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m.wa.lcl\OFM\Budget\Budget_Development\2025-27_Budget_Development\FacilityCostsTemplate\"/>
    </mc:Choice>
  </mc:AlternateContent>
  <xr:revisionPtr revIDLastSave="0" documentId="8_{B531A22E-7206-4CBA-975E-D22392373F97}" xr6:coauthVersionLast="47" xr6:coauthVersionMax="47" xr10:uidLastSave="{00000000-0000-0000-0000-000000000000}"/>
  <bookViews>
    <workbookView xWindow="31230" yWindow="660" windowWidth="23565" windowHeight="14250" tabRatio="606" firstSheet="1" activeTab="3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state federal split" sheetId="23" state="hidden" r:id="rId5"/>
    <sheet name="Space Type Lookup" sheetId="24" state="hidden" r:id="rId6"/>
    <sheet name="Operating Costs Reference " sheetId="19" r:id="rId7"/>
    <sheet name="CPI Reference" sheetId="22" r:id="rId8"/>
    <sheet name="Market Rates" sheetId="20" r:id="rId9"/>
    <sheet name="Drop Downs" sheetId="18" state="hidden" r:id="rId10"/>
  </sheets>
  <definedNames>
    <definedName name="_xlnm._FilterDatabase" localSheetId="1" hidden="1">'Leased Facilities'!$A$7:$BN$117</definedName>
    <definedName name="_xlnm._FilterDatabase" localSheetId="3" hidden="1">'Owned Facilities'!$A$5:$BI$339</definedName>
    <definedName name="_xlnm._FilterDatabase" localSheetId="2" hidden="1">'Rec Leased Facilities'!$A$7:$BI$7</definedName>
    <definedName name="_xlnm._FilterDatabase" localSheetId="5" hidden="1">'Space Type Lookup'!$A$2:$D$2</definedName>
    <definedName name="_xlnm._FilterDatabase" localSheetId="4" hidden="1">'state federal split'!$A$5:$BI$339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8" i="12" l="1"/>
  <c r="BF138" i="12"/>
  <c r="AX138" i="12"/>
  <c r="AP138" i="12"/>
  <c r="AH138" i="12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8" i="14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1" i="12"/>
  <c r="J102" i="12"/>
  <c r="J103" i="12"/>
  <c r="J104" i="12"/>
  <c r="J105" i="12"/>
  <c r="J106" i="12"/>
  <c r="J107" i="12"/>
  <c r="J108" i="12"/>
  <c r="J109" i="12"/>
  <c r="J110" i="12"/>
  <c r="J111" i="12"/>
  <c r="J112" i="12"/>
  <c r="J113" i="12"/>
  <c r="J114" i="12"/>
  <c r="J115" i="12"/>
  <c r="J8" i="12"/>
  <c r="AM144" i="12"/>
  <c r="AU144" i="12"/>
  <c r="R346" i="10"/>
  <c r="R347" i="10"/>
  <c r="R348" i="10"/>
  <c r="R349" i="10"/>
  <c r="R350" i="10"/>
  <c r="R351" i="10"/>
  <c r="R352" i="10"/>
  <c r="R353" i="10"/>
  <c r="R354" i="10"/>
  <c r="R355" i="10"/>
  <c r="R356" i="10"/>
  <c r="R357" i="10"/>
  <c r="R358" i="10"/>
  <c r="R359" i="10"/>
  <c r="R360" i="10"/>
  <c r="R361" i="10"/>
  <c r="R362" i="10"/>
  <c r="R363" i="10"/>
  <c r="R364" i="10"/>
  <c r="R365" i="10"/>
  <c r="R366" i="10"/>
  <c r="R367" i="10"/>
  <c r="R368" i="10"/>
  <c r="R369" i="10"/>
  <c r="R370" i="10"/>
  <c r="R371" i="10"/>
  <c r="R372" i="10"/>
  <c r="R373" i="10"/>
  <c r="R374" i="10"/>
  <c r="R375" i="10"/>
  <c r="R376" i="10"/>
  <c r="R377" i="10"/>
  <c r="R378" i="10"/>
  <c r="R379" i="10"/>
  <c r="R345" i="10"/>
  <c r="Q130" i="12"/>
  <c r="Q138" i="12"/>
  <c r="Q139" i="12"/>
  <c r="Q140" i="12"/>
  <c r="Q141" i="12"/>
  <c r="Q142" i="12"/>
  <c r="Q143" i="12"/>
  <c r="R12" i="14"/>
  <c r="R16" i="14"/>
  <c r="R20" i="14"/>
  <c r="Z143" i="12"/>
  <c r="Z140" i="12"/>
  <c r="Z139" i="12"/>
  <c r="Y144" i="12"/>
  <c r="X144" i="12"/>
  <c r="BF139" i="12"/>
  <c r="BF140" i="12"/>
  <c r="BF141" i="12"/>
  <c r="BF142" i="12"/>
  <c r="BF143" i="12"/>
  <c r="AX139" i="12"/>
  <c r="AX140" i="12"/>
  <c r="AX141" i="12"/>
  <c r="AX142" i="12"/>
  <c r="AX143" i="12"/>
  <c r="AP139" i="12"/>
  <c r="AP140" i="12"/>
  <c r="AP141" i="12"/>
  <c r="AP142" i="12"/>
  <c r="AP143" i="12"/>
  <c r="AH139" i="12"/>
  <c r="AH140" i="12"/>
  <c r="AH141" i="12"/>
  <c r="AH142" i="12"/>
  <c r="AH143" i="12"/>
  <c r="Z141" i="12"/>
  <c r="Z142" i="12"/>
  <c r="T144" i="12"/>
  <c r="U144" i="12"/>
  <c r="V144" i="12"/>
  <c r="AA144" i="12"/>
  <c r="AB144" i="12"/>
  <c r="AC144" i="12"/>
  <c r="AD144" i="12"/>
  <c r="AE144" i="12"/>
  <c r="AF144" i="12"/>
  <c r="AG144" i="12"/>
  <c r="AI144" i="12"/>
  <c r="AJ144" i="12"/>
  <c r="AK144" i="12"/>
  <c r="AL144" i="12"/>
  <c r="AN144" i="12"/>
  <c r="AO144" i="12"/>
  <c r="AQ144" i="12"/>
  <c r="AR144" i="12"/>
  <c r="AS144" i="12"/>
  <c r="AT144" i="12"/>
  <c r="AV144" i="12"/>
  <c r="AW144" i="12"/>
  <c r="AY144" i="12"/>
  <c r="AZ144" i="12"/>
  <c r="BA144" i="12"/>
  <c r="BB144" i="12"/>
  <c r="BC144" i="12"/>
  <c r="BD144" i="12"/>
  <c r="BE144" i="12"/>
  <c r="BG144" i="12"/>
  <c r="BH144" i="12"/>
  <c r="BI144" i="12"/>
  <c r="BJ144" i="12"/>
  <c r="BK144" i="12"/>
  <c r="S144" i="12"/>
  <c r="BE387" i="23" l="1"/>
  <c r="BD387" i="23"/>
  <c r="BC387" i="23"/>
  <c r="BB387" i="23"/>
  <c r="BA387" i="23"/>
  <c r="AY387" i="23"/>
  <c r="AW387" i="23"/>
  <c r="AV387" i="23"/>
  <c r="AU387" i="23"/>
  <c r="AT387" i="23"/>
  <c r="AS387" i="23"/>
  <c r="AQ387" i="23"/>
  <c r="AO387" i="23"/>
  <c r="AN387" i="23"/>
  <c r="AM387" i="23"/>
  <c r="AL387" i="23"/>
  <c r="AK387" i="23"/>
  <c r="AI387" i="23"/>
  <c r="AG387" i="23"/>
  <c r="AF387" i="23"/>
  <c r="AE387" i="23"/>
  <c r="AD387" i="23"/>
  <c r="AC387" i="23"/>
  <c r="AA387" i="23"/>
  <c r="Y387" i="23"/>
  <c r="X387" i="23"/>
  <c r="W387" i="23"/>
  <c r="V387" i="23"/>
  <c r="U387" i="23"/>
  <c r="S387" i="23"/>
  <c r="R387" i="23"/>
  <c r="O387" i="23"/>
  <c r="N387" i="23"/>
  <c r="M387" i="23"/>
  <c r="I387" i="23"/>
  <c r="AZ386" i="23"/>
  <c r="AP386" i="23"/>
  <c r="AR386" i="23" s="1"/>
  <c r="AJ386" i="23"/>
  <c r="Z386" i="23"/>
  <c r="AB386" i="23" s="1"/>
  <c r="T386" i="23"/>
  <c r="K386" i="23"/>
  <c r="AZ385" i="23"/>
  <c r="AP385" i="23"/>
  <c r="AR385" i="23" s="1"/>
  <c r="AJ385" i="23"/>
  <c r="Z385" i="23"/>
  <c r="AB385" i="23" s="1"/>
  <c r="T385" i="23"/>
  <c r="K385" i="23"/>
  <c r="AX384" i="23"/>
  <c r="AZ384" i="23" s="1"/>
  <c r="AP384" i="23"/>
  <c r="AR384" i="23" s="1"/>
  <c r="AJ384" i="23"/>
  <c r="Z384" i="23"/>
  <c r="AB384" i="23" s="1"/>
  <c r="T384" i="23"/>
  <c r="K384" i="23"/>
  <c r="AR383" i="23"/>
  <c r="AP383" i="23"/>
  <c r="AX383" i="23" s="1"/>
  <c r="AZ383" i="23" s="1"/>
  <c r="AJ383" i="23"/>
  <c r="Z383" i="23"/>
  <c r="AB383" i="23" s="1"/>
  <c r="T383" i="23"/>
  <c r="K383" i="23"/>
  <c r="Z382" i="23"/>
  <c r="T382" i="23"/>
  <c r="K382" i="23"/>
  <c r="AH381" i="23"/>
  <c r="AP381" i="23" s="1"/>
  <c r="Z381" i="23"/>
  <c r="AB381" i="23" s="1"/>
  <c r="T381" i="23"/>
  <c r="K381" i="23"/>
  <c r="AH380" i="23"/>
  <c r="AP380" i="23" s="1"/>
  <c r="Z380" i="23"/>
  <c r="AB380" i="23" s="1"/>
  <c r="T380" i="23"/>
  <c r="K380" i="23"/>
  <c r="Z379" i="23"/>
  <c r="T379" i="23"/>
  <c r="K379" i="23"/>
  <c r="Z378" i="23"/>
  <c r="AH378" i="23" s="1"/>
  <c r="T378" i="23"/>
  <c r="Z377" i="23"/>
  <c r="T377" i="23"/>
  <c r="AH376" i="23"/>
  <c r="AP376" i="23" s="1"/>
  <c r="Z376" i="23"/>
  <c r="AB376" i="23" s="1"/>
  <c r="T376" i="23"/>
  <c r="Z375" i="23"/>
  <c r="AB375" i="23" s="1"/>
  <c r="T375" i="23"/>
  <c r="AP374" i="23"/>
  <c r="AX374" i="23" s="1"/>
  <c r="AZ374" i="23" s="1"/>
  <c r="Z374" i="23"/>
  <c r="AH374" i="23" s="1"/>
  <c r="AJ374" i="23" s="1"/>
  <c r="T374" i="23"/>
  <c r="Z373" i="23"/>
  <c r="AH373" i="23" s="1"/>
  <c r="AJ373" i="23" s="1"/>
  <c r="T373" i="23"/>
  <c r="Z372" i="23"/>
  <c r="T372" i="23"/>
  <c r="Z371" i="23"/>
  <c r="AH371" i="23" s="1"/>
  <c r="T371" i="23"/>
  <c r="Z370" i="23"/>
  <c r="T370" i="23"/>
  <c r="AB369" i="23"/>
  <c r="Z369" i="23"/>
  <c r="AH369" i="23" s="1"/>
  <c r="T369" i="23"/>
  <c r="AH368" i="23"/>
  <c r="AB368" i="23"/>
  <c r="T368" i="23"/>
  <c r="AP367" i="23"/>
  <c r="AH367" i="23"/>
  <c r="AJ367" i="23" s="1"/>
  <c r="AB367" i="23"/>
  <c r="Z367" i="23"/>
  <c r="T367" i="23"/>
  <c r="Z366" i="23"/>
  <c r="AH366" i="23" s="1"/>
  <c r="T366" i="23"/>
  <c r="Z365" i="23"/>
  <c r="AH365" i="23" s="1"/>
  <c r="T365" i="23"/>
  <c r="Z364" i="23"/>
  <c r="AH364" i="23" s="1"/>
  <c r="AJ364" i="23" s="1"/>
  <c r="T364" i="23"/>
  <c r="Z363" i="23"/>
  <c r="T363" i="23"/>
  <c r="Z362" i="23"/>
  <c r="AH362" i="23" s="1"/>
  <c r="T362" i="23"/>
  <c r="Z361" i="23"/>
  <c r="AH361" i="23" s="1"/>
  <c r="T361" i="23"/>
  <c r="Z360" i="23"/>
  <c r="AH360" i="23" s="1"/>
  <c r="T360" i="23"/>
  <c r="Z359" i="23"/>
  <c r="AH359" i="23" s="1"/>
  <c r="T359" i="23"/>
  <c r="Z358" i="23"/>
  <c r="AH358" i="23" s="1"/>
  <c r="T358" i="23"/>
  <c r="AH357" i="23"/>
  <c r="AP357" i="23" s="1"/>
  <c r="Z357" i="23"/>
  <c r="AB357" i="23" s="1"/>
  <c r="T357" i="23"/>
  <c r="Z356" i="23"/>
  <c r="AH356" i="23" s="1"/>
  <c r="AJ356" i="23" s="1"/>
  <c r="T356" i="23"/>
  <c r="Z355" i="23"/>
  <c r="T355" i="23"/>
  <c r="Z354" i="23"/>
  <c r="AH354" i="23" s="1"/>
  <c r="T354" i="23"/>
  <c r="Z353" i="23"/>
  <c r="AH353" i="23" s="1"/>
  <c r="T353" i="23"/>
  <c r="Z352" i="23"/>
  <c r="AH352" i="23" s="1"/>
  <c r="T352" i="23"/>
  <c r="Z351" i="23"/>
  <c r="AH351" i="23" s="1"/>
  <c r="T351" i="23"/>
  <c r="AH350" i="23"/>
  <c r="AJ350" i="23" s="1"/>
  <c r="Z350" i="23"/>
  <c r="AB350" i="23" s="1"/>
  <c r="T350" i="23"/>
  <c r="Z349" i="23"/>
  <c r="AH349" i="23" s="1"/>
  <c r="AP349" i="23" s="1"/>
  <c r="T349" i="23"/>
  <c r="Z348" i="23"/>
  <c r="AH348" i="23" s="1"/>
  <c r="AJ348" i="23" s="1"/>
  <c r="T348" i="23"/>
  <c r="Z347" i="23"/>
  <c r="T347" i="23"/>
  <c r="Z346" i="23"/>
  <c r="AH346" i="23" s="1"/>
  <c r="T346" i="23"/>
  <c r="AH345" i="23"/>
  <c r="AB345" i="23"/>
  <c r="Z345" i="23"/>
  <c r="T345" i="23"/>
  <c r="BE339" i="23"/>
  <c r="BD339" i="23"/>
  <c r="BC339" i="23"/>
  <c r="BB339" i="23"/>
  <c r="BA339" i="23"/>
  <c r="AY339" i="23"/>
  <c r="AW339" i="23"/>
  <c r="AV339" i="23"/>
  <c r="AU339" i="23"/>
  <c r="AT339" i="23"/>
  <c r="AS339" i="23"/>
  <c r="AQ339" i="23"/>
  <c r="AO339" i="23"/>
  <c r="AN339" i="23"/>
  <c r="AM339" i="23"/>
  <c r="AL339" i="23"/>
  <c r="AK339" i="23"/>
  <c r="AI339" i="23"/>
  <c r="AG339" i="23"/>
  <c r="AF339" i="23"/>
  <c r="AE339" i="23"/>
  <c r="AD339" i="23"/>
  <c r="AC339" i="23"/>
  <c r="AA339" i="23"/>
  <c r="Y339" i="23"/>
  <c r="X339" i="23"/>
  <c r="W339" i="23"/>
  <c r="V339" i="23"/>
  <c r="U339" i="23"/>
  <c r="S339" i="23"/>
  <c r="R339" i="23"/>
  <c r="O339" i="23"/>
  <c r="N339" i="23"/>
  <c r="M339" i="23"/>
  <c r="I339" i="23"/>
  <c r="Z338" i="23"/>
  <c r="T338" i="23"/>
  <c r="K338" i="23"/>
  <c r="Z337" i="23"/>
  <c r="AH337" i="23" s="1"/>
  <c r="T337" i="23"/>
  <c r="K337" i="23"/>
  <c r="Z336" i="23"/>
  <c r="AB336" i="23" s="1"/>
  <c r="T336" i="23"/>
  <c r="K336" i="23"/>
  <c r="Z335" i="23"/>
  <c r="AB335" i="23" s="1"/>
  <c r="T335" i="23"/>
  <c r="K335" i="23"/>
  <c r="Z334" i="23"/>
  <c r="T334" i="23"/>
  <c r="K334" i="23"/>
  <c r="Z333" i="23"/>
  <c r="T333" i="23"/>
  <c r="K333" i="23"/>
  <c r="Z332" i="23"/>
  <c r="AH332" i="23" s="1"/>
  <c r="T332" i="23"/>
  <c r="K332" i="23"/>
  <c r="Z331" i="23"/>
  <c r="AB331" i="23" s="1"/>
  <c r="T331" i="23"/>
  <c r="K331" i="23"/>
  <c r="Z330" i="23"/>
  <c r="T330" i="23"/>
  <c r="K330" i="23"/>
  <c r="Z329" i="23"/>
  <c r="T329" i="23"/>
  <c r="K329" i="23"/>
  <c r="Z328" i="23"/>
  <c r="AB328" i="23" s="1"/>
  <c r="T328" i="23"/>
  <c r="K328" i="23"/>
  <c r="Z327" i="23"/>
  <c r="AB327" i="23" s="1"/>
  <c r="T327" i="23"/>
  <c r="K327" i="23"/>
  <c r="Z326" i="23"/>
  <c r="T326" i="23"/>
  <c r="K326" i="23"/>
  <c r="Z325" i="23"/>
  <c r="AB325" i="23" s="1"/>
  <c r="T325" i="23"/>
  <c r="K325" i="23"/>
  <c r="Z324" i="23"/>
  <c r="AH324" i="23" s="1"/>
  <c r="AP324" i="23" s="1"/>
  <c r="T324" i="23"/>
  <c r="K324" i="23"/>
  <c r="AH323" i="23"/>
  <c r="AP323" i="23" s="1"/>
  <c r="Z323" i="23"/>
  <c r="AB323" i="23" s="1"/>
  <c r="T323" i="23"/>
  <c r="K323" i="23"/>
  <c r="Z322" i="23"/>
  <c r="T322" i="23"/>
  <c r="K322" i="23"/>
  <c r="Z321" i="23"/>
  <c r="T321" i="23"/>
  <c r="K321" i="23"/>
  <c r="Z320" i="23"/>
  <c r="AH320" i="23" s="1"/>
  <c r="T320" i="23"/>
  <c r="K320" i="23"/>
  <c r="Z319" i="23"/>
  <c r="AB319" i="23" s="1"/>
  <c r="T319" i="23"/>
  <c r="K319" i="23"/>
  <c r="Z318" i="23"/>
  <c r="T318" i="23"/>
  <c r="K318" i="23"/>
  <c r="Z317" i="23"/>
  <c r="AH317" i="23" s="1"/>
  <c r="T317" i="23"/>
  <c r="K317" i="23"/>
  <c r="AB316" i="23"/>
  <c r="Z316" i="23"/>
  <c r="AH316" i="23" s="1"/>
  <c r="T316" i="23"/>
  <c r="K316" i="23"/>
  <c r="Z315" i="23"/>
  <c r="AB315" i="23" s="1"/>
  <c r="T315" i="23"/>
  <c r="K315" i="23"/>
  <c r="Z314" i="23"/>
  <c r="T314" i="23"/>
  <c r="K314" i="23"/>
  <c r="Z313" i="23"/>
  <c r="AH313" i="23" s="1"/>
  <c r="T313" i="23"/>
  <c r="K313" i="23"/>
  <c r="Z312" i="23"/>
  <c r="T312" i="23"/>
  <c r="K312" i="23"/>
  <c r="Z311" i="23"/>
  <c r="T311" i="23"/>
  <c r="K311" i="23"/>
  <c r="Z310" i="23"/>
  <c r="T310" i="23"/>
  <c r="K310" i="23"/>
  <c r="Z309" i="23"/>
  <c r="T309" i="23"/>
  <c r="K309" i="23"/>
  <c r="Z308" i="23"/>
  <c r="T308" i="23"/>
  <c r="K308" i="23"/>
  <c r="Z307" i="23"/>
  <c r="T307" i="23"/>
  <c r="K307" i="23"/>
  <c r="Z306" i="23"/>
  <c r="T306" i="23"/>
  <c r="K306" i="23"/>
  <c r="Z305" i="23"/>
  <c r="T305" i="23"/>
  <c r="K305" i="23"/>
  <c r="Z304" i="23"/>
  <c r="T304" i="23"/>
  <c r="K304" i="23"/>
  <c r="Z303" i="23"/>
  <c r="T303" i="23"/>
  <c r="K303" i="23"/>
  <c r="Z302" i="23"/>
  <c r="AB302" i="23" s="1"/>
  <c r="T302" i="23"/>
  <c r="K302" i="23"/>
  <c r="Z301" i="23"/>
  <c r="AH301" i="23" s="1"/>
  <c r="T301" i="23"/>
  <c r="K301" i="23"/>
  <c r="Z300" i="23"/>
  <c r="T300" i="23"/>
  <c r="K300" i="23"/>
  <c r="Z299" i="23"/>
  <c r="AB299" i="23" s="1"/>
  <c r="T299" i="23"/>
  <c r="K299" i="23"/>
  <c r="Z298" i="23"/>
  <c r="AB298" i="23" s="1"/>
  <c r="T298" i="23"/>
  <c r="K298" i="23"/>
  <c r="AB297" i="23"/>
  <c r="Z297" i="23"/>
  <c r="AH297" i="23" s="1"/>
  <c r="T297" i="23"/>
  <c r="K297" i="23"/>
  <c r="Z296" i="23"/>
  <c r="T296" i="23"/>
  <c r="K296" i="23"/>
  <c r="Z295" i="23"/>
  <c r="AH295" i="23" s="1"/>
  <c r="T295" i="23"/>
  <c r="K295" i="23"/>
  <c r="Z294" i="23"/>
  <c r="T294" i="23"/>
  <c r="K294" i="23"/>
  <c r="Z293" i="23"/>
  <c r="T293" i="23"/>
  <c r="K293" i="23"/>
  <c r="Z292" i="23"/>
  <c r="AB292" i="23" s="1"/>
  <c r="T292" i="23"/>
  <c r="K292" i="23"/>
  <c r="Z291" i="23"/>
  <c r="AH291" i="23" s="1"/>
  <c r="T291" i="23"/>
  <c r="K291" i="23"/>
  <c r="Z290" i="23"/>
  <c r="AH290" i="23" s="1"/>
  <c r="AJ290" i="23" s="1"/>
  <c r="T290" i="23"/>
  <c r="K290" i="23"/>
  <c r="Z289" i="23"/>
  <c r="AH289" i="23" s="1"/>
  <c r="T289" i="23"/>
  <c r="K289" i="23"/>
  <c r="AB288" i="23"/>
  <c r="Z288" i="23"/>
  <c r="AH288" i="23" s="1"/>
  <c r="AP288" i="23" s="1"/>
  <c r="T288" i="23"/>
  <c r="K288" i="23"/>
  <c r="Z287" i="23"/>
  <c r="AH287" i="23" s="1"/>
  <c r="T287" i="23"/>
  <c r="K287" i="23"/>
  <c r="Z286" i="23"/>
  <c r="AH286" i="23" s="1"/>
  <c r="AP286" i="23" s="1"/>
  <c r="AR286" i="23" s="1"/>
  <c r="T286" i="23"/>
  <c r="K286" i="23"/>
  <c r="Z285" i="23"/>
  <c r="AH285" i="23" s="1"/>
  <c r="AP285" i="23" s="1"/>
  <c r="AR285" i="23" s="1"/>
  <c r="T285" i="23"/>
  <c r="K285" i="23"/>
  <c r="AH284" i="23"/>
  <c r="Z284" i="23"/>
  <c r="AB284" i="23" s="1"/>
  <c r="T284" i="23"/>
  <c r="K284" i="23"/>
  <c r="AH283" i="23"/>
  <c r="AP283" i="23" s="1"/>
  <c r="AX283" i="23" s="1"/>
  <c r="AZ283" i="23" s="1"/>
  <c r="AB283" i="23"/>
  <c r="Z283" i="23"/>
  <c r="T283" i="23"/>
  <c r="K283" i="23"/>
  <c r="Z282" i="23"/>
  <c r="AH282" i="23" s="1"/>
  <c r="AP282" i="23" s="1"/>
  <c r="AX282" i="23" s="1"/>
  <c r="AZ282" i="23" s="1"/>
  <c r="T282" i="23"/>
  <c r="K282" i="23"/>
  <c r="AX281" i="23"/>
  <c r="AZ281" i="23" s="1"/>
  <c r="AB281" i="23"/>
  <c r="Z281" i="23"/>
  <c r="AH281" i="23" s="1"/>
  <c r="AP281" i="23" s="1"/>
  <c r="AR281" i="23" s="1"/>
  <c r="T281" i="23"/>
  <c r="K281" i="23"/>
  <c r="Z280" i="23"/>
  <c r="AH280" i="23" s="1"/>
  <c r="T280" i="23"/>
  <c r="K280" i="23"/>
  <c r="AH279" i="23"/>
  <c r="AB279" i="23"/>
  <c r="Z279" i="23"/>
  <c r="T279" i="23"/>
  <c r="K279" i="23"/>
  <c r="Z278" i="23"/>
  <c r="AH278" i="23" s="1"/>
  <c r="AJ278" i="23" s="1"/>
  <c r="T278" i="23"/>
  <c r="K278" i="23"/>
  <c r="AB277" i="23"/>
  <c r="Z277" i="23"/>
  <c r="AH277" i="23" s="1"/>
  <c r="T277" i="23"/>
  <c r="K277" i="23"/>
  <c r="Z276" i="23"/>
  <c r="AH276" i="23" s="1"/>
  <c r="AP276" i="23" s="1"/>
  <c r="T276" i="23"/>
  <c r="K276" i="23"/>
  <c r="AB275" i="23"/>
  <c r="Z275" i="23"/>
  <c r="AH275" i="23" s="1"/>
  <c r="T275" i="23"/>
  <c r="K275" i="23"/>
  <c r="Z274" i="23"/>
  <c r="AH274" i="23" s="1"/>
  <c r="AJ274" i="23" s="1"/>
  <c r="T274" i="23"/>
  <c r="K274" i="23"/>
  <c r="Z273" i="23"/>
  <c r="T273" i="23"/>
  <c r="K273" i="23"/>
  <c r="Z272" i="23"/>
  <c r="AB272" i="23" s="1"/>
  <c r="T272" i="23"/>
  <c r="K272" i="23"/>
  <c r="Z271" i="23"/>
  <c r="AB271" i="23" s="1"/>
  <c r="T271" i="23"/>
  <c r="K271" i="23"/>
  <c r="Z270" i="23"/>
  <c r="AH270" i="23" s="1"/>
  <c r="AP270" i="23" s="1"/>
  <c r="AR270" i="23" s="1"/>
  <c r="T270" i="23"/>
  <c r="K270" i="23"/>
  <c r="Z269" i="23"/>
  <c r="AH269" i="23" s="1"/>
  <c r="AP269" i="23" s="1"/>
  <c r="AR269" i="23" s="1"/>
  <c r="T269" i="23"/>
  <c r="K269" i="23"/>
  <c r="Z268" i="23"/>
  <c r="AB268" i="23" s="1"/>
  <c r="T268" i="23"/>
  <c r="K268" i="23"/>
  <c r="Z267" i="23"/>
  <c r="AH267" i="23" s="1"/>
  <c r="T267" i="23"/>
  <c r="K267" i="23"/>
  <c r="AB266" i="23"/>
  <c r="Z266" i="23"/>
  <c r="AH266" i="23" s="1"/>
  <c r="AP266" i="23" s="1"/>
  <c r="T266" i="23"/>
  <c r="K266" i="23"/>
  <c r="Z265" i="23"/>
  <c r="AH265" i="23" s="1"/>
  <c r="AP265" i="23" s="1"/>
  <c r="AR265" i="23" s="1"/>
  <c r="T265" i="23"/>
  <c r="K265" i="23"/>
  <c r="Z264" i="23"/>
  <c r="AH264" i="23" s="1"/>
  <c r="T264" i="23"/>
  <c r="K264" i="23"/>
  <c r="Z263" i="23"/>
  <c r="AH263" i="23" s="1"/>
  <c r="T263" i="23"/>
  <c r="K263" i="23"/>
  <c r="Z262" i="23"/>
  <c r="AH262" i="23" s="1"/>
  <c r="AJ262" i="23" s="1"/>
  <c r="T262" i="23"/>
  <c r="K262" i="23"/>
  <c r="Z261" i="23"/>
  <c r="AH261" i="23" s="1"/>
  <c r="T261" i="23"/>
  <c r="K261" i="23"/>
  <c r="Z260" i="23"/>
  <c r="T260" i="23"/>
  <c r="K260" i="23"/>
  <c r="Z259" i="23"/>
  <c r="AH259" i="23" s="1"/>
  <c r="T259" i="23"/>
  <c r="K259" i="23"/>
  <c r="Z258" i="23"/>
  <c r="AH258" i="23" s="1"/>
  <c r="AJ258" i="23" s="1"/>
  <c r="T258" i="23"/>
  <c r="K258" i="23"/>
  <c r="Z257" i="23"/>
  <c r="AB257" i="23" s="1"/>
  <c r="T257" i="23"/>
  <c r="K257" i="23"/>
  <c r="Z256" i="23"/>
  <c r="T256" i="23"/>
  <c r="K256" i="23"/>
  <c r="Z255" i="23"/>
  <c r="AH255" i="23" s="1"/>
  <c r="T255" i="23"/>
  <c r="K255" i="23"/>
  <c r="Z254" i="23"/>
  <c r="AH254" i="23" s="1"/>
  <c r="AJ254" i="23" s="1"/>
  <c r="T254" i="23"/>
  <c r="K254" i="23"/>
  <c r="Z253" i="23"/>
  <c r="AH253" i="23" s="1"/>
  <c r="T253" i="23"/>
  <c r="K253" i="23"/>
  <c r="Z252" i="23"/>
  <c r="AB252" i="23" s="1"/>
  <c r="T252" i="23"/>
  <c r="K252" i="23"/>
  <c r="Z251" i="23"/>
  <c r="AH251" i="23" s="1"/>
  <c r="T251" i="23"/>
  <c r="K251" i="23"/>
  <c r="Z250" i="23"/>
  <c r="T250" i="23"/>
  <c r="K250" i="23"/>
  <c r="Z249" i="23"/>
  <c r="AH249" i="23" s="1"/>
  <c r="T249" i="23"/>
  <c r="K249" i="23"/>
  <c r="AH248" i="23"/>
  <c r="Z248" i="23"/>
  <c r="AB248" i="23" s="1"/>
  <c r="T248" i="23"/>
  <c r="K248" i="23"/>
  <c r="Z247" i="23"/>
  <c r="AH247" i="23" s="1"/>
  <c r="T247" i="23"/>
  <c r="K247" i="23"/>
  <c r="Z246" i="23"/>
  <c r="T246" i="23"/>
  <c r="K246" i="23"/>
  <c r="Z245" i="23"/>
  <c r="AH245" i="23" s="1"/>
  <c r="T245" i="23"/>
  <c r="K245" i="23"/>
  <c r="Z244" i="23"/>
  <c r="AH244" i="23" s="1"/>
  <c r="AJ244" i="23" s="1"/>
  <c r="T244" i="23"/>
  <c r="K244" i="23"/>
  <c r="Z243" i="23"/>
  <c r="AH243" i="23" s="1"/>
  <c r="T243" i="23"/>
  <c r="K243" i="23"/>
  <c r="Z242" i="23"/>
  <c r="T242" i="23"/>
  <c r="K242" i="23"/>
  <c r="Z241" i="23"/>
  <c r="T241" i="23"/>
  <c r="K241" i="23"/>
  <c r="Z240" i="23"/>
  <c r="AH240" i="23" s="1"/>
  <c r="AJ240" i="23" s="1"/>
  <c r="T240" i="23"/>
  <c r="K240" i="23"/>
  <c r="Z239" i="23"/>
  <c r="AH239" i="23" s="1"/>
  <c r="T239" i="23"/>
  <c r="K239" i="23"/>
  <c r="Z238" i="23"/>
  <c r="AH238" i="23" s="1"/>
  <c r="AP238" i="23" s="1"/>
  <c r="AX238" i="23" s="1"/>
  <c r="AZ238" i="23" s="1"/>
  <c r="T238" i="23"/>
  <c r="K238" i="23"/>
  <c r="Z237" i="23"/>
  <c r="AH237" i="23" s="1"/>
  <c r="AJ237" i="23" s="1"/>
  <c r="T237" i="23"/>
  <c r="K237" i="23"/>
  <c r="Z236" i="23"/>
  <c r="AB236" i="23" s="1"/>
  <c r="T236" i="23"/>
  <c r="K236" i="23"/>
  <c r="Z235" i="23"/>
  <c r="AB235" i="23" s="1"/>
  <c r="T235" i="23"/>
  <c r="K235" i="23"/>
  <c r="Z234" i="23"/>
  <c r="AB234" i="23" s="1"/>
  <c r="T234" i="23"/>
  <c r="K234" i="23"/>
  <c r="Z233" i="23"/>
  <c r="T233" i="23"/>
  <c r="K233" i="23"/>
  <c r="Z232" i="23"/>
  <c r="AH232" i="23" s="1"/>
  <c r="T232" i="23"/>
  <c r="K232" i="23"/>
  <c r="Z231" i="23"/>
  <c r="T231" i="23"/>
  <c r="K231" i="23"/>
  <c r="AH230" i="23"/>
  <c r="AJ230" i="23" s="1"/>
  <c r="Z230" i="23"/>
  <c r="AB230" i="23" s="1"/>
  <c r="T230" i="23"/>
  <c r="K230" i="23"/>
  <c r="Z229" i="23"/>
  <c r="AH229" i="23" s="1"/>
  <c r="AJ229" i="23" s="1"/>
  <c r="T229" i="23"/>
  <c r="K229" i="23"/>
  <c r="AH228" i="23"/>
  <c r="AP228" i="23" s="1"/>
  <c r="AR228" i="23" s="1"/>
  <c r="Z228" i="23"/>
  <c r="AB228" i="23" s="1"/>
  <c r="T228" i="23"/>
  <c r="K228" i="23"/>
  <c r="Z227" i="23"/>
  <c r="AB227" i="23" s="1"/>
  <c r="T227" i="23"/>
  <c r="K227" i="23"/>
  <c r="Z226" i="23"/>
  <c r="AB226" i="23" s="1"/>
  <c r="T226" i="23"/>
  <c r="K226" i="23"/>
  <c r="Z225" i="23"/>
  <c r="T225" i="23"/>
  <c r="K225" i="23"/>
  <c r="Z224" i="23"/>
  <c r="AH224" i="23" s="1"/>
  <c r="AP224" i="23" s="1"/>
  <c r="T224" i="23"/>
  <c r="K224" i="23"/>
  <c r="Z223" i="23"/>
  <c r="T223" i="23"/>
  <c r="K223" i="23"/>
  <c r="Z222" i="23"/>
  <c r="T222" i="23"/>
  <c r="K222" i="23"/>
  <c r="Z221" i="23"/>
  <c r="AB221" i="23" s="1"/>
  <c r="T221" i="23"/>
  <c r="K221" i="23"/>
  <c r="Z220" i="23"/>
  <c r="AB220" i="23" s="1"/>
  <c r="T220" i="23"/>
  <c r="K220" i="23"/>
  <c r="Z219" i="23"/>
  <c r="T219" i="23"/>
  <c r="K219" i="23"/>
  <c r="Z218" i="23"/>
  <c r="T218" i="23"/>
  <c r="K218" i="23"/>
  <c r="Z217" i="23"/>
  <c r="AH217" i="23" s="1"/>
  <c r="T217" i="23"/>
  <c r="K217" i="23"/>
  <c r="Z216" i="23"/>
  <c r="AH216" i="23" s="1"/>
  <c r="T216" i="23"/>
  <c r="K216" i="23"/>
  <c r="Z215" i="23"/>
  <c r="AB215" i="23" s="1"/>
  <c r="T215" i="23"/>
  <c r="K215" i="23"/>
  <c r="Z214" i="23"/>
  <c r="T214" i="23"/>
  <c r="K214" i="23"/>
  <c r="Z213" i="23"/>
  <c r="AH213" i="23" s="1"/>
  <c r="T213" i="23"/>
  <c r="K213" i="23"/>
  <c r="Z212" i="23"/>
  <c r="T212" i="23"/>
  <c r="K212" i="23"/>
  <c r="Z211" i="23"/>
  <c r="AB211" i="23" s="1"/>
  <c r="T211" i="23"/>
  <c r="K211" i="23"/>
  <c r="Z210" i="23"/>
  <c r="AH210" i="23" s="1"/>
  <c r="T210" i="23"/>
  <c r="K210" i="23"/>
  <c r="Z209" i="23"/>
  <c r="AH209" i="23" s="1"/>
  <c r="T209" i="23"/>
  <c r="K209" i="23"/>
  <c r="Z208" i="23"/>
  <c r="AH208" i="23" s="1"/>
  <c r="T208" i="23"/>
  <c r="K208" i="23"/>
  <c r="Z207" i="23"/>
  <c r="AB207" i="23" s="1"/>
  <c r="T207" i="23"/>
  <c r="K207" i="23"/>
  <c r="Z206" i="23"/>
  <c r="T206" i="23"/>
  <c r="K206" i="23"/>
  <c r="Z205" i="23"/>
  <c r="AH205" i="23" s="1"/>
  <c r="T205" i="23"/>
  <c r="K205" i="23"/>
  <c r="AJ204" i="23"/>
  <c r="Z204" i="23"/>
  <c r="AH204" i="23" s="1"/>
  <c r="AP204" i="23" s="1"/>
  <c r="T204" i="23"/>
  <c r="K204" i="23"/>
  <c r="Z203" i="23"/>
  <c r="AH203" i="23" s="1"/>
  <c r="T203" i="23"/>
  <c r="K203" i="23"/>
  <c r="Z202" i="23"/>
  <c r="AH202" i="23" s="1"/>
  <c r="T202" i="23"/>
  <c r="K202" i="23"/>
  <c r="Z201" i="23"/>
  <c r="AH201" i="23" s="1"/>
  <c r="T201" i="23"/>
  <c r="K201" i="23"/>
  <c r="Z200" i="23"/>
  <c r="AH200" i="23" s="1"/>
  <c r="AP200" i="23" s="1"/>
  <c r="T200" i="23"/>
  <c r="K200" i="23"/>
  <c r="Z199" i="23"/>
  <c r="AH199" i="23" s="1"/>
  <c r="T199" i="23"/>
  <c r="K199" i="23"/>
  <c r="Z198" i="23"/>
  <c r="AB198" i="23" s="1"/>
  <c r="T198" i="23"/>
  <c r="K198" i="23"/>
  <c r="AB197" i="23"/>
  <c r="Z197" i="23"/>
  <c r="AH197" i="23" s="1"/>
  <c r="T197" i="23"/>
  <c r="K197" i="23"/>
  <c r="Z196" i="23"/>
  <c r="AH196" i="23" s="1"/>
  <c r="AP196" i="23" s="1"/>
  <c r="T196" i="23"/>
  <c r="K196" i="23"/>
  <c r="Z195" i="23"/>
  <c r="AH195" i="23" s="1"/>
  <c r="T195" i="23"/>
  <c r="K195" i="23"/>
  <c r="AH194" i="23"/>
  <c r="AP194" i="23" s="1"/>
  <c r="Z194" i="23"/>
  <c r="AB194" i="23" s="1"/>
  <c r="T194" i="23"/>
  <c r="K194" i="23"/>
  <c r="Z193" i="23"/>
  <c r="AH193" i="23" s="1"/>
  <c r="T193" i="23"/>
  <c r="K193" i="23"/>
  <c r="AB192" i="23"/>
  <c r="Z192" i="23"/>
  <c r="AH192" i="23" s="1"/>
  <c r="AP192" i="23" s="1"/>
  <c r="T192" i="23"/>
  <c r="K192" i="23"/>
  <c r="Z191" i="23"/>
  <c r="AH191" i="23" s="1"/>
  <c r="T191" i="23"/>
  <c r="K191" i="23"/>
  <c r="Z190" i="23"/>
  <c r="AB190" i="23" s="1"/>
  <c r="T190" i="23"/>
  <c r="K190" i="23"/>
  <c r="Z189" i="23"/>
  <c r="AH189" i="23" s="1"/>
  <c r="T189" i="23"/>
  <c r="K189" i="23"/>
  <c r="Z188" i="23"/>
  <c r="AH188" i="23" s="1"/>
  <c r="AP188" i="23" s="1"/>
  <c r="T188" i="23"/>
  <c r="K188" i="23"/>
  <c r="Z187" i="23"/>
  <c r="AB187" i="23" s="1"/>
  <c r="T187" i="23"/>
  <c r="K187" i="23"/>
  <c r="AH186" i="23"/>
  <c r="AP186" i="23" s="1"/>
  <c r="Z186" i="23"/>
  <c r="AB186" i="23" s="1"/>
  <c r="T186" i="23"/>
  <c r="K186" i="23"/>
  <c r="Z185" i="23"/>
  <c r="AH185" i="23" s="1"/>
  <c r="T185" i="23"/>
  <c r="K185" i="23"/>
  <c r="AB184" i="23"/>
  <c r="Z184" i="23"/>
  <c r="AH184" i="23" s="1"/>
  <c r="AP184" i="23" s="1"/>
  <c r="T184" i="23"/>
  <c r="K184" i="23"/>
  <c r="Z183" i="23"/>
  <c r="AH183" i="23" s="1"/>
  <c r="T183" i="23"/>
  <c r="K183" i="23"/>
  <c r="Z182" i="23"/>
  <c r="AB182" i="23" s="1"/>
  <c r="T182" i="23"/>
  <c r="K182" i="23"/>
  <c r="Z181" i="23"/>
  <c r="AH181" i="23" s="1"/>
  <c r="T181" i="23"/>
  <c r="K181" i="23"/>
  <c r="Z180" i="23"/>
  <c r="AH180" i="23" s="1"/>
  <c r="AP180" i="23" s="1"/>
  <c r="T180" i="23"/>
  <c r="K180" i="23"/>
  <c r="Z179" i="23"/>
  <c r="AH179" i="23" s="1"/>
  <c r="T179" i="23"/>
  <c r="K179" i="23"/>
  <c r="Z178" i="23"/>
  <c r="AB178" i="23" s="1"/>
  <c r="T178" i="23"/>
  <c r="K178" i="23"/>
  <c r="AB177" i="23"/>
  <c r="Z177" i="23"/>
  <c r="AH177" i="23" s="1"/>
  <c r="T177" i="23"/>
  <c r="K177" i="23"/>
  <c r="Z176" i="23"/>
  <c r="AH176" i="23" s="1"/>
  <c r="AP176" i="23" s="1"/>
  <c r="T176" i="23"/>
  <c r="K176" i="23"/>
  <c r="Z175" i="23"/>
  <c r="AH175" i="23" s="1"/>
  <c r="T175" i="23"/>
  <c r="K175" i="23"/>
  <c r="Z174" i="23"/>
  <c r="AB174" i="23" s="1"/>
  <c r="T174" i="23"/>
  <c r="K174" i="23"/>
  <c r="Z173" i="23"/>
  <c r="AH173" i="23" s="1"/>
  <c r="T173" i="23"/>
  <c r="K173" i="23"/>
  <c r="Z172" i="23"/>
  <c r="AH172" i="23" s="1"/>
  <c r="AP172" i="23" s="1"/>
  <c r="T172" i="23"/>
  <c r="K172" i="23"/>
  <c r="Z171" i="23"/>
  <c r="AH171" i="23" s="1"/>
  <c r="T171" i="23"/>
  <c r="K171" i="23"/>
  <c r="Z170" i="23"/>
  <c r="AB170" i="23" s="1"/>
  <c r="T170" i="23"/>
  <c r="K170" i="23"/>
  <c r="AB169" i="23"/>
  <c r="Z169" i="23"/>
  <c r="AH169" i="23" s="1"/>
  <c r="T169" i="23"/>
  <c r="K169" i="23"/>
  <c r="Z168" i="23"/>
  <c r="AH168" i="23" s="1"/>
  <c r="AP168" i="23" s="1"/>
  <c r="T168" i="23"/>
  <c r="K168" i="23"/>
  <c r="Z167" i="23"/>
  <c r="AH167" i="23" s="1"/>
  <c r="T167" i="23"/>
  <c r="K167" i="23"/>
  <c r="Z166" i="23"/>
  <c r="AB166" i="23" s="1"/>
  <c r="T166" i="23"/>
  <c r="K166" i="23"/>
  <c r="Z165" i="23"/>
  <c r="AH165" i="23" s="1"/>
  <c r="T165" i="23"/>
  <c r="K165" i="23"/>
  <c r="AB164" i="23"/>
  <c r="Z164" i="23"/>
  <c r="AH164" i="23" s="1"/>
  <c r="AP164" i="23" s="1"/>
  <c r="T164" i="23"/>
  <c r="K164" i="23"/>
  <c r="Z163" i="23"/>
  <c r="AH163" i="23" s="1"/>
  <c r="T163" i="23"/>
  <c r="K163" i="23"/>
  <c r="Z162" i="23"/>
  <c r="AH162" i="23" s="1"/>
  <c r="T162" i="23"/>
  <c r="K162" i="23"/>
  <c r="Z161" i="23"/>
  <c r="AH161" i="23" s="1"/>
  <c r="T161" i="23"/>
  <c r="K161" i="23"/>
  <c r="Z160" i="23"/>
  <c r="T160" i="23"/>
  <c r="K160" i="23"/>
  <c r="Z159" i="23"/>
  <c r="AH159" i="23" s="1"/>
  <c r="AP159" i="23" s="1"/>
  <c r="AX159" i="23" s="1"/>
  <c r="AZ159" i="23" s="1"/>
  <c r="T159" i="23"/>
  <c r="K159" i="23"/>
  <c r="AP158" i="23"/>
  <c r="AX158" i="23" s="1"/>
  <c r="AZ158" i="23" s="1"/>
  <c r="Z158" i="23"/>
  <c r="AH158" i="23" s="1"/>
  <c r="AJ158" i="23" s="1"/>
  <c r="T158" i="23"/>
  <c r="K158" i="23"/>
  <c r="Z157" i="23"/>
  <c r="AH157" i="23" s="1"/>
  <c r="T157" i="23"/>
  <c r="K157" i="23"/>
  <c r="AB156" i="23"/>
  <c r="Z156" i="23"/>
  <c r="AH156" i="23" s="1"/>
  <c r="T156" i="23"/>
  <c r="K156" i="23"/>
  <c r="Z155" i="23"/>
  <c r="AH155" i="23" s="1"/>
  <c r="T155" i="23"/>
  <c r="K155" i="23"/>
  <c r="Z154" i="23"/>
  <c r="AH154" i="23" s="1"/>
  <c r="AP154" i="23" s="1"/>
  <c r="T154" i="23"/>
  <c r="K154" i="23"/>
  <c r="Z153" i="23"/>
  <c r="AB153" i="23" s="1"/>
  <c r="T153" i="23"/>
  <c r="K153" i="23"/>
  <c r="Z152" i="23"/>
  <c r="T152" i="23"/>
  <c r="K152" i="23"/>
  <c r="Z151" i="23"/>
  <c r="AH151" i="23" s="1"/>
  <c r="T151" i="23"/>
  <c r="K151" i="23"/>
  <c r="Z150" i="23"/>
  <c r="T150" i="23"/>
  <c r="K150" i="23"/>
  <c r="Z149" i="23"/>
  <c r="AH149" i="23" s="1"/>
  <c r="AJ149" i="23" s="1"/>
  <c r="T149" i="23"/>
  <c r="K149" i="23"/>
  <c r="Z148" i="23"/>
  <c r="AH148" i="23" s="1"/>
  <c r="T148" i="23"/>
  <c r="K148" i="23"/>
  <c r="Z147" i="23"/>
  <c r="AH147" i="23" s="1"/>
  <c r="T147" i="23"/>
  <c r="K147" i="23"/>
  <c r="AH146" i="23"/>
  <c r="AP146" i="23" s="1"/>
  <c r="AX146" i="23" s="1"/>
  <c r="AZ146" i="23" s="1"/>
  <c r="Z146" i="23"/>
  <c r="AB146" i="23" s="1"/>
  <c r="T146" i="23"/>
  <c r="K146" i="23"/>
  <c r="Z145" i="23"/>
  <c r="AB145" i="23" s="1"/>
  <c r="T145" i="23"/>
  <c r="K145" i="23"/>
  <c r="Z144" i="23"/>
  <c r="AH144" i="23" s="1"/>
  <c r="T144" i="23"/>
  <c r="K144" i="23"/>
  <c r="Z143" i="23"/>
  <c r="AH143" i="23" s="1"/>
  <c r="AP143" i="23" s="1"/>
  <c r="T143" i="23"/>
  <c r="K143" i="23"/>
  <c r="Z142" i="23"/>
  <c r="AH142" i="23" s="1"/>
  <c r="T142" i="23"/>
  <c r="K142" i="23"/>
  <c r="AH141" i="23"/>
  <c r="AP141" i="23" s="1"/>
  <c r="Z141" i="23"/>
  <c r="AB141" i="23" s="1"/>
  <c r="T141" i="23"/>
  <c r="K141" i="23"/>
  <c r="Z140" i="23"/>
  <c r="AH140" i="23" s="1"/>
  <c r="T140" i="23"/>
  <c r="K140" i="23"/>
  <c r="Z139" i="23"/>
  <c r="T139" i="23"/>
  <c r="K139" i="23"/>
  <c r="Z138" i="23"/>
  <c r="AH138" i="23" s="1"/>
  <c r="AP138" i="23" s="1"/>
  <c r="T138" i="23"/>
  <c r="K138" i="23"/>
  <c r="Z137" i="23"/>
  <c r="AB137" i="23" s="1"/>
  <c r="T137" i="23"/>
  <c r="K137" i="23"/>
  <c r="AB136" i="23"/>
  <c r="Z136" i="23"/>
  <c r="AH136" i="23" s="1"/>
  <c r="T136" i="23"/>
  <c r="K136" i="23"/>
  <c r="Z135" i="23"/>
  <c r="AH135" i="23" s="1"/>
  <c r="AP135" i="23" s="1"/>
  <c r="T135" i="23"/>
  <c r="K135" i="23"/>
  <c r="AH134" i="23"/>
  <c r="AP134" i="23" s="1"/>
  <c r="AX134" i="23" s="1"/>
  <c r="AZ134" i="23" s="1"/>
  <c r="Z134" i="23"/>
  <c r="AB134" i="23" s="1"/>
  <c r="T134" i="23"/>
  <c r="K134" i="23"/>
  <c r="Z133" i="23"/>
  <c r="AB133" i="23" s="1"/>
  <c r="T133" i="23"/>
  <c r="K133" i="23"/>
  <c r="Z132" i="23"/>
  <c r="AH132" i="23" s="1"/>
  <c r="T132" i="23"/>
  <c r="K132" i="23"/>
  <c r="Z131" i="23"/>
  <c r="T131" i="23"/>
  <c r="K131" i="23"/>
  <c r="Z130" i="23"/>
  <c r="AH130" i="23" s="1"/>
  <c r="AP130" i="23" s="1"/>
  <c r="AX130" i="23" s="1"/>
  <c r="AZ130" i="23" s="1"/>
  <c r="T130" i="23"/>
  <c r="K130" i="23"/>
  <c r="Z129" i="23"/>
  <c r="AB129" i="23" s="1"/>
  <c r="T129" i="23"/>
  <c r="K129" i="23"/>
  <c r="Z128" i="23"/>
  <c r="AH128" i="23" s="1"/>
  <c r="T128" i="23"/>
  <c r="K128" i="23"/>
  <c r="AB127" i="23"/>
  <c r="Z127" i="23"/>
  <c r="AH127" i="23" s="1"/>
  <c r="AP127" i="23" s="1"/>
  <c r="T127" i="23"/>
  <c r="K127" i="23"/>
  <c r="Z126" i="23"/>
  <c r="AH126" i="23" s="1"/>
  <c r="T126" i="23"/>
  <c r="K126" i="23"/>
  <c r="Z125" i="23"/>
  <c r="AB125" i="23" s="1"/>
  <c r="T125" i="23"/>
  <c r="K125" i="23"/>
  <c r="Z124" i="23"/>
  <c r="AH124" i="23" s="1"/>
  <c r="T124" i="23"/>
  <c r="K124" i="23"/>
  <c r="Z123" i="23"/>
  <c r="T123" i="23"/>
  <c r="K123" i="23"/>
  <c r="Z122" i="23"/>
  <c r="AH122" i="23" s="1"/>
  <c r="AP122" i="23" s="1"/>
  <c r="T122" i="23"/>
  <c r="K122" i="23"/>
  <c r="Z121" i="23"/>
  <c r="AB121" i="23" s="1"/>
  <c r="T121" i="23"/>
  <c r="K121" i="23"/>
  <c r="Z120" i="23"/>
  <c r="AH120" i="23" s="1"/>
  <c r="T120" i="23"/>
  <c r="K120" i="23"/>
  <c r="Z119" i="23"/>
  <c r="AH119" i="23" s="1"/>
  <c r="AP119" i="23" s="1"/>
  <c r="T119" i="23"/>
  <c r="K119" i="23"/>
  <c r="Z118" i="23"/>
  <c r="AH118" i="23" s="1"/>
  <c r="T118" i="23"/>
  <c r="K118" i="23"/>
  <c r="Z117" i="23"/>
  <c r="AB117" i="23" s="1"/>
  <c r="T117" i="23"/>
  <c r="K117" i="23"/>
  <c r="Z116" i="23"/>
  <c r="AH116" i="23" s="1"/>
  <c r="T116" i="23"/>
  <c r="K116" i="23"/>
  <c r="Z115" i="23"/>
  <c r="T115" i="23"/>
  <c r="K115" i="23"/>
  <c r="Z114" i="23"/>
  <c r="AH114" i="23" s="1"/>
  <c r="AP114" i="23" s="1"/>
  <c r="T114" i="23"/>
  <c r="K114" i="23"/>
  <c r="Z113" i="23"/>
  <c r="AB113" i="23" s="1"/>
  <c r="T113" i="23"/>
  <c r="K113" i="23"/>
  <c r="Z112" i="23"/>
  <c r="AH112" i="23" s="1"/>
  <c r="T112" i="23"/>
  <c r="K112" i="23"/>
  <c r="Z111" i="23"/>
  <c r="AH111" i="23" s="1"/>
  <c r="AP111" i="23" s="1"/>
  <c r="T111" i="23"/>
  <c r="K111" i="23"/>
  <c r="Z110" i="23"/>
  <c r="AH110" i="23" s="1"/>
  <c r="AP110" i="23" s="1"/>
  <c r="AX110" i="23" s="1"/>
  <c r="AZ110" i="23" s="1"/>
  <c r="T110" i="23"/>
  <c r="K110" i="23"/>
  <c r="Z109" i="23"/>
  <c r="AB109" i="23" s="1"/>
  <c r="T109" i="23"/>
  <c r="K109" i="23"/>
  <c r="Z108" i="23"/>
  <c r="AH108" i="23" s="1"/>
  <c r="T108" i="23"/>
  <c r="K108" i="23"/>
  <c r="Z107" i="23"/>
  <c r="T107" i="23"/>
  <c r="K107" i="23"/>
  <c r="Z106" i="23"/>
  <c r="AH106" i="23" s="1"/>
  <c r="AP106" i="23" s="1"/>
  <c r="T106" i="23"/>
  <c r="K106" i="23"/>
  <c r="Z105" i="23"/>
  <c r="AB105" i="23" s="1"/>
  <c r="T105" i="23"/>
  <c r="K105" i="23"/>
  <c r="Z104" i="23"/>
  <c r="AH104" i="23" s="1"/>
  <c r="T104" i="23"/>
  <c r="K104" i="23"/>
  <c r="Z103" i="23"/>
  <c r="AH103" i="23" s="1"/>
  <c r="AP103" i="23" s="1"/>
  <c r="T103" i="23"/>
  <c r="K103" i="23"/>
  <c r="Z102" i="23"/>
  <c r="AB102" i="23" s="1"/>
  <c r="T102" i="23"/>
  <c r="K102" i="23"/>
  <c r="Z101" i="23"/>
  <c r="AB101" i="23" s="1"/>
  <c r="T101" i="23"/>
  <c r="K101" i="23"/>
  <c r="Z100" i="23"/>
  <c r="AH100" i="23" s="1"/>
  <c r="T100" i="23"/>
  <c r="K100" i="23"/>
  <c r="Z99" i="23"/>
  <c r="T99" i="23"/>
  <c r="K99" i="23"/>
  <c r="Z98" i="23"/>
  <c r="AH98" i="23" s="1"/>
  <c r="AP98" i="23" s="1"/>
  <c r="T98" i="23"/>
  <c r="K98" i="23"/>
  <c r="Z97" i="23"/>
  <c r="AB97" i="23" s="1"/>
  <c r="T97" i="23"/>
  <c r="K97" i="23"/>
  <c r="Z96" i="23"/>
  <c r="AH96" i="23" s="1"/>
  <c r="AJ96" i="23" s="1"/>
  <c r="T96" i="23"/>
  <c r="K96" i="23"/>
  <c r="Z95" i="23"/>
  <c r="AH95" i="23" s="1"/>
  <c r="T95" i="23"/>
  <c r="K95" i="23"/>
  <c r="Z94" i="23"/>
  <c r="AH94" i="23" s="1"/>
  <c r="T94" i="23"/>
  <c r="K94" i="23"/>
  <c r="Z93" i="23"/>
  <c r="AB93" i="23" s="1"/>
  <c r="T93" i="23"/>
  <c r="K93" i="23"/>
  <c r="Z92" i="23"/>
  <c r="T92" i="23"/>
  <c r="K92" i="23"/>
  <c r="Z91" i="23"/>
  <c r="AB91" i="23" s="1"/>
  <c r="T91" i="23"/>
  <c r="K91" i="23"/>
  <c r="Z90" i="23"/>
  <c r="AB90" i="23" s="1"/>
  <c r="T90" i="23"/>
  <c r="K90" i="23"/>
  <c r="Z89" i="23"/>
  <c r="AB89" i="23" s="1"/>
  <c r="T89" i="23"/>
  <c r="K89" i="23"/>
  <c r="Z88" i="23"/>
  <c r="AH88" i="23" s="1"/>
  <c r="AJ88" i="23" s="1"/>
  <c r="T88" i="23"/>
  <c r="K88" i="23"/>
  <c r="Z87" i="23"/>
  <c r="AH87" i="23" s="1"/>
  <c r="T87" i="23"/>
  <c r="K87" i="23"/>
  <c r="Z86" i="23"/>
  <c r="AH86" i="23" s="1"/>
  <c r="T86" i="23"/>
  <c r="K86" i="23"/>
  <c r="Z85" i="23"/>
  <c r="AB85" i="23" s="1"/>
  <c r="T85" i="23"/>
  <c r="K85" i="23"/>
  <c r="AP84" i="23"/>
  <c r="AX84" i="23" s="1"/>
  <c r="AZ84" i="23" s="1"/>
  <c r="Z84" i="23"/>
  <c r="AH84" i="23" s="1"/>
  <c r="AJ84" i="23" s="1"/>
  <c r="T84" i="23"/>
  <c r="K84" i="23"/>
  <c r="Z83" i="23"/>
  <c r="AH83" i="23" s="1"/>
  <c r="AP83" i="23" s="1"/>
  <c r="AR83" i="23" s="1"/>
  <c r="T83" i="23"/>
  <c r="K83" i="23"/>
  <c r="Z82" i="23"/>
  <c r="AH82" i="23" s="1"/>
  <c r="AJ82" i="23" s="1"/>
  <c r="T82" i="23"/>
  <c r="K82" i="23"/>
  <c r="Z81" i="23"/>
  <c r="T81" i="23"/>
  <c r="K81" i="23"/>
  <c r="Z80" i="23"/>
  <c r="AB80" i="23" s="1"/>
  <c r="T80" i="23"/>
  <c r="K80" i="23"/>
  <c r="AB79" i="23"/>
  <c r="Z79" i="23"/>
  <c r="AH79" i="23" s="1"/>
  <c r="AP79" i="23" s="1"/>
  <c r="T79" i="23"/>
  <c r="K79" i="23"/>
  <c r="Z78" i="23"/>
  <c r="AH78" i="23" s="1"/>
  <c r="AJ78" i="23" s="1"/>
  <c r="T78" i="23"/>
  <c r="K78" i="23"/>
  <c r="Z77" i="23"/>
  <c r="T77" i="23"/>
  <c r="K77" i="23"/>
  <c r="AH76" i="23"/>
  <c r="Z76" i="23"/>
  <c r="AB76" i="23" s="1"/>
  <c r="T76" i="23"/>
  <c r="K76" i="23"/>
  <c r="AB75" i="23"/>
  <c r="Z75" i="23"/>
  <c r="AH75" i="23" s="1"/>
  <c r="AP75" i="23" s="1"/>
  <c r="T75" i="23"/>
  <c r="K75" i="23"/>
  <c r="Z74" i="23"/>
  <c r="AH74" i="23" s="1"/>
  <c r="AJ74" i="23" s="1"/>
  <c r="T74" i="23"/>
  <c r="K74" i="23"/>
  <c r="Z73" i="23"/>
  <c r="T73" i="23"/>
  <c r="K73" i="23"/>
  <c r="Z72" i="23"/>
  <c r="AB72" i="23" s="1"/>
  <c r="T72" i="23"/>
  <c r="K72" i="23"/>
  <c r="Z71" i="23"/>
  <c r="AH71" i="23" s="1"/>
  <c r="AP71" i="23" s="1"/>
  <c r="T71" i="23"/>
  <c r="K71" i="23"/>
  <c r="Z70" i="23"/>
  <c r="AH70" i="23" s="1"/>
  <c r="AJ70" i="23" s="1"/>
  <c r="T70" i="23"/>
  <c r="K70" i="23"/>
  <c r="Z69" i="23"/>
  <c r="T69" i="23"/>
  <c r="K69" i="23"/>
  <c r="Z68" i="23"/>
  <c r="AB68" i="23" s="1"/>
  <c r="T68" i="23"/>
  <c r="K68" i="23"/>
  <c r="Z67" i="23"/>
  <c r="AH67" i="23" s="1"/>
  <c r="AP67" i="23" s="1"/>
  <c r="T67" i="23"/>
  <c r="K67" i="23"/>
  <c r="Z66" i="23"/>
  <c r="AH66" i="23" s="1"/>
  <c r="AJ66" i="23" s="1"/>
  <c r="T66" i="23"/>
  <c r="K66" i="23"/>
  <c r="Z65" i="23"/>
  <c r="T65" i="23"/>
  <c r="K65" i="23"/>
  <c r="Z64" i="23"/>
  <c r="AB64" i="23" s="1"/>
  <c r="T64" i="23"/>
  <c r="K64" i="23"/>
  <c r="Z63" i="23"/>
  <c r="AH63" i="23" s="1"/>
  <c r="AP63" i="23" s="1"/>
  <c r="T63" i="23"/>
  <c r="K63" i="23"/>
  <c r="Z62" i="23"/>
  <c r="AH62" i="23" s="1"/>
  <c r="AJ62" i="23" s="1"/>
  <c r="T62" i="23"/>
  <c r="K62" i="23"/>
  <c r="Z61" i="23"/>
  <c r="T61" i="23"/>
  <c r="K61" i="23"/>
  <c r="Z60" i="23"/>
  <c r="AB60" i="23" s="1"/>
  <c r="T60" i="23"/>
  <c r="K60" i="23"/>
  <c r="Z59" i="23"/>
  <c r="AH59" i="23" s="1"/>
  <c r="AJ59" i="23" s="1"/>
  <c r="T59" i="23"/>
  <c r="K59" i="23"/>
  <c r="Z58" i="23"/>
  <c r="AH58" i="23" s="1"/>
  <c r="AJ58" i="23" s="1"/>
  <c r="T58" i="23"/>
  <c r="K58" i="23"/>
  <c r="Z57" i="23"/>
  <c r="T57" i="23"/>
  <c r="K57" i="23"/>
  <c r="Z56" i="23"/>
  <c r="AB56" i="23" s="1"/>
  <c r="T56" i="23"/>
  <c r="K56" i="23"/>
  <c r="Z55" i="23"/>
  <c r="AH55" i="23" s="1"/>
  <c r="AP55" i="23" s="1"/>
  <c r="T55" i="23"/>
  <c r="K55" i="23"/>
  <c r="Z54" i="23"/>
  <c r="AH54" i="23" s="1"/>
  <c r="AJ54" i="23" s="1"/>
  <c r="T54" i="23"/>
  <c r="K54" i="23"/>
  <c r="Z53" i="23"/>
  <c r="T53" i="23"/>
  <c r="K53" i="23"/>
  <c r="Z52" i="23"/>
  <c r="AB52" i="23" s="1"/>
  <c r="T52" i="23"/>
  <c r="K52" i="23"/>
  <c r="Z51" i="23"/>
  <c r="AH51" i="23" s="1"/>
  <c r="AP51" i="23" s="1"/>
  <c r="T51" i="23"/>
  <c r="K51" i="23"/>
  <c r="Z50" i="23"/>
  <c r="AH50" i="23" s="1"/>
  <c r="AJ50" i="23" s="1"/>
  <c r="T50" i="23"/>
  <c r="K50" i="23"/>
  <c r="Z49" i="23"/>
  <c r="T49" i="23"/>
  <c r="K49" i="23"/>
  <c r="Z48" i="23"/>
  <c r="AB48" i="23" s="1"/>
  <c r="T48" i="23"/>
  <c r="K48" i="23"/>
  <c r="Z47" i="23"/>
  <c r="AH47" i="23" s="1"/>
  <c r="AP47" i="23" s="1"/>
  <c r="T47" i="23"/>
  <c r="K47" i="23"/>
  <c r="Z46" i="23"/>
  <c r="AH46" i="23" s="1"/>
  <c r="AJ46" i="23" s="1"/>
  <c r="T46" i="23"/>
  <c r="K46" i="23"/>
  <c r="Z45" i="23"/>
  <c r="T45" i="23"/>
  <c r="K45" i="23"/>
  <c r="Z44" i="23"/>
  <c r="AB44" i="23" s="1"/>
  <c r="T44" i="23"/>
  <c r="K44" i="23"/>
  <c r="Z43" i="23"/>
  <c r="AH43" i="23" s="1"/>
  <c r="AP43" i="23" s="1"/>
  <c r="T43" i="23"/>
  <c r="K43" i="23"/>
  <c r="Z42" i="23"/>
  <c r="AH42" i="23" s="1"/>
  <c r="AJ42" i="23" s="1"/>
  <c r="T42" i="23"/>
  <c r="K42" i="23"/>
  <c r="Z41" i="23"/>
  <c r="T41" i="23"/>
  <c r="K41" i="23"/>
  <c r="Z40" i="23"/>
  <c r="AB40" i="23" s="1"/>
  <c r="T40" i="23"/>
  <c r="K40" i="23"/>
  <c r="AB39" i="23"/>
  <c r="Z39" i="23"/>
  <c r="AH39" i="23" s="1"/>
  <c r="AJ39" i="23" s="1"/>
  <c r="T39" i="23"/>
  <c r="K39" i="23"/>
  <c r="Z38" i="23"/>
  <c r="AH38" i="23" s="1"/>
  <c r="AJ38" i="23" s="1"/>
  <c r="T38" i="23"/>
  <c r="K38" i="23"/>
  <c r="Z37" i="23"/>
  <c r="T37" i="23"/>
  <c r="K37" i="23"/>
  <c r="Z36" i="23"/>
  <c r="AH36" i="23" s="1"/>
  <c r="T36" i="23"/>
  <c r="K36" i="23"/>
  <c r="Z35" i="23"/>
  <c r="AH35" i="23" s="1"/>
  <c r="T35" i="23"/>
  <c r="K35" i="23"/>
  <c r="Z34" i="23"/>
  <c r="AH34" i="23" s="1"/>
  <c r="AJ34" i="23" s="1"/>
  <c r="T34" i="23"/>
  <c r="K34" i="23"/>
  <c r="Z33" i="23"/>
  <c r="T33" i="23"/>
  <c r="K33" i="23"/>
  <c r="Z32" i="23"/>
  <c r="AB32" i="23" s="1"/>
  <c r="T32" i="23"/>
  <c r="K32" i="23"/>
  <c r="Z31" i="23"/>
  <c r="AH31" i="23" s="1"/>
  <c r="AP31" i="23" s="1"/>
  <c r="T31" i="23"/>
  <c r="K31" i="23"/>
  <c r="Z30" i="23"/>
  <c r="AH30" i="23" s="1"/>
  <c r="AJ30" i="23" s="1"/>
  <c r="T30" i="23"/>
  <c r="K30" i="23"/>
  <c r="Z29" i="23"/>
  <c r="T29" i="23"/>
  <c r="K29" i="23"/>
  <c r="Z28" i="23"/>
  <c r="AB28" i="23" s="1"/>
  <c r="T28" i="23"/>
  <c r="K28" i="23"/>
  <c r="Z27" i="23"/>
  <c r="AH27" i="23" s="1"/>
  <c r="AP27" i="23" s="1"/>
  <c r="T27" i="23"/>
  <c r="K27" i="23"/>
  <c r="Z26" i="23"/>
  <c r="AH26" i="23" s="1"/>
  <c r="AJ26" i="23" s="1"/>
  <c r="T26" i="23"/>
  <c r="K26" i="23"/>
  <c r="Z25" i="23"/>
  <c r="T25" i="23"/>
  <c r="K25" i="23"/>
  <c r="Z24" i="23"/>
  <c r="AH24" i="23" s="1"/>
  <c r="T24" i="23"/>
  <c r="K24" i="23"/>
  <c r="AB23" i="23"/>
  <c r="Z23" i="23"/>
  <c r="AH23" i="23" s="1"/>
  <c r="AP23" i="23" s="1"/>
  <c r="T23" i="23"/>
  <c r="K23" i="23"/>
  <c r="Z22" i="23"/>
  <c r="AH22" i="23" s="1"/>
  <c r="AJ22" i="23" s="1"/>
  <c r="T22" i="23"/>
  <c r="K22" i="23"/>
  <c r="Z21" i="23"/>
  <c r="T21" i="23"/>
  <c r="K21" i="23"/>
  <c r="Z20" i="23"/>
  <c r="AH20" i="23" s="1"/>
  <c r="T20" i="23"/>
  <c r="K20" i="23"/>
  <c r="AB19" i="23"/>
  <c r="Z19" i="23"/>
  <c r="AH19" i="23" s="1"/>
  <c r="T19" i="23"/>
  <c r="K19" i="23"/>
  <c r="Z18" i="23"/>
  <c r="AH18" i="23" s="1"/>
  <c r="AJ18" i="23" s="1"/>
  <c r="T18" i="23"/>
  <c r="K18" i="23"/>
  <c r="Z17" i="23"/>
  <c r="T17" i="23"/>
  <c r="K17" i="23"/>
  <c r="Z16" i="23"/>
  <c r="AH16" i="23" s="1"/>
  <c r="T16" i="23"/>
  <c r="K16" i="23"/>
  <c r="Z15" i="23"/>
  <c r="AB15" i="23" s="1"/>
  <c r="T15" i="23"/>
  <c r="K15" i="23"/>
  <c r="Z14" i="23"/>
  <c r="AH14" i="23" s="1"/>
  <c r="AJ14" i="23" s="1"/>
  <c r="T14" i="23"/>
  <c r="K14" i="23"/>
  <c r="Z13" i="23"/>
  <c r="T13" i="23"/>
  <c r="K13" i="23"/>
  <c r="AB12" i="23"/>
  <c r="Z12" i="23"/>
  <c r="AH12" i="23" s="1"/>
  <c r="T12" i="23"/>
  <c r="K12" i="23"/>
  <c r="Z11" i="23"/>
  <c r="AH11" i="23" s="1"/>
  <c r="AJ11" i="23" s="1"/>
  <c r="T11" i="23"/>
  <c r="K11" i="23"/>
  <c r="Z10" i="23"/>
  <c r="AH10" i="23" s="1"/>
  <c r="AJ10" i="23" s="1"/>
  <c r="T10" i="23"/>
  <c r="K10" i="23"/>
  <c r="Z9" i="23"/>
  <c r="T9" i="23"/>
  <c r="K9" i="23"/>
  <c r="Z8" i="23"/>
  <c r="AH8" i="23" s="1"/>
  <c r="T8" i="23"/>
  <c r="K8" i="23"/>
  <c r="C1" i="23"/>
  <c r="Z150" i="10"/>
  <c r="Z151" i="10"/>
  <c r="Z152" i="10"/>
  <c r="Z153" i="10"/>
  <c r="Z154" i="10"/>
  <c r="Z155" i="10"/>
  <c r="Z156" i="10"/>
  <c r="Z157" i="10"/>
  <c r="Z158" i="10"/>
  <c r="Z159" i="10"/>
  <c r="Z160" i="10"/>
  <c r="Z161" i="10"/>
  <c r="Z162" i="10"/>
  <c r="Z163" i="10"/>
  <c r="Z164" i="10"/>
  <c r="Z165" i="10"/>
  <c r="AP358" i="23" l="1"/>
  <c r="AJ358" i="23"/>
  <c r="AJ251" i="23"/>
  <c r="AP251" i="23"/>
  <c r="AP359" i="23"/>
  <c r="AJ359" i="23"/>
  <c r="AP369" i="23"/>
  <c r="AJ369" i="23"/>
  <c r="AJ291" i="23"/>
  <c r="AP291" i="23"/>
  <c r="AR357" i="23"/>
  <c r="AX357" i="23"/>
  <c r="AZ357" i="23" s="1"/>
  <c r="AP365" i="23"/>
  <c r="AJ365" i="23"/>
  <c r="AR380" i="23"/>
  <c r="AX380" i="23"/>
  <c r="AZ380" i="23" s="1"/>
  <c r="AP366" i="23"/>
  <c r="AJ366" i="23"/>
  <c r="AP351" i="23"/>
  <c r="AJ351" i="23"/>
  <c r="AB27" i="23"/>
  <c r="AB132" i="23"/>
  <c r="AB176" i="23"/>
  <c r="AH207" i="23"/>
  <c r="AP207" i="23" s="1"/>
  <c r="AX207" i="23" s="1"/>
  <c r="AZ207" i="23" s="1"/>
  <c r="AJ269" i="23"/>
  <c r="AH15" i="23"/>
  <c r="AP15" i="23" s="1"/>
  <c r="AB35" i="23"/>
  <c r="AB63" i="23"/>
  <c r="AH102" i="23"/>
  <c r="AP102" i="23" s="1"/>
  <c r="AX102" i="23" s="1"/>
  <c r="AZ102" i="23" s="1"/>
  <c r="AB111" i="23"/>
  <c r="AB120" i="23"/>
  <c r="AB130" i="23"/>
  <c r="AB172" i="23"/>
  <c r="AH174" i="23"/>
  <c r="AP174" i="23" s="1"/>
  <c r="AH187" i="23"/>
  <c r="AB251" i="23"/>
  <c r="AP262" i="23"/>
  <c r="AB291" i="23"/>
  <c r="AB351" i="23"/>
  <c r="AB353" i="23"/>
  <c r="AP356" i="23"/>
  <c r="AB360" i="23"/>
  <c r="AB365" i="23"/>
  <c r="AB366" i="23"/>
  <c r="AR374" i="23"/>
  <c r="AH56" i="23"/>
  <c r="AJ56" i="23" s="1"/>
  <c r="AJ83" i="23"/>
  <c r="AB116" i="23"/>
  <c r="AB118" i="23"/>
  <c r="AB157" i="23"/>
  <c r="AB159" i="23"/>
  <c r="AJ172" i="23"/>
  <c r="AB203" i="23"/>
  <c r="AB253" i="23"/>
  <c r="AB274" i="23"/>
  <c r="AJ349" i="23"/>
  <c r="T387" i="23"/>
  <c r="AB378" i="23"/>
  <c r="AB258" i="23"/>
  <c r="AP274" i="23"/>
  <c r="AH328" i="23"/>
  <c r="AB346" i="23"/>
  <c r="AB359" i="23"/>
  <c r="AH89" i="23"/>
  <c r="AJ89" i="23" s="1"/>
  <c r="AH170" i="23"/>
  <c r="AP170" i="23" s="1"/>
  <c r="AB191" i="23"/>
  <c r="AB200" i="23"/>
  <c r="AH271" i="23"/>
  <c r="AP271" i="23" s="1"/>
  <c r="AB59" i="23"/>
  <c r="AB88" i="23"/>
  <c r="AH105" i="23"/>
  <c r="AP105" i="23" s="1"/>
  <c r="AB110" i="23"/>
  <c r="AB171" i="23"/>
  <c r="AH190" i="23"/>
  <c r="AP190" i="23" s="1"/>
  <c r="AB240" i="23"/>
  <c r="AB270" i="23"/>
  <c r="AB301" i="23"/>
  <c r="AB324" i="23"/>
  <c r="AB354" i="23"/>
  <c r="AB358" i="23"/>
  <c r="AB361" i="23"/>
  <c r="AP364" i="23"/>
  <c r="AP373" i="23"/>
  <c r="AH375" i="23"/>
  <c r="AJ376" i="23"/>
  <c r="AJ380" i="23"/>
  <c r="AJ381" i="23"/>
  <c r="AB144" i="23"/>
  <c r="AB168" i="23"/>
  <c r="AH178" i="23"/>
  <c r="AB193" i="23"/>
  <c r="AH72" i="23"/>
  <c r="AB103" i="23"/>
  <c r="AB188" i="23"/>
  <c r="AH211" i="23"/>
  <c r="AB213" i="23"/>
  <c r="AJ228" i="23"/>
  <c r="AJ238" i="23"/>
  <c r="AB245" i="23"/>
  <c r="AB261" i="23"/>
  <c r="AH299" i="23"/>
  <c r="AP299" i="23" s="1"/>
  <c r="AH113" i="23"/>
  <c r="AP113" i="23" s="1"/>
  <c r="AX113" i="23" s="1"/>
  <c r="AZ113" i="23" s="1"/>
  <c r="AB185" i="23"/>
  <c r="AB84" i="23"/>
  <c r="AB96" i="23"/>
  <c r="AH117" i="23"/>
  <c r="AP117" i="23" s="1"/>
  <c r="AP350" i="23"/>
  <c r="AJ357" i="23"/>
  <c r="AH327" i="23"/>
  <c r="AP327" i="23" s="1"/>
  <c r="AB371" i="23"/>
  <c r="AX114" i="23"/>
  <c r="AZ114" i="23" s="1"/>
  <c r="AR114" i="23"/>
  <c r="AX105" i="23"/>
  <c r="AZ105" i="23" s="1"/>
  <c r="AR105" i="23"/>
  <c r="AP239" i="23"/>
  <c r="AR239" i="23" s="1"/>
  <c r="AJ239" i="23"/>
  <c r="AX122" i="23"/>
  <c r="AZ122" i="23" s="1"/>
  <c r="AR122" i="23"/>
  <c r="AB47" i="23"/>
  <c r="AB94" i="23"/>
  <c r="AH101" i="23"/>
  <c r="AP101" i="23" s="1"/>
  <c r="AB114" i="23"/>
  <c r="AH125" i="23"/>
  <c r="AP125" i="23" s="1"/>
  <c r="AB138" i="23"/>
  <c r="AH153" i="23"/>
  <c r="AP153" i="23" s="1"/>
  <c r="AR153" i="23" s="1"/>
  <c r="AB155" i="23"/>
  <c r="AB180" i="23"/>
  <c r="AJ188" i="23"/>
  <c r="AJ194" i="23"/>
  <c r="AH220" i="23"/>
  <c r="AP229" i="23"/>
  <c r="AR229" i="23" s="1"/>
  <c r="AB244" i="23"/>
  <c r="AH252" i="23"/>
  <c r="AB286" i="23"/>
  <c r="AJ299" i="23"/>
  <c r="AB8" i="23"/>
  <c r="AB10" i="23"/>
  <c r="AB14" i="23"/>
  <c r="AH52" i="23"/>
  <c r="AH68" i="23"/>
  <c r="AJ68" i="23" s="1"/>
  <c r="AB151" i="23"/>
  <c r="AB196" i="23"/>
  <c r="AP14" i="23"/>
  <c r="AR14" i="23" s="1"/>
  <c r="AJ105" i="23"/>
  <c r="AB163" i="23"/>
  <c r="AB175" i="23"/>
  <c r="AH336" i="23"/>
  <c r="AP336" i="23" s="1"/>
  <c r="AB26" i="23"/>
  <c r="AH28" i="23"/>
  <c r="AB43" i="23"/>
  <c r="AB55" i="23"/>
  <c r="AH64" i="23"/>
  <c r="AB71" i="23"/>
  <c r="AH80" i="23"/>
  <c r="AR84" i="23"/>
  <c r="AB86" i="23"/>
  <c r="AP88" i="23"/>
  <c r="AX88" i="23" s="1"/>
  <c r="AZ88" i="23" s="1"/>
  <c r="AJ113" i="23"/>
  <c r="AB122" i="23"/>
  <c r="AJ141" i="23"/>
  <c r="AB143" i="23"/>
  <c r="AH145" i="23"/>
  <c r="AJ145" i="23" s="1"/>
  <c r="AB147" i="23"/>
  <c r="AJ159" i="23"/>
  <c r="AB161" i="23"/>
  <c r="AB165" i="23"/>
  <c r="AB179" i="23"/>
  <c r="AB201" i="23"/>
  <c r="AB205" i="23"/>
  <c r="AJ207" i="23"/>
  <c r="AB232" i="23"/>
  <c r="AB237" i="23"/>
  <c r="AB239" i="23"/>
  <c r="AP240" i="23"/>
  <c r="AX240" i="23" s="1"/>
  <c r="AZ240" i="23" s="1"/>
  <c r="AB249" i="23"/>
  <c r="AB263" i="23"/>
  <c r="AB265" i="23"/>
  <c r="AJ285" i="23"/>
  <c r="AB289" i="23"/>
  <c r="AH302" i="23"/>
  <c r="AP302" i="23" s="1"/>
  <c r="AH315" i="23"/>
  <c r="AP315" i="23" s="1"/>
  <c r="AJ324" i="23"/>
  <c r="AH93" i="23"/>
  <c r="AP93" i="23" s="1"/>
  <c r="AB124" i="23"/>
  <c r="AJ154" i="23"/>
  <c r="AR159" i="23"/>
  <c r="AB181" i="23"/>
  <c r="AB195" i="23"/>
  <c r="AH221" i="23"/>
  <c r="AX285" i="23"/>
  <c r="AZ285" i="23" s="1"/>
  <c r="AB11" i="23"/>
  <c r="AB51" i="23"/>
  <c r="AH60" i="23"/>
  <c r="AB67" i="23"/>
  <c r="AB98" i="23"/>
  <c r="AJ102" i="23"/>
  <c r="AB108" i="23"/>
  <c r="AB112" i="23"/>
  <c r="AJ117" i="23"/>
  <c r="AB119" i="23"/>
  <c r="AH121" i="23"/>
  <c r="AH129" i="23"/>
  <c r="AP129" i="23" s="1"/>
  <c r="AB204" i="23"/>
  <c r="AB210" i="23"/>
  <c r="AP258" i="23"/>
  <c r="AB262" i="23"/>
  <c r="AX270" i="23"/>
  <c r="AZ270" i="23" s="1"/>
  <c r="AH272" i="23"/>
  <c r="AP272" i="23" s="1"/>
  <c r="AB276" i="23"/>
  <c r="AB280" i="23"/>
  <c r="AX129" i="23"/>
  <c r="AZ129" i="23" s="1"/>
  <c r="AR129" i="23"/>
  <c r="AX174" i="23"/>
  <c r="AZ174" i="23" s="1"/>
  <c r="AR174" i="23"/>
  <c r="AX186" i="23"/>
  <c r="AZ186" i="23" s="1"/>
  <c r="AR186" i="23"/>
  <c r="AP202" i="23"/>
  <c r="AJ202" i="23"/>
  <c r="AP217" i="23"/>
  <c r="AJ217" i="23"/>
  <c r="AX106" i="23"/>
  <c r="AZ106" i="23" s="1"/>
  <c r="AR106" i="23"/>
  <c r="AX138" i="23"/>
  <c r="AZ138" i="23" s="1"/>
  <c r="AR138" i="23"/>
  <c r="AP142" i="23"/>
  <c r="AJ142" i="23"/>
  <c r="AJ148" i="23"/>
  <c r="AP148" i="23"/>
  <c r="AR148" i="23" s="1"/>
  <c r="AX190" i="23"/>
  <c r="AZ190" i="23" s="1"/>
  <c r="AR190" i="23"/>
  <c r="AX194" i="23"/>
  <c r="AZ194" i="23" s="1"/>
  <c r="AR194" i="23"/>
  <c r="AP118" i="23"/>
  <c r="AJ118" i="23"/>
  <c r="AP167" i="23"/>
  <c r="AJ167" i="23"/>
  <c r="AP175" i="23"/>
  <c r="AJ175" i="23"/>
  <c r="AP203" i="23"/>
  <c r="AJ203" i="23"/>
  <c r="AP86" i="23"/>
  <c r="AJ86" i="23"/>
  <c r="AP183" i="23"/>
  <c r="AJ183" i="23"/>
  <c r="AP191" i="23"/>
  <c r="AJ191" i="23"/>
  <c r="AP267" i="23"/>
  <c r="AX267" i="23" s="1"/>
  <c r="AZ267" i="23" s="1"/>
  <c r="AJ267" i="23"/>
  <c r="AP126" i="23"/>
  <c r="AJ126" i="23"/>
  <c r="AP199" i="23"/>
  <c r="AJ199" i="23"/>
  <c r="AP216" i="23"/>
  <c r="AJ216" i="23"/>
  <c r="AJ247" i="23"/>
  <c r="AP247" i="23"/>
  <c r="AX247" i="23" s="1"/>
  <c r="AZ247" i="23" s="1"/>
  <c r="AP259" i="23"/>
  <c r="AJ259" i="23"/>
  <c r="AP287" i="23"/>
  <c r="AJ287" i="23"/>
  <c r="AJ320" i="23"/>
  <c r="AP320" i="23"/>
  <c r="AX320" i="23" s="1"/>
  <c r="AZ320" i="23" s="1"/>
  <c r="AJ243" i="23"/>
  <c r="AP243" i="23"/>
  <c r="AR243" i="23" s="1"/>
  <c r="AP87" i="23"/>
  <c r="AR87" i="23" s="1"/>
  <c r="AJ87" i="23"/>
  <c r="AJ35" i="23"/>
  <c r="AP35" i="23"/>
  <c r="AX35" i="23" s="1"/>
  <c r="AZ35" i="23" s="1"/>
  <c r="AP19" i="23"/>
  <c r="AJ19" i="23"/>
  <c r="AX98" i="23"/>
  <c r="AZ98" i="23" s="1"/>
  <c r="AR98" i="23"/>
  <c r="AX170" i="23"/>
  <c r="AZ170" i="23" s="1"/>
  <c r="AR170" i="23"/>
  <c r="AX327" i="23"/>
  <c r="AZ327" i="23" s="1"/>
  <c r="AR327" i="23"/>
  <c r="AP332" i="23"/>
  <c r="AJ332" i="23"/>
  <c r="AJ15" i="23"/>
  <c r="AB31" i="23"/>
  <c r="AB87" i="23"/>
  <c r="AR88" i="23"/>
  <c r="AH90" i="23"/>
  <c r="AJ101" i="23"/>
  <c r="AR102" i="23"/>
  <c r="AB104" i="23"/>
  <c r="AH109" i="23"/>
  <c r="AJ110" i="23"/>
  <c r="AB126" i="23"/>
  <c r="AJ129" i="23"/>
  <c r="AR130" i="23"/>
  <c r="AB135" i="23"/>
  <c r="AH137" i="23"/>
  <c r="AB140" i="23"/>
  <c r="AJ146" i="23"/>
  <c r="AX153" i="23"/>
  <c r="AZ153" i="23" s="1"/>
  <c r="AJ174" i="23"/>
  <c r="AJ190" i="23"/>
  <c r="AB209" i="23"/>
  <c r="AH215" i="23"/>
  <c r="AB216" i="23"/>
  <c r="AB217" i="23"/>
  <c r="AH227" i="23"/>
  <c r="AJ227" i="23" s="1"/>
  <c r="AP230" i="23"/>
  <c r="AH234" i="23"/>
  <c r="AJ234" i="23" s="1"/>
  <c r="AR238" i="23"/>
  <c r="AB243" i="23"/>
  <c r="AP244" i="23"/>
  <c r="AX244" i="23" s="1"/>
  <c r="AZ244" i="23" s="1"/>
  <c r="AB255" i="23"/>
  <c r="AH257" i="23"/>
  <c r="AX265" i="23"/>
  <c r="AZ265" i="23" s="1"/>
  <c r="AB267" i="23"/>
  <c r="AJ270" i="23"/>
  <c r="AJ271" i="23"/>
  <c r="AJ276" i="23"/>
  <c r="AB278" i="23"/>
  <c r="AB287" i="23"/>
  <c r="AJ288" i="23"/>
  <c r="AB290" i="23"/>
  <c r="AJ323" i="23"/>
  <c r="AH335" i="23"/>
  <c r="AJ336" i="23"/>
  <c r="AR110" i="23"/>
  <c r="AP278" i="23"/>
  <c r="AP290" i="23"/>
  <c r="AR290" i="23" s="1"/>
  <c r="AB142" i="23"/>
  <c r="AP145" i="23"/>
  <c r="AB18" i="23"/>
  <c r="AB22" i="23"/>
  <c r="AP26" i="23"/>
  <c r="AX26" i="23" s="1"/>
  <c r="AZ26" i="23" s="1"/>
  <c r="AB30" i="23"/>
  <c r="AB34" i="23"/>
  <c r="AB38" i="23"/>
  <c r="AB42" i="23"/>
  <c r="AB46" i="23"/>
  <c r="AB50" i="23"/>
  <c r="AB54" i="23"/>
  <c r="AB58" i="23"/>
  <c r="AB62" i="23"/>
  <c r="AB66" i="23"/>
  <c r="AB70" i="23"/>
  <c r="AB74" i="23"/>
  <c r="AB78" i="23"/>
  <c r="AB82" i="23"/>
  <c r="AH85" i="23"/>
  <c r="AJ93" i="23"/>
  <c r="AB95" i="23"/>
  <c r="AH97" i="23"/>
  <c r="AB100" i="23"/>
  <c r="AB106" i="23"/>
  <c r="AJ125" i="23"/>
  <c r="AB128" i="23"/>
  <c r="AH133" i="23"/>
  <c r="AJ134" i="23"/>
  <c r="AB148" i="23"/>
  <c r="AJ164" i="23"/>
  <c r="AH166" i="23"/>
  <c r="AB167" i="23"/>
  <c r="AJ170" i="23"/>
  <c r="AB173" i="23"/>
  <c r="AJ180" i="23"/>
  <c r="AH182" i="23"/>
  <c r="AB183" i="23"/>
  <c r="AJ186" i="23"/>
  <c r="AB189" i="23"/>
  <c r="AJ196" i="23"/>
  <c r="AH198" i="23"/>
  <c r="AB199" i="23"/>
  <c r="AJ200" i="23"/>
  <c r="AB202" i="23"/>
  <c r="AB208" i="23"/>
  <c r="AB224" i="23"/>
  <c r="AH226" i="23"/>
  <c r="AX229" i="23"/>
  <c r="AZ229" i="23" s="1"/>
  <c r="AP237" i="23"/>
  <c r="AR237" i="23" s="1"/>
  <c r="AB247" i="23"/>
  <c r="AB254" i="23"/>
  <c r="AB259" i="23"/>
  <c r="AB264" i="23"/>
  <c r="AX269" i="23"/>
  <c r="AZ269" i="23" s="1"/>
  <c r="AB282" i="23"/>
  <c r="AJ283" i="23"/>
  <c r="AJ286" i="23"/>
  <c r="AH292" i="23"/>
  <c r="AB313" i="23"/>
  <c r="AJ315" i="23"/>
  <c r="AH319" i="23"/>
  <c r="AB320" i="23"/>
  <c r="AH325" i="23"/>
  <c r="AP325" i="23" s="1"/>
  <c r="AJ327" i="23"/>
  <c r="AB332" i="23"/>
  <c r="AP30" i="23"/>
  <c r="AR30" i="23" s="1"/>
  <c r="AH40" i="23"/>
  <c r="AJ40" i="23" s="1"/>
  <c r="AH44" i="23"/>
  <c r="AH48" i="23"/>
  <c r="AP48" i="23" s="1"/>
  <c r="AR134" i="23"/>
  <c r="AJ224" i="23"/>
  <c r="AP254" i="23"/>
  <c r="AR282" i="23"/>
  <c r="AR283" i="23"/>
  <c r="AX286" i="23"/>
  <c r="AZ286" i="23" s="1"/>
  <c r="AB317" i="23"/>
  <c r="AH331" i="23"/>
  <c r="AB337" i="23"/>
  <c r="AH268" i="23"/>
  <c r="AJ268" i="23" s="1"/>
  <c r="AJ272" i="23"/>
  <c r="AB295" i="23"/>
  <c r="AX19" i="23"/>
  <c r="AZ19" i="23" s="1"/>
  <c r="AR19" i="23"/>
  <c r="AX23" i="23"/>
  <c r="AZ23" i="23" s="1"/>
  <c r="AR23" i="23"/>
  <c r="AX27" i="23"/>
  <c r="AZ27" i="23" s="1"/>
  <c r="AR27" i="23"/>
  <c r="AX43" i="23"/>
  <c r="AZ43" i="23" s="1"/>
  <c r="AR43" i="23"/>
  <c r="AX47" i="23"/>
  <c r="AZ47" i="23" s="1"/>
  <c r="AR47" i="23"/>
  <c r="AX51" i="23"/>
  <c r="AZ51" i="23" s="1"/>
  <c r="AR51" i="23"/>
  <c r="AX55" i="23"/>
  <c r="AZ55" i="23" s="1"/>
  <c r="AR55" i="23"/>
  <c r="AX63" i="23"/>
  <c r="AZ63" i="23" s="1"/>
  <c r="AR63" i="23"/>
  <c r="AX67" i="23"/>
  <c r="AZ67" i="23" s="1"/>
  <c r="AR67" i="23"/>
  <c r="AX71" i="23"/>
  <c r="AZ71" i="23" s="1"/>
  <c r="AR71" i="23"/>
  <c r="AX75" i="23"/>
  <c r="AZ75" i="23" s="1"/>
  <c r="AR75" i="23"/>
  <c r="AX79" i="23"/>
  <c r="AZ79" i="23" s="1"/>
  <c r="AR79" i="23"/>
  <c r="AP12" i="23"/>
  <c r="AJ12" i="23"/>
  <c r="AX31" i="23"/>
  <c r="AZ31" i="23" s="1"/>
  <c r="AR31" i="23"/>
  <c r="AP24" i="23"/>
  <c r="AJ24" i="23"/>
  <c r="AP16" i="23"/>
  <c r="AJ16" i="23"/>
  <c r="AP20" i="23"/>
  <c r="AJ20" i="23"/>
  <c r="AP36" i="23"/>
  <c r="AJ36" i="23"/>
  <c r="AP60" i="23"/>
  <c r="AJ60" i="23"/>
  <c r="AP72" i="23"/>
  <c r="AJ72" i="23"/>
  <c r="AP104" i="23"/>
  <c r="AJ104" i="23"/>
  <c r="AH131" i="23"/>
  <c r="AB131" i="23"/>
  <c r="AB20" i="23"/>
  <c r="AJ27" i="23"/>
  <c r="AX101" i="23"/>
  <c r="AZ101" i="23" s="1"/>
  <c r="AR101" i="23"/>
  <c r="AP144" i="23"/>
  <c r="AJ144" i="23"/>
  <c r="AP39" i="23"/>
  <c r="AH61" i="23"/>
  <c r="AB61" i="23"/>
  <c r="AB24" i="23"/>
  <c r="AJ31" i="23"/>
  <c r="AH9" i="23"/>
  <c r="AB9" i="23"/>
  <c r="AB36" i="23"/>
  <c r="AX86" i="23"/>
  <c r="AZ86" i="23" s="1"/>
  <c r="AR86" i="23"/>
  <c r="AP11" i="23"/>
  <c r="AB16" i="23"/>
  <c r="AH21" i="23"/>
  <c r="AB21" i="23"/>
  <c r="AP22" i="23"/>
  <c r="AJ23" i="23"/>
  <c r="AX30" i="23"/>
  <c r="AZ30" i="23" s="1"/>
  <c r="AH115" i="23"/>
  <c r="AB115" i="23"/>
  <c r="AH382" i="23"/>
  <c r="AB382" i="23"/>
  <c r="Z387" i="23"/>
  <c r="AP40" i="23"/>
  <c r="AP52" i="23"/>
  <c r="AJ52" i="23"/>
  <c r="AX125" i="23"/>
  <c r="AZ125" i="23" s="1"/>
  <c r="AR125" i="23"/>
  <c r="AB150" i="23"/>
  <c r="AH150" i="23"/>
  <c r="AH32" i="23"/>
  <c r="AP59" i="23"/>
  <c r="AP10" i="23"/>
  <c r="AP112" i="23"/>
  <c r="AJ112" i="23"/>
  <c r="Z339" i="23"/>
  <c r="AH33" i="23"/>
  <c r="AB33" i="23"/>
  <c r="AP34" i="23"/>
  <c r="AP89" i="23"/>
  <c r="AH91" i="23"/>
  <c r="AX93" i="23"/>
  <c r="AZ93" i="23" s="1"/>
  <c r="AR93" i="23"/>
  <c r="AP95" i="23"/>
  <c r="AJ95" i="23"/>
  <c r="AP128" i="23"/>
  <c r="AJ128" i="23"/>
  <c r="AH233" i="23"/>
  <c r="AB233" i="23"/>
  <c r="AP28" i="23"/>
  <c r="AJ28" i="23"/>
  <c r="AP76" i="23"/>
  <c r="AJ76" i="23"/>
  <c r="AP8" i="23"/>
  <c r="AJ8" i="23"/>
  <c r="AX15" i="23"/>
  <c r="AZ15" i="23" s="1"/>
  <c r="AR15" i="23"/>
  <c r="AX14" i="23"/>
  <c r="AZ14" i="23" s="1"/>
  <c r="AR26" i="23"/>
  <c r="AH37" i="23"/>
  <c r="AB37" i="23"/>
  <c r="AP38" i="23"/>
  <c r="AP42" i="23"/>
  <c r="AJ43" i="23"/>
  <c r="AP46" i="23"/>
  <c r="AJ47" i="23"/>
  <c r="AP50" i="23"/>
  <c r="AJ51" i="23"/>
  <c r="AP54" i="23"/>
  <c r="AJ55" i="23"/>
  <c r="AP58" i="23"/>
  <c r="AP62" i="23"/>
  <c r="AJ63" i="23"/>
  <c r="AP66" i="23"/>
  <c r="AJ67" i="23"/>
  <c r="AP70" i="23"/>
  <c r="AJ71" i="23"/>
  <c r="AP74" i="23"/>
  <c r="AJ75" i="23"/>
  <c r="AP78" i="23"/>
  <c r="AJ79" i="23"/>
  <c r="AP82" i="23"/>
  <c r="AX83" i="23"/>
  <c r="AZ83" i="23" s="1"/>
  <c r="AH92" i="23"/>
  <c r="AB92" i="23"/>
  <c r="AP120" i="23"/>
  <c r="AJ120" i="23"/>
  <c r="AX141" i="23"/>
  <c r="AZ141" i="23" s="1"/>
  <c r="AR141" i="23"/>
  <c r="AX154" i="23"/>
  <c r="AZ154" i="23" s="1"/>
  <c r="AR154" i="23"/>
  <c r="AH107" i="23"/>
  <c r="AB107" i="23"/>
  <c r="AH17" i="23"/>
  <c r="AB17" i="23"/>
  <c r="AH41" i="23"/>
  <c r="AB41" i="23"/>
  <c r="AH45" i="23"/>
  <c r="AB45" i="23"/>
  <c r="AH49" i="23"/>
  <c r="AB49" i="23"/>
  <c r="AH53" i="23"/>
  <c r="AB53" i="23"/>
  <c r="AH57" i="23"/>
  <c r="AB57" i="23"/>
  <c r="AH65" i="23"/>
  <c r="AB65" i="23"/>
  <c r="AH69" i="23"/>
  <c r="AB69" i="23"/>
  <c r="AH73" i="23"/>
  <c r="AB73" i="23"/>
  <c r="AH77" i="23"/>
  <c r="AB77" i="23"/>
  <c r="AH81" i="23"/>
  <c r="AB81" i="23"/>
  <c r="AP90" i="23"/>
  <c r="AJ90" i="23"/>
  <c r="AP94" i="23"/>
  <c r="AJ94" i="23"/>
  <c r="AX117" i="23"/>
  <c r="AZ117" i="23" s="1"/>
  <c r="AR117" i="23"/>
  <c r="AH123" i="23"/>
  <c r="AB123" i="23"/>
  <c r="AP171" i="23"/>
  <c r="AJ171" i="23"/>
  <c r="AP44" i="23"/>
  <c r="AJ44" i="23"/>
  <c r="AP68" i="23"/>
  <c r="AP18" i="23"/>
  <c r="AH29" i="23"/>
  <c r="AB29" i="23"/>
  <c r="AH99" i="23"/>
  <c r="AB99" i="23"/>
  <c r="AP136" i="23"/>
  <c r="AJ136" i="23"/>
  <c r="AP147" i="23"/>
  <c r="AJ147" i="23"/>
  <c r="AH13" i="23"/>
  <c r="AB13" i="23"/>
  <c r="AP56" i="23"/>
  <c r="AP64" i="23"/>
  <c r="AJ64" i="23"/>
  <c r="AP80" i="23"/>
  <c r="AJ80" i="23"/>
  <c r="AP162" i="23"/>
  <c r="AJ162" i="23"/>
  <c r="AH25" i="23"/>
  <c r="AB25" i="23"/>
  <c r="AH160" i="23"/>
  <c r="AB160" i="23"/>
  <c r="AH139" i="23"/>
  <c r="AB139" i="23"/>
  <c r="AP156" i="23"/>
  <c r="AJ156" i="23"/>
  <c r="AP163" i="23"/>
  <c r="AJ163" i="23"/>
  <c r="AH206" i="23"/>
  <c r="AB206" i="23"/>
  <c r="AP209" i="23"/>
  <c r="AJ209" i="23"/>
  <c r="AH218" i="23"/>
  <c r="AB218" i="23"/>
  <c r="AH241" i="23"/>
  <c r="AB241" i="23"/>
  <c r="AX87" i="23"/>
  <c r="AZ87" i="23" s="1"/>
  <c r="AP96" i="23"/>
  <c r="AP179" i="23"/>
  <c r="AJ179" i="23"/>
  <c r="AP195" i="23"/>
  <c r="AJ195" i="23"/>
  <c r="AB231" i="23"/>
  <c r="AH231" i="23"/>
  <c r="AX237" i="23"/>
  <c r="AZ237" i="23" s="1"/>
  <c r="AH260" i="23"/>
  <c r="AB260" i="23"/>
  <c r="AJ98" i="23"/>
  <c r="AX103" i="23"/>
  <c r="AZ103" i="23" s="1"/>
  <c r="AR103" i="23"/>
  <c r="AJ106" i="23"/>
  <c r="AX111" i="23"/>
  <c r="AZ111" i="23" s="1"/>
  <c r="AR111" i="23"/>
  <c r="AJ114" i="23"/>
  <c r="AX119" i="23"/>
  <c r="AZ119" i="23" s="1"/>
  <c r="AR119" i="23"/>
  <c r="AJ122" i="23"/>
  <c r="AX127" i="23"/>
  <c r="AZ127" i="23" s="1"/>
  <c r="AR127" i="23"/>
  <c r="AJ130" i="23"/>
  <c r="AX135" i="23"/>
  <c r="AZ135" i="23" s="1"/>
  <c r="AR135" i="23"/>
  <c r="AJ138" i="23"/>
  <c r="AX143" i="23"/>
  <c r="AZ143" i="23" s="1"/>
  <c r="AR143" i="23"/>
  <c r="AR146" i="23"/>
  <c r="AP169" i="23"/>
  <c r="AJ169" i="23"/>
  <c r="AP187" i="23"/>
  <c r="AJ187" i="23"/>
  <c r="AP208" i="23"/>
  <c r="AJ208" i="23"/>
  <c r="AJ210" i="23"/>
  <c r="AP210" i="23"/>
  <c r="AB219" i="23"/>
  <c r="AH219" i="23"/>
  <c r="AH225" i="23"/>
  <c r="AB225" i="23"/>
  <c r="AH152" i="23"/>
  <c r="AB152" i="23"/>
  <c r="AP161" i="23"/>
  <c r="AJ161" i="23"/>
  <c r="AP177" i="23"/>
  <c r="AJ177" i="23"/>
  <c r="AJ221" i="23"/>
  <c r="AP221" i="23"/>
  <c r="AJ275" i="23"/>
  <c r="AP275" i="23"/>
  <c r="K339" i="23"/>
  <c r="AB83" i="23"/>
  <c r="AP100" i="23"/>
  <c r="AJ100" i="23"/>
  <c r="AJ103" i="23"/>
  <c r="AP108" i="23"/>
  <c r="AJ108" i="23"/>
  <c r="AJ111" i="23"/>
  <c r="AP116" i="23"/>
  <c r="AJ116" i="23"/>
  <c r="AJ119" i="23"/>
  <c r="AP124" i="23"/>
  <c r="AJ124" i="23"/>
  <c r="AJ127" i="23"/>
  <c r="AP132" i="23"/>
  <c r="AJ132" i="23"/>
  <c r="AJ135" i="23"/>
  <c r="AP140" i="23"/>
  <c r="AJ140" i="23"/>
  <c r="AJ143" i="23"/>
  <c r="AB149" i="23"/>
  <c r="AP155" i="23"/>
  <c r="AJ155" i="23"/>
  <c r="AP185" i="23"/>
  <c r="AJ185" i="23"/>
  <c r="AX202" i="23"/>
  <c r="AZ202" i="23" s="1"/>
  <c r="AR202" i="23"/>
  <c r="AB212" i="23"/>
  <c r="AH212" i="23"/>
  <c r="AH236" i="23"/>
  <c r="AJ302" i="23"/>
  <c r="T339" i="23"/>
  <c r="AP149" i="23"/>
  <c r="AP151" i="23"/>
  <c r="AJ151" i="23"/>
  <c r="AR158" i="23"/>
  <c r="AX168" i="23"/>
  <c r="AZ168" i="23" s="1"/>
  <c r="AR168" i="23"/>
  <c r="AX176" i="23"/>
  <c r="AZ176" i="23" s="1"/>
  <c r="AR176" i="23"/>
  <c r="AX184" i="23"/>
  <c r="AZ184" i="23" s="1"/>
  <c r="AR184" i="23"/>
  <c r="AX192" i="23"/>
  <c r="AZ192" i="23" s="1"/>
  <c r="AR192" i="23"/>
  <c r="AX200" i="23"/>
  <c r="AZ200" i="23" s="1"/>
  <c r="AR200" i="23"/>
  <c r="AB223" i="23"/>
  <c r="AH223" i="23"/>
  <c r="AX228" i="23"/>
  <c r="AZ228" i="23" s="1"/>
  <c r="AP165" i="23"/>
  <c r="AJ165" i="23"/>
  <c r="AJ168" i="23"/>
  <c r="AP173" i="23"/>
  <c r="AJ173" i="23"/>
  <c r="AJ176" i="23"/>
  <c r="AP181" i="23"/>
  <c r="AJ181" i="23"/>
  <c r="AJ184" i="23"/>
  <c r="AP189" i="23"/>
  <c r="AJ189" i="23"/>
  <c r="AJ192" i="23"/>
  <c r="AP197" i="23"/>
  <c r="AJ197" i="23"/>
  <c r="AX243" i="23"/>
  <c r="AZ243" i="23" s="1"/>
  <c r="AX251" i="23"/>
  <c r="AZ251" i="23" s="1"/>
  <c r="AR251" i="23"/>
  <c r="AH256" i="23"/>
  <c r="AB256" i="23"/>
  <c r="AP264" i="23"/>
  <c r="AJ264" i="23"/>
  <c r="AR267" i="23"/>
  <c r="AR274" i="23"/>
  <c r="AX274" i="23"/>
  <c r="AZ274" i="23" s="1"/>
  <c r="AX351" i="23"/>
  <c r="AZ351" i="23" s="1"/>
  <c r="AR351" i="23"/>
  <c r="AP205" i="23"/>
  <c r="AJ205" i="23"/>
  <c r="AR207" i="23"/>
  <c r="AH235" i="23"/>
  <c r="AH242" i="23"/>
  <c r="AB242" i="23"/>
  <c r="AX291" i="23"/>
  <c r="AZ291" i="23" s="1"/>
  <c r="AR291" i="23"/>
  <c r="AP157" i="23"/>
  <c r="AJ157" i="23"/>
  <c r="AX164" i="23"/>
  <c r="AZ164" i="23" s="1"/>
  <c r="AR164" i="23"/>
  <c r="AX172" i="23"/>
  <c r="AZ172" i="23" s="1"/>
  <c r="AR172" i="23"/>
  <c r="AX180" i="23"/>
  <c r="AZ180" i="23" s="1"/>
  <c r="AR180" i="23"/>
  <c r="AX188" i="23"/>
  <c r="AZ188" i="23" s="1"/>
  <c r="AR188" i="23"/>
  <c r="AX196" i="23"/>
  <c r="AZ196" i="23" s="1"/>
  <c r="AR196" i="23"/>
  <c r="AH214" i="23"/>
  <c r="AB214" i="23"/>
  <c r="AB222" i="23"/>
  <c r="AH222" i="23"/>
  <c r="AR224" i="23"/>
  <c r="AX224" i="23"/>
  <c r="AZ224" i="23" s="1"/>
  <c r="AP245" i="23"/>
  <c r="AJ245" i="23"/>
  <c r="AX266" i="23"/>
  <c r="AZ266" i="23" s="1"/>
  <c r="AR266" i="23"/>
  <c r="AX299" i="23"/>
  <c r="AZ299" i="23" s="1"/>
  <c r="AR299" i="23"/>
  <c r="AX350" i="23"/>
  <c r="AZ350" i="23" s="1"/>
  <c r="AR350" i="23"/>
  <c r="AP352" i="23"/>
  <c r="AJ352" i="23"/>
  <c r="AX204" i="23"/>
  <c r="AZ204" i="23" s="1"/>
  <c r="AR204" i="23"/>
  <c r="AP220" i="23"/>
  <c r="AJ220" i="23"/>
  <c r="AP232" i="23"/>
  <c r="AJ232" i="23"/>
  <c r="AX278" i="23"/>
  <c r="AZ278" i="23" s="1"/>
  <c r="AR278" i="23"/>
  <c r="AP280" i="23"/>
  <c r="AJ280" i="23"/>
  <c r="AH308" i="23"/>
  <c r="AB308" i="23"/>
  <c r="AP193" i="23"/>
  <c r="AJ193" i="23"/>
  <c r="AP201" i="23"/>
  <c r="AJ201" i="23"/>
  <c r="AP213" i="23"/>
  <c r="AJ213" i="23"/>
  <c r="AX239" i="23"/>
  <c r="AZ239" i="23" s="1"/>
  <c r="AP252" i="23"/>
  <c r="AJ252" i="23"/>
  <c r="AP328" i="23"/>
  <c r="AJ328" i="23"/>
  <c r="AX336" i="23"/>
  <c r="AZ336" i="23" s="1"/>
  <c r="AR336" i="23"/>
  <c r="AH246" i="23"/>
  <c r="AB246" i="23"/>
  <c r="AH250" i="23"/>
  <c r="AB250" i="23"/>
  <c r="AH273" i="23"/>
  <c r="AB273" i="23"/>
  <c r="AP277" i="23"/>
  <c r="AJ277" i="23"/>
  <c r="AX287" i="23"/>
  <c r="AZ287" i="23" s="1"/>
  <c r="AR287" i="23"/>
  <c r="AB306" i="23"/>
  <c r="AH306" i="23"/>
  <c r="AH333" i="23"/>
  <c r="AB333" i="23"/>
  <c r="AP249" i="23"/>
  <c r="AJ249" i="23"/>
  <c r="AP255" i="23"/>
  <c r="AJ255" i="23"/>
  <c r="AP284" i="23"/>
  <c r="AJ284" i="23"/>
  <c r="AH293" i="23"/>
  <c r="AB293" i="23"/>
  <c r="AJ301" i="23"/>
  <c r="AP301" i="23"/>
  <c r="AP316" i="23"/>
  <c r="AJ316" i="23"/>
  <c r="AX324" i="23"/>
  <c r="AZ324" i="23" s="1"/>
  <c r="AR324" i="23"/>
  <c r="AH329" i="23"/>
  <c r="AB329" i="23"/>
  <c r="AH370" i="23"/>
  <c r="AB370" i="23"/>
  <c r="AP378" i="23"/>
  <c r="AJ378" i="23"/>
  <c r="AJ153" i="23"/>
  <c r="AB154" i="23"/>
  <c r="AB158" i="23"/>
  <c r="AB162" i="23"/>
  <c r="AB229" i="23"/>
  <c r="AP263" i="23"/>
  <c r="AJ263" i="23"/>
  <c r="AX272" i="23"/>
  <c r="AZ272" i="23" s="1"/>
  <c r="AR272" i="23"/>
  <c r="AX276" i="23"/>
  <c r="AZ276" i="23" s="1"/>
  <c r="AR276" i="23"/>
  <c r="AX288" i="23"/>
  <c r="AZ288" i="23" s="1"/>
  <c r="AR288" i="23"/>
  <c r="AH303" i="23"/>
  <c r="AB303" i="23"/>
  <c r="AP313" i="23"/>
  <c r="AJ313" i="23"/>
  <c r="AH321" i="23"/>
  <c r="AB321" i="23"/>
  <c r="AH334" i="23"/>
  <c r="AB334" i="23"/>
  <c r="AP353" i="23"/>
  <c r="AJ353" i="23"/>
  <c r="AP368" i="23"/>
  <c r="AJ368" i="23"/>
  <c r="AX373" i="23"/>
  <c r="AR373" i="23"/>
  <c r="AX254" i="23"/>
  <c r="AZ254" i="23" s="1"/>
  <c r="AR254" i="23"/>
  <c r="AJ297" i="23"/>
  <c r="AP297" i="23"/>
  <c r="AH305" i="23"/>
  <c r="AB305" i="23"/>
  <c r="AB307" i="23"/>
  <c r="AH307" i="23"/>
  <c r="AX315" i="23"/>
  <c r="AZ315" i="23" s="1"/>
  <c r="AR315" i="23"/>
  <c r="AP360" i="23"/>
  <c r="AJ360" i="23"/>
  <c r="AX262" i="23"/>
  <c r="AZ262" i="23" s="1"/>
  <c r="AR262" i="23"/>
  <c r="AP279" i="23"/>
  <c r="AJ279" i="23"/>
  <c r="AP317" i="23"/>
  <c r="AJ317" i="23"/>
  <c r="AX323" i="23"/>
  <c r="AZ323" i="23" s="1"/>
  <c r="AR323" i="23"/>
  <c r="AX332" i="23"/>
  <c r="AZ332" i="23" s="1"/>
  <c r="AR332" i="23"/>
  <c r="AR244" i="23"/>
  <c r="AP248" i="23"/>
  <c r="AJ248" i="23"/>
  <c r="AP253" i="23"/>
  <c r="AJ253" i="23"/>
  <c r="AP257" i="23"/>
  <c r="AJ257" i="23"/>
  <c r="AP261" i="23"/>
  <c r="AJ261" i="23"/>
  <c r="AX271" i="23"/>
  <c r="AZ271" i="23" s="1"/>
  <c r="AR271" i="23"/>
  <c r="AB294" i="23"/>
  <c r="AH294" i="23"/>
  <c r="AH300" i="23"/>
  <c r="AB300" i="23"/>
  <c r="AP337" i="23"/>
  <c r="AJ337" i="23"/>
  <c r="AH377" i="23"/>
  <c r="AB377" i="23"/>
  <c r="AB310" i="23"/>
  <c r="AH310" i="23"/>
  <c r="AH322" i="23"/>
  <c r="AB322" i="23"/>
  <c r="AH363" i="23"/>
  <c r="AB363" i="23"/>
  <c r="AJ265" i="23"/>
  <c r="AJ266" i="23"/>
  <c r="AJ281" i="23"/>
  <c r="AJ282" i="23"/>
  <c r="AP289" i="23"/>
  <c r="AJ289" i="23"/>
  <c r="AH304" i="23"/>
  <c r="AB304" i="23"/>
  <c r="AH312" i="23"/>
  <c r="AB312" i="23"/>
  <c r="AH314" i="23"/>
  <c r="AB314" i="23"/>
  <c r="AH326" i="23"/>
  <c r="AB326" i="23"/>
  <c r="AP346" i="23"/>
  <c r="AJ346" i="23"/>
  <c r="AB238" i="23"/>
  <c r="AB269" i="23"/>
  <c r="AB285" i="23"/>
  <c r="AH296" i="23"/>
  <c r="AB296" i="23"/>
  <c r="AH309" i="23"/>
  <c r="AB309" i="23"/>
  <c r="AX349" i="23"/>
  <c r="AZ349" i="23" s="1"/>
  <c r="AR349" i="23"/>
  <c r="AH355" i="23"/>
  <c r="AB355" i="23"/>
  <c r="AP361" i="23"/>
  <c r="AJ361" i="23"/>
  <c r="K387" i="23"/>
  <c r="AP295" i="23"/>
  <c r="AJ295" i="23"/>
  <c r="AB311" i="23"/>
  <c r="AH311" i="23"/>
  <c r="AH338" i="23"/>
  <c r="AB338" i="23"/>
  <c r="AP362" i="23"/>
  <c r="AJ362" i="23"/>
  <c r="AH318" i="23"/>
  <c r="AB318" i="23"/>
  <c r="AP348" i="23"/>
  <c r="AB352" i="23"/>
  <c r="AB362" i="23"/>
  <c r="AH372" i="23"/>
  <c r="AB372" i="23"/>
  <c r="AH379" i="23"/>
  <c r="AB379" i="23"/>
  <c r="AH298" i="23"/>
  <c r="AH330" i="23"/>
  <c r="AB330" i="23"/>
  <c r="AP354" i="23"/>
  <c r="AJ354" i="23"/>
  <c r="AP345" i="23"/>
  <c r="AJ345" i="23"/>
  <c r="AH347" i="23"/>
  <c r="AB347" i="23"/>
  <c r="AX367" i="23"/>
  <c r="AZ367" i="23" s="1"/>
  <c r="AR367" i="23"/>
  <c r="AX359" i="23"/>
  <c r="AZ359" i="23" s="1"/>
  <c r="AR359" i="23"/>
  <c r="AX369" i="23"/>
  <c r="AZ369" i="23" s="1"/>
  <c r="AR369" i="23"/>
  <c r="AP371" i="23"/>
  <c r="AJ371" i="23"/>
  <c r="AX376" i="23"/>
  <c r="AZ376" i="23" s="1"/>
  <c r="AR376" i="23"/>
  <c r="AX381" i="23"/>
  <c r="AZ381" i="23" s="1"/>
  <c r="AR381" i="23"/>
  <c r="AB348" i="23"/>
  <c r="AB356" i="23"/>
  <c r="AB364" i="23"/>
  <c r="AB373" i="23"/>
  <c r="AB349" i="23"/>
  <c r="AB374" i="23"/>
  <c r="AP386" i="10"/>
  <c r="AP385" i="10"/>
  <c r="AP384" i="10"/>
  <c r="AX384" i="10" s="1"/>
  <c r="AP383" i="10"/>
  <c r="AX383" i="10" s="1"/>
  <c r="AH378" i="10"/>
  <c r="AP378" i="10" s="1"/>
  <c r="AX378" i="10" s="1"/>
  <c r="AH368" i="10"/>
  <c r="AP368" i="10" s="1"/>
  <c r="AX368" i="10" s="1"/>
  <c r="AH361" i="10"/>
  <c r="AP361" i="10" s="1"/>
  <c r="AX361" i="10" s="1"/>
  <c r="Z386" i="10"/>
  <c r="Z385" i="10"/>
  <c r="Z384" i="10"/>
  <c r="Z383" i="10"/>
  <c r="Z382" i="10"/>
  <c r="AH382" i="10" s="1"/>
  <c r="AP382" i="10" s="1"/>
  <c r="AX382" i="10" s="1"/>
  <c r="Z381" i="10"/>
  <c r="AH381" i="10" s="1"/>
  <c r="AP381" i="10" s="1"/>
  <c r="AX381" i="10" s="1"/>
  <c r="Z380" i="10"/>
  <c r="AH380" i="10" s="1"/>
  <c r="AP380" i="10" s="1"/>
  <c r="AX380" i="10" s="1"/>
  <c r="Z379" i="10"/>
  <c r="AH379" i="10" s="1"/>
  <c r="AP379" i="10" s="1"/>
  <c r="AX379" i="10" s="1"/>
  <c r="Z378" i="10"/>
  <c r="Z377" i="10"/>
  <c r="AH377" i="10" s="1"/>
  <c r="AP377" i="10" s="1"/>
  <c r="AX377" i="10" s="1"/>
  <c r="Z376" i="10"/>
  <c r="AH376" i="10" s="1"/>
  <c r="AP376" i="10" s="1"/>
  <c r="AX376" i="10" s="1"/>
  <c r="Z375" i="10"/>
  <c r="AH375" i="10" s="1"/>
  <c r="AP375" i="10" s="1"/>
  <c r="AX375" i="10" s="1"/>
  <c r="Z374" i="10"/>
  <c r="AH374" i="10" s="1"/>
  <c r="AP374" i="10" s="1"/>
  <c r="AX374" i="10" s="1"/>
  <c r="Z373" i="10"/>
  <c r="AH373" i="10" s="1"/>
  <c r="AP373" i="10" s="1"/>
  <c r="AX373" i="10" s="1"/>
  <c r="Z372" i="10"/>
  <c r="AH372" i="10" s="1"/>
  <c r="AP372" i="10" s="1"/>
  <c r="AX372" i="10" s="1"/>
  <c r="Z371" i="10"/>
  <c r="AH371" i="10" s="1"/>
  <c r="AP371" i="10" s="1"/>
  <c r="AX371" i="10" s="1"/>
  <c r="Z370" i="10"/>
  <c r="AH370" i="10" s="1"/>
  <c r="AP370" i="10" s="1"/>
  <c r="AX370" i="10" s="1"/>
  <c r="Z369" i="10"/>
  <c r="AH369" i="10" s="1"/>
  <c r="AP369" i="10" s="1"/>
  <c r="AX369" i="10" s="1"/>
  <c r="Z367" i="10"/>
  <c r="AH367" i="10" s="1"/>
  <c r="AP367" i="10" s="1"/>
  <c r="AX367" i="10" s="1"/>
  <c r="Z366" i="10"/>
  <c r="AH366" i="10" s="1"/>
  <c r="AP366" i="10" s="1"/>
  <c r="AX366" i="10" s="1"/>
  <c r="Z365" i="10"/>
  <c r="AH365" i="10" s="1"/>
  <c r="AP365" i="10" s="1"/>
  <c r="AX365" i="10" s="1"/>
  <c r="Z364" i="10"/>
  <c r="AH364" i="10" s="1"/>
  <c r="AP364" i="10" s="1"/>
  <c r="AX364" i="10" s="1"/>
  <c r="Z363" i="10"/>
  <c r="AH363" i="10" s="1"/>
  <c r="AP363" i="10" s="1"/>
  <c r="AX363" i="10" s="1"/>
  <c r="Z362" i="10"/>
  <c r="AH362" i="10" s="1"/>
  <c r="AP362" i="10" s="1"/>
  <c r="AX362" i="10" s="1"/>
  <c r="Z361" i="10"/>
  <c r="Z360" i="10"/>
  <c r="AH360" i="10" s="1"/>
  <c r="AP360" i="10" s="1"/>
  <c r="AX360" i="10" s="1"/>
  <c r="Z359" i="10"/>
  <c r="AH359" i="10" s="1"/>
  <c r="AP359" i="10" s="1"/>
  <c r="AX359" i="10" s="1"/>
  <c r="Z358" i="10"/>
  <c r="AH358" i="10" s="1"/>
  <c r="AP358" i="10" s="1"/>
  <c r="AX358" i="10" s="1"/>
  <c r="Z357" i="10"/>
  <c r="AH357" i="10" s="1"/>
  <c r="AP357" i="10" s="1"/>
  <c r="AX357" i="10" s="1"/>
  <c r="Z356" i="10"/>
  <c r="AH356" i="10" s="1"/>
  <c r="AP356" i="10" s="1"/>
  <c r="AX356" i="10" s="1"/>
  <c r="Z355" i="10"/>
  <c r="AH355" i="10" s="1"/>
  <c r="AP355" i="10" s="1"/>
  <c r="AX355" i="10" s="1"/>
  <c r="Z354" i="10"/>
  <c r="AH354" i="10" s="1"/>
  <c r="AP354" i="10" s="1"/>
  <c r="AX354" i="10" s="1"/>
  <c r="Z353" i="10"/>
  <c r="AH353" i="10" s="1"/>
  <c r="AP353" i="10" s="1"/>
  <c r="AX353" i="10" s="1"/>
  <c r="Z352" i="10"/>
  <c r="AH352" i="10" s="1"/>
  <c r="AP352" i="10" s="1"/>
  <c r="AX352" i="10" s="1"/>
  <c r="Z351" i="10"/>
  <c r="AH351" i="10" s="1"/>
  <c r="AP351" i="10" s="1"/>
  <c r="AX351" i="10" s="1"/>
  <c r="Z350" i="10"/>
  <c r="AH350" i="10" s="1"/>
  <c r="AP350" i="10" s="1"/>
  <c r="AX350" i="10" s="1"/>
  <c r="Z349" i="10"/>
  <c r="AH349" i="10" s="1"/>
  <c r="AP349" i="10" s="1"/>
  <c r="AX349" i="10" s="1"/>
  <c r="Z348" i="10"/>
  <c r="AH348" i="10" s="1"/>
  <c r="AP348" i="10" s="1"/>
  <c r="AX348" i="10" s="1"/>
  <c r="Z347" i="10"/>
  <c r="AH347" i="10" s="1"/>
  <c r="AP347" i="10" s="1"/>
  <c r="AX347" i="10" s="1"/>
  <c r="Z346" i="10"/>
  <c r="AH346" i="10" s="1"/>
  <c r="AP346" i="10" s="1"/>
  <c r="AX346" i="10" s="1"/>
  <c r="Z345" i="10"/>
  <c r="AH345" i="10" s="1"/>
  <c r="AP345" i="10" s="1"/>
  <c r="AX345" i="10" s="1"/>
  <c r="Z338" i="10"/>
  <c r="AH338" i="10" s="1"/>
  <c r="AP338" i="10" s="1"/>
  <c r="AX338" i="10" s="1"/>
  <c r="AX337" i="10"/>
  <c r="Z336" i="10"/>
  <c r="AH336" i="10" s="1"/>
  <c r="AP336" i="10" s="1"/>
  <c r="AX336" i="10" s="1"/>
  <c r="Z335" i="10"/>
  <c r="AH335" i="10" s="1"/>
  <c r="AP335" i="10" s="1"/>
  <c r="AX335" i="10" s="1"/>
  <c r="Z334" i="10"/>
  <c r="AH334" i="10" s="1"/>
  <c r="AP334" i="10" s="1"/>
  <c r="AX334" i="10" s="1"/>
  <c r="Z333" i="10"/>
  <c r="AH333" i="10" s="1"/>
  <c r="AP333" i="10" s="1"/>
  <c r="AX333" i="10" s="1"/>
  <c r="Z332" i="10"/>
  <c r="AH332" i="10" s="1"/>
  <c r="AP332" i="10" s="1"/>
  <c r="AX332" i="10" s="1"/>
  <c r="Z331" i="10"/>
  <c r="AH331" i="10" s="1"/>
  <c r="AP331" i="10" s="1"/>
  <c r="AX331" i="10" s="1"/>
  <c r="Z330" i="10"/>
  <c r="AH330" i="10" s="1"/>
  <c r="AP330" i="10" s="1"/>
  <c r="AX330" i="10" s="1"/>
  <c r="Z329" i="10"/>
  <c r="AH329" i="10" s="1"/>
  <c r="AP329" i="10" s="1"/>
  <c r="AX329" i="10" s="1"/>
  <c r="Z315" i="10"/>
  <c r="AH315" i="10" s="1"/>
  <c r="AP315" i="10" s="1"/>
  <c r="AX315" i="10" s="1"/>
  <c r="Z314" i="10"/>
  <c r="AH314" i="10" s="1"/>
  <c r="AP314" i="10" s="1"/>
  <c r="AX314" i="10" s="1"/>
  <c r="Z313" i="10"/>
  <c r="AH313" i="10" s="1"/>
  <c r="AP313" i="10" s="1"/>
  <c r="AX313" i="10" s="1"/>
  <c r="Z312" i="10"/>
  <c r="AH312" i="10" s="1"/>
  <c r="AP312" i="10" s="1"/>
  <c r="AX312" i="10" s="1"/>
  <c r="Z311" i="10"/>
  <c r="AH311" i="10" s="1"/>
  <c r="AP311" i="10" s="1"/>
  <c r="AX311" i="10" s="1"/>
  <c r="Z310" i="10"/>
  <c r="AH310" i="10" s="1"/>
  <c r="AP310" i="10" s="1"/>
  <c r="AX310" i="10" s="1"/>
  <c r="Z309" i="10"/>
  <c r="AH309" i="10" s="1"/>
  <c r="AP309" i="10" s="1"/>
  <c r="AX309" i="10" s="1"/>
  <c r="Z308" i="10"/>
  <c r="AH308" i="10" s="1"/>
  <c r="AP308" i="10" s="1"/>
  <c r="AX308" i="10" s="1"/>
  <c r="Z307" i="10"/>
  <c r="AH307" i="10" s="1"/>
  <c r="AP307" i="10" s="1"/>
  <c r="AX307" i="10" s="1"/>
  <c r="Z306" i="10"/>
  <c r="AH306" i="10" s="1"/>
  <c r="AP306" i="10" s="1"/>
  <c r="AX306" i="10" s="1"/>
  <c r="Z305" i="10"/>
  <c r="AH305" i="10" s="1"/>
  <c r="AP305" i="10" s="1"/>
  <c r="AX305" i="10" s="1"/>
  <c r="Z304" i="10"/>
  <c r="AH304" i="10" s="1"/>
  <c r="AP304" i="10" s="1"/>
  <c r="AX304" i="10" s="1"/>
  <c r="Z303" i="10"/>
  <c r="AH303" i="10" s="1"/>
  <c r="AP303" i="10" s="1"/>
  <c r="AX303" i="10" s="1"/>
  <c r="Z302" i="10"/>
  <c r="AH302" i="10" s="1"/>
  <c r="AP302" i="10" s="1"/>
  <c r="AX302" i="10" s="1"/>
  <c r="Z301" i="10"/>
  <c r="AH301" i="10" s="1"/>
  <c r="AP301" i="10" s="1"/>
  <c r="AX301" i="10" s="1"/>
  <c r="Z300" i="10"/>
  <c r="AH300" i="10" s="1"/>
  <c r="AP300" i="10" s="1"/>
  <c r="AX300" i="10" s="1"/>
  <c r="Z299" i="10"/>
  <c r="AH299" i="10" s="1"/>
  <c r="AP299" i="10" s="1"/>
  <c r="AX299" i="10" s="1"/>
  <c r="Z298" i="10"/>
  <c r="AH298" i="10" s="1"/>
  <c r="AP298" i="10" s="1"/>
  <c r="AX298" i="10" s="1"/>
  <c r="Z297" i="10"/>
  <c r="AH297" i="10" s="1"/>
  <c r="AP297" i="10" s="1"/>
  <c r="AX297" i="10" s="1"/>
  <c r="Z296" i="10"/>
  <c r="AH296" i="10" s="1"/>
  <c r="AP296" i="10" s="1"/>
  <c r="AX296" i="10" s="1"/>
  <c r="Z295" i="10"/>
  <c r="AH295" i="10" s="1"/>
  <c r="AP295" i="10" s="1"/>
  <c r="AX295" i="10" s="1"/>
  <c r="Z294" i="10"/>
  <c r="AH294" i="10" s="1"/>
  <c r="AP294" i="10" s="1"/>
  <c r="AX294" i="10" s="1"/>
  <c r="Z293" i="10"/>
  <c r="AH293" i="10" s="1"/>
  <c r="AP293" i="10" s="1"/>
  <c r="AX293" i="10" s="1"/>
  <c r="Z292" i="10"/>
  <c r="AH292" i="10" s="1"/>
  <c r="AP292" i="10" s="1"/>
  <c r="AX292" i="10" s="1"/>
  <c r="Z291" i="10"/>
  <c r="AH291" i="10" s="1"/>
  <c r="AP291" i="10" s="1"/>
  <c r="AX291" i="10" s="1"/>
  <c r="Z290" i="10"/>
  <c r="AH290" i="10" s="1"/>
  <c r="AP290" i="10" s="1"/>
  <c r="AX290" i="10" s="1"/>
  <c r="Z289" i="10"/>
  <c r="AH289" i="10" s="1"/>
  <c r="AP289" i="10" s="1"/>
  <c r="AX289" i="10" s="1"/>
  <c r="Z288" i="10"/>
  <c r="AH288" i="10" s="1"/>
  <c r="AP288" i="10" s="1"/>
  <c r="AX288" i="10" s="1"/>
  <c r="Z287" i="10"/>
  <c r="AH287" i="10" s="1"/>
  <c r="AP287" i="10" s="1"/>
  <c r="AX287" i="10" s="1"/>
  <c r="Z286" i="10"/>
  <c r="AH286" i="10" s="1"/>
  <c r="AP286" i="10" s="1"/>
  <c r="AX286" i="10" s="1"/>
  <c r="Z285" i="10"/>
  <c r="AH285" i="10" s="1"/>
  <c r="AP285" i="10" s="1"/>
  <c r="AX285" i="10" s="1"/>
  <c r="Z284" i="10"/>
  <c r="AH284" i="10" s="1"/>
  <c r="AP284" i="10" s="1"/>
  <c r="AX284" i="10" s="1"/>
  <c r="Z283" i="10"/>
  <c r="AH283" i="10" s="1"/>
  <c r="AP283" i="10" s="1"/>
  <c r="AX283" i="10" s="1"/>
  <c r="Z282" i="10"/>
  <c r="AH282" i="10" s="1"/>
  <c r="AP282" i="10" s="1"/>
  <c r="AX282" i="10" s="1"/>
  <c r="Z281" i="10"/>
  <c r="AH281" i="10" s="1"/>
  <c r="AP281" i="10" s="1"/>
  <c r="AX281" i="10" s="1"/>
  <c r="Z280" i="10"/>
  <c r="AH280" i="10" s="1"/>
  <c r="AP280" i="10" s="1"/>
  <c r="AX280" i="10" s="1"/>
  <c r="Z279" i="10"/>
  <c r="AH279" i="10" s="1"/>
  <c r="AP279" i="10" s="1"/>
  <c r="AX279" i="10" s="1"/>
  <c r="Z278" i="10"/>
  <c r="AH278" i="10" s="1"/>
  <c r="AP278" i="10" s="1"/>
  <c r="AX278" i="10" s="1"/>
  <c r="Z277" i="10"/>
  <c r="AH277" i="10" s="1"/>
  <c r="AP277" i="10" s="1"/>
  <c r="AX277" i="10" s="1"/>
  <c r="Z276" i="10"/>
  <c r="AH276" i="10" s="1"/>
  <c r="AP276" i="10" s="1"/>
  <c r="AX276" i="10" s="1"/>
  <c r="Z275" i="10"/>
  <c r="AH275" i="10" s="1"/>
  <c r="AP275" i="10" s="1"/>
  <c r="AX275" i="10" s="1"/>
  <c r="Z274" i="10"/>
  <c r="AH274" i="10" s="1"/>
  <c r="AP274" i="10" s="1"/>
  <c r="AX274" i="10" s="1"/>
  <c r="Z273" i="10"/>
  <c r="AH273" i="10" s="1"/>
  <c r="AP273" i="10" s="1"/>
  <c r="AX273" i="10" s="1"/>
  <c r="Z272" i="10"/>
  <c r="AH272" i="10" s="1"/>
  <c r="AP272" i="10" s="1"/>
  <c r="AX272" i="10" s="1"/>
  <c r="Z271" i="10"/>
  <c r="AH271" i="10" s="1"/>
  <c r="AP271" i="10" s="1"/>
  <c r="AX271" i="10" s="1"/>
  <c r="Z270" i="10"/>
  <c r="AH270" i="10" s="1"/>
  <c r="AP270" i="10" s="1"/>
  <c r="AX270" i="10" s="1"/>
  <c r="Z269" i="10"/>
  <c r="AH269" i="10" s="1"/>
  <c r="AP269" i="10" s="1"/>
  <c r="AX269" i="10" s="1"/>
  <c r="Z268" i="10"/>
  <c r="AH268" i="10" s="1"/>
  <c r="AP268" i="10" s="1"/>
  <c r="AX268" i="10" s="1"/>
  <c r="Z267" i="10"/>
  <c r="AH267" i="10" s="1"/>
  <c r="AP267" i="10" s="1"/>
  <c r="AX267" i="10" s="1"/>
  <c r="Z266" i="10"/>
  <c r="AH266" i="10" s="1"/>
  <c r="AP266" i="10" s="1"/>
  <c r="AX266" i="10" s="1"/>
  <c r="Z265" i="10"/>
  <c r="AH265" i="10" s="1"/>
  <c r="AP265" i="10" s="1"/>
  <c r="AX265" i="10" s="1"/>
  <c r="Z264" i="10"/>
  <c r="AH264" i="10" s="1"/>
  <c r="AP264" i="10" s="1"/>
  <c r="AX264" i="10" s="1"/>
  <c r="Z263" i="10"/>
  <c r="AH263" i="10" s="1"/>
  <c r="AP263" i="10" s="1"/>
  <c r="AX263" i="10" s="1"/>
  <c r="Z262" i="10"/>
  <c r="AH262" i="10" s="1"/>
  <c r="AP262" i="10" s="1"/>
  <c r="AX262" i="10" s="1"/>
  <c r="Z261" i="10"/>
  <c r="AH261" i="10" s="1"/>
  <c r="AP261" i="10" s="1"/>
  <c r="AX261" i="10" s="1"/>
  <c r="Z260" i="10"/>
  <c r="AH260" i="10" s="1"/>
  <c r="AP260" i="10" s="1"/>
  <c r="AX260" i="10" s="1"/>
  <c r="Z259" i="10"/>
  <c r="AH259" i="10" s="1"/>
  <c r="AP259" i="10" s="1"/>
  <c r="AX259" i="10" s="1"/>
  <c r="Z258" i="10"/>
  <c r="AH258" i="10" s="1"/>
  <c r="AP258" i="10" s="1"/>
  <c r="AX258" i="10" s="1"/>
  <c r="Z257" i="10"/>
  <c r="AH257" i="10" s="1"/>
  <c r="AP257" i="10" s="1"/>
  <c r="AX257" i="10" s="1"/>
  <c r="Z256" i="10"/>
  <c r="AH256" i="10" s="1"/>
  <c r="AP256" i="10" s="1"/>
  <c r="AX256" i="10" s="1"/>
  <c r="Z255" i="10"/>
  <c r="AH255" i="10" s="1"/>
  <c r="AP255" i="10" s="1"/>
  <c r="AX255" i="10" s="1"/>
  <c r="Z254" i="10"/>
  <c r="AH254" i="10" s="1"/>
  <c r="AP254" i="10" s="1"/>
  <c r="AX254" i="10" s="1"/>
  <c r="Z253" i="10"/>
  <c r="AH253" i="10" s="1"/>
  <c r="AP253" i="10" s="1"/>
  <c r="AX253" i="10" s="1"/>
  <c r="Z252" i="10"/>
  <c r="AH252" i="10" s="1"/>
  <c r="AP252" i="10" s="1"/>
  <c r="AX252" i="10" s="1"/>
  <c r="Z251" i="10"/>
  <c r="AH251" i="10" s="1"/>
  <c r="AP251" i="10" s="1"/>
  <c r="AX251" i="10" s="1"/>
  <c r="Z250" i="10"/>
  <c r="AH250" i="10" s="1"/>
  <c r="AP250" i="10" s="1"/>
  <c r="AX250" i="10" s="1"/>
  <c r="Z249" i="10"/>
  <c r="AH249" i="10" s="1"/>
  <c r="AP249" i="10" s="1"/>
  <c r="AX249" i="10" s="1"/>
  <c r="Z248" i="10"/>
  <c r="AH248" i="10" s="1"/>
  <c r="AP248" i="10" s="1"/>
  <c r="AX248" i="10" s="1"/>
  <c r="Z247" i="10"/>
  <c r="AH247" i="10" s="1"/>
  <c r="AP247" i="10" s="1"/>
  <c r="AX247" i="10" s="1"/>
  <c r="Z246" i="10"/>
  <c r="AH246" i="10" s="1"/>
  <c r="AP246" i="10" s="1"/>
  <c r="AX246" i="10" s="1"/>
  <c r="AH165" i="10"/>
  <c r="AP165" i="10" s="1"/>
  <c r="AX165" i="10" s="1"/>
  <c r="AH164" i="10"/>
  <c r="AP164" i="10" s="1"/>
  <c r="AX164" i="10" s="1"/>
  <c r="AH163" i="10"/>
  <c r="AP163" i="10" s="1"/>
  <c r="AX163" i="10" s="1"/>
  <c r="AH162" i="10"/>
  <c r="AP162" i="10" s="1"/>
  <c r="AX162" i="10" s="1"/>
  <c r="AH161" i="10"/>
  <c r="AP161" i="10" s="1"/>
  <c r="AX161" i="10" s="1"/>
  <c r="AH160" i="10"/>
  <c r="AP160" i="10" s="1"/>
  <c r="AX160" i="10" s="1"/>
  <c r="AH159" i="10"/>
  <c r="AP159" i="10" s="1"/>
  <c r="AX159" i="10" s="1"/>
  <c r="AH158" i="10"/>
  <c r="AP158" i="10" s="1"/>
  <c r="AX158" i="10" s="1"/>
  <c r="AH157" i="10"/>
  <c r="AP157" i="10" s="1"/>
  <c r="AX157" i="10" s="1"/>
  <c r="AH156" i="10"/>
  <c r="AP156" i="10" s="1"/>
  <c r="AX156" i="10" s="1"/>
  <c r="AH155" i="10"/>
  <c r="AP155" i="10" s="1"/>
  <c r="AX155" i="10" s="1"/>
  <c r="AH154" i="10"/>
  <c r="AP154" i="10" s="1"/>
  <c r="AX154" i="10" s="1"/>
  <c r="AH153" i="10"/>
  <c r="AP153" i="10" s="1"/>
  <c r="AX153" i="10" s="1"/>
  <c r="AH152" i="10"/>
  <c r="AP152" i="10" s="1"/>
  <c r="AX152" i="10" s="1"/>
  <c r="AH151" i="10"/>
  <c r="AP151" i="10" s="1"/>
  <c r="AX151" i="10" s="1"/>
  <c r="AH150" i="10"/>
  <c r="AP150" i="10" s="1"/>
  <c r="AX150" i="10" s="1"/>
  <c r="Z54" i="10"/>
  <c r="AH54" i="10" s="1"/>
  <c r="AP54" i="10" s="1"/>
  <c r="AX54" i="10" s="1"/>
  <c r="Z53" i="10"/>
  <c r="AH53" i="10" s="1"/>
  <c r="AP53" i="10" s="1"/>
  <c r="AX53" i="10" s="1"/>
  <c r="Z52" i="10"/>
  <c r="AH52" i="10" s="1"/>
  <c r="AP52" i="10" s="1"/>
  <c r="AX52" i="10" s="1"/>
  <c r="Z51" i="10"/>
  <c r="AH51" i="10" s="1"/>
  <c r="AP51" i="10" s="1"/>
  <c r="AX51" i="10" s="1"/>
  <c r="Z50" i="10"/>
  <c r="AH50" i="10" s="1"/>
  <c r="AP50" i="10" s="1"/>
  <c r="AX50" i="10" s="1"/>
  <c r="Z49" i="10"/>
  <c r="AH49" i="10" s="1"/>
  <c r="AP49" i="10" s="1"/>
  <c r="AX49" i="10" s="1"/>
  <c r="Z48" i="10"/>
  <c r="AH48" i="10" s="1"/>
  <c r="AP48" i="10" s="1"/>
  <c r="AX48" i="10" s="1"/>
  <c r="Z47" i="10"/>
  <c r="AH47" i="10" s="1"/>
  <c r="AP47" i="10" s="1"/>
  <c r="AX47" i="10" s="1"/>
  <c r="Z46" i="10"/>
  <c r="AH46" i="10" s="1"/>
  <c r="AP46" i="10" s="1"/>
  <c r="AX46" i="10" s="1"/>
  <c r="Z45" i="10"/>
  <c r="AH45" i="10" s="1"/>
  <c r="AP45" i="10" s="1"/>
  <c r="AX45" i="10" s="1"/>
  <c r="Z44" i="10"/>
  <c r="AH44" i="10" s="1"/>
  <c r="AP44" i="10" s="1"/>
  <c r="AX44" i="10" s="1"/>
  <c r="Z43" i="10"/>
  <c r="AH43" i="10" s="1"/>
  <c r="AP43" i="10" s="1"/>
  <c r="AX43" i="10" s="1"/>
  <c r="Z42" i="10"/>
  <c r="AH42" i="10" s="1"/>
  <c r="AP42" i="10" s="1"/>
  <c r="AX42" i="10" s="1"/>
  <c r="Z41" i="10"/>
  <c r="AH41" i="10" s="1"/>
  <c r="AP41" i="10" s="1"/>
  <c r="AX41" i="10" s="1"/>
  <c r="Z40" i="10"/>
  <c r="AH40" i="10" s="1"/>
  <c r="AP40" i="10" s="1"/>
  <c r="AX40" i="10" s="1"/>
  <c r="Z39" i="10"/>
  <c r="AH39" i="10" s="1"/>
  <c r="AP39" i="10" s="1"/>
  <c r="AX39" i="10" s="1"/>
  <c r="Z38" i="10"/>
  <c r="AH38" i="10" s="1"/>
  <c r="AP38" i="10" s="1"/>
  <c r="AX38" i="10" s="1"/>
  <c r="Z37" i="10"/>
  <c r="AH37" i="10" s="1"/>
  <c r="AP37" i="10" s="1"/>
  <c r="AX37" i="10" s="1"/>
  <c r="Z36" i="10"/>
  <c r="AH36" i="10" s="1"/>
  <c r="AP36" i="10" s="1"/>
  <c r="AX36" i="10" s="1"/>
  <c r="Z35" i="10"/>
  <c r="AH35" i="10" s="1"/>
  <c r="AP35" i="10" s="1"/>
  <c r="AX35" i="10" s="1"/>
  <c r="Z34" i="10"/>
  <c r="AH34" i="10" s="1"/>
  <c r="AP34" i="10" s="1"/>
  <c r="AX34" i="10" s="1"/>
  <c r="Z33" i="10"/>
  <c r="AH33" i="10" s="1"/>
  <c r="AP33" i="10" s="1"/>
  <c r="AX33" i="10" s="1"/>
  <c r="Z32" i="10"/>
  <c r="AH32" i="10" s="1"/>
  <c r="AP32" i="10" s="1"/>
  <c r="AX32" i="10" s="1"/>
  <c r="Z31" i="10"/>
  <c r="AH31" i="10" s="1"/>
  <c r="AP31" i="10" s="1"/>
  <c r="AX31" i="10" s="1"/>
  <c r="Z30" i="10"/>
  <c r="AH30" i="10" s="1"/>
  <c r="AP30" i="10" s="1"/>
  <c r="AX30" i="10" s="1"/>
  <c r="Z29" i="10"/>
  <c r="AH29" i="10" s="1"/>
  <c r="AP29" i="10" s="1"/>
  <c r="AX29" i="10" s="1"/>
  <c r="Z28" i="10"/>
  <c r="AH28" i="10" s="1"/>
  <c r="AP28" i="10" s="1"/>
  <c r="AX28" i="10" s="1"/>
  <c r="Z27" i="10"/>
  <c r="AH27" i="10" s="1"/>
  <c r="AP27" i="10" s="1"/>
  <c r="AX27" i="10" s="1"/>
  <c r="Z26" i="10"/>
  <c r="AH26" i="10" s="1"/>
  <c r="AP26" i="10" s="1"/>
  <c r="AX26" i="10" s="1"/>
  <c r="Z25" i="10"/>
  <c r="AH25" i="10" s="1"/>
  <c r="AP25" i="10" s="1"/>
  <c r="AX25" i="10" s="1"/>
  <c r="Z24" i="10"/>
  <c r="AH24" i="10" s="1"/>
  <c r="AP24" i="10" s="1"/>
  <c r="AX24" i="10" s="1"/>
  <c r="Z23" i="10"/>
  <c r="AH23" i="10" s="1"/>
  <c r="AP23" i="10" s="1"/>
  <c r="AX23" i="10" s="1"/>
  <c r="Z22" i="10"/>
  <c r="AH22" i="10" s="1"/>
  <c r="AP22" i="10" s="1"/>
  <c r="AX22" i="10" s="1"/>
  <c r="Z21" i="10"/>
  <c r="AH21" i="10" s="1"/>
  <c r="AP21" i="10" s="1"/>
  <c r="AX21" i="10" s="1"/>
  <c r="Z20" i="10"/>
  <c r="AH20" i="10" s="1"/>
  <c r="AP20" i="10" s="1"/>
  <c r="AX20" i="10" s="1"/>
  <c r="Z19" i="10"/>
  <c r="AH19" i="10" s="1"/>
  <c r="AP19" i="10" s="1"/>
  <c r="AX19" i="10" s="1"/>
  <c r="Z18" i="10"/>
  <c r="AH18" i="10" s="1"/>
  <c r="AP18" i="10" s="1"/>
  <c r="AX18" i="10" s="1"/>
  <c r="Z17" i="10"/>
  <c r="AH17" i="10" s="1"/>
  <c r="AP17" i="10" s="1"/>
  <c r="AX17" i="10" s="1"/>
  <c r="Z16" i="10"/>
  <c r="AH16" i="10" s="1"/>
  <c r="AP16" i="10" s="1"/>
  <c r="AX16" i="10" s="1"/>
  <c r="Z15" i="10"/>
  <c r="AH15" i="10" s="1"/>
  <c r="AP15" i="10" s="1"/>
  <c r="AX15" i="10" s="1"/>
  <c r="Z14" i="10"/>
  <c r="AH14" i="10" s="1"/>
  <c r="AP14" i="10" s="1"/>
  <c r="AX14" i="10" s="1"/>
  <c r="Z13" i="10"/>
  <c r="AH13" i="10" s="1"/>
  <c r="AP13" i="10" s="1"/>
  <c r="AX13" i="10" s="1"/>
  <c r="Z12" i="10"/>
  <c r="AH12" i="10" s="1"/>
  <c r="AP12" i="10" s="1"/>
  <c r="AX12" i="10" s="1"/>
  <c r="Z11" i="10"/>
  <c r="AH11" i="10" s="1"/>
  <c r="AP11" i="10" s="1"/>
  <c r="AX11" i="10" s="1"/>
  <c r="Z10" i="10"/>
  <c r="AH10" i="10" s="1"/>
  <c r="AP10" i="10" s="1"/>
  <c r="AX10" i="10" s="1"/>
  <c r="Z9" i="10"/>
  <c r="AH9" i="10" s="1"/>
  <c r="AP9" i="10" s="1"/>
  <c r="AX9" i="10" s="1"/>
  <c r="Z8" i="10"/>
  <c r="AH8" i="10" s="1"/>
  <c r="AP8" i="10" s="1"/>
  <c r="AX8" i="10" s="1"/>
  <c r="AX290" i="23" l="1"/>
  <c r="AZ290" i="23" s="1"/>
  <c r="AR35" i="23"/>
  <c r="AJ211" i="23"/>
  <c r="AP211" i="23"/>
  <c r="AP268" i="23"/>
  <c r="AX365" i="23"/>
  <c r="AZ365" i="23" s="1"/>
  <c r="AR365" i="23"/>
  <c r="AP375" i="23"/>
  <c r="AJ375" i="23"/>
  <c r="AR113" i="23"/>
  <c r="AP178" i="23"/>
  <c r="AJ178" i="23"/>
  <c r="AX364" i="23"/>
  <c r="AZ364" i="23" s="1"/>
  <c r="AR364" i="23"/>
  <c r="AX356" i="23"/>
  <c r="AZ356" i="23" s="1"/>
  <c r="AR356" i="23"/>
  <c r="AX366" i="23"/>
  <c r="AZ366" i="23" s="1"/>
  <c r="AR366" i="23"/>
  <c r="AX358" i="23"/>
  <c r="AZ358" i="23" s="1"/>
  <c r="AR358" i="23"/>
  <c r="AX258" i="23"/>
  <c r="AZ258" i="23" s="1"/>
  <c r="AR258" i="23"/>
  <c r="AP234" i="23"/>
  <c r="AR240" i="23"/>
  <c r="AR247" i="23"/>
  <c r="AP121" i="23"/>
  <c r="AJ121" i="23"/>
  <c r="AP227" i="23"/>
  <c r="AX227" i="23" s="1"/>
  <c r="AZ227" i="23" s="1"/>
  <c r="AJ226" i="23"/>
  <c r="AP226" i="23"/>
  <c r="AP166" i="23"/>
  <c r="AJ166" i="23"/>
  <c r="AP137" i="23"/>
  <c r="AJ137" i="23"/>
  <c r="AP97" i="23"/>
  <c r="AJ97" i="23"/>
  <c r="AP215" i="23"/>
  <c r="AJ215" i="23"/>
  <c r="AR216" i="23"/>
  <c r="AX216" i="23"/>
  <c r="AZ216" i="23" s="1"/>
  <c r="AX191" i="23"/>
  <c r="AZ191" i="23" s="1"/>
  <c r="AR191" i="23"/>
  <c r="AX175" i="23"/>
  <c r="AZ175" i="23" s="1"/>
  <c r="AR175" i="23"/>
  <c r="AP331" i="23"/>
  <c r="AJ331" i="23"/>
  <c r="AP319" i="23"/>
  <c r="AJ319" i="23"/>
  <c r="AX148" i="23"/>
  <c r="AZ148" i="23" s="1"/>
  <c r="AP182" i="23"/>
  <c r="AJ182" i="23"/>
  <c r="AX199" i="23"/>
  <c r="AZ199" i="23" s="1"/>
  <c r="AR199" i="23"/>
  <c r="AX183" i="23"/>
  <c r="AZ183" i="23" s="1"/>
  <c r="AR183" i="23"/>
  <c r="AX167" i="23"/>
  <c r="AZ167" i="23" s="1"/>
  <c r="AR167" i="23"/>
  <c r="AR217" i="23"/>
  <c r="AX217" i="23"/>
  <c r="AZ217" i="23" s="1"/>
  <c r="AJ325" i="23"/>
  <c r="AP133" i="23"/>
  <c r="AJ133" i="23"/>
  <c r="AP85" i="23"/>
  <c r="AJ85" i="23"/>
  <c r="AP335" i="23"/>
  <c r="AJ335" i="23"/>
  <c r="AR320" i="23"/>
  <c r="AJ292" i="23"/>
  <c r="AP292" i="23"/>
  <c r="AX230" i="23"/>
  <c r="AZ230" i="23" s="1"/>
  <c r="AR230" i="23"/>
  <c r="AX259" i="23"/>
  <c r="AZ259" i="23" s="1"/>
  <c r="AR259" i="23"/>
  <c r="AX126" i="23"/>
  <c r="AZ126" i="23" s="1"/>
  <c r="AR126" i="23"/>
  <c r="AX118" i="23"/>
  <c r="AZ118" i="23" s="1"/>
  <c r="AR118" i="23"/>
  <c r="AX142" i="23"/>
  <c r="AZ142" i="23" s="1"/>
  <c r="AR142" i="23"/>
  <c r="AJ48" i="23"/>
  <c r="AP198" i="23"/>
  <c r="AJ198" i="23"/>
  <c r="AR145" i="23"/>
  <c r="AX145" i="23"/>
  <c r="AZ145" i="23" s="1"/>
  <c r="AB339" i="23"/>
  <c r="AP109" i="23"/>
  <c r="AJ109" i="23"/>
  <c r="AX203" i="23"/>
  <c r="AZ203" i="23" s="1"/>
  <c r="AR203" i="23"/>
  <c r="AX295" i="23"/>
  <c r="AZ295" i="23" s="1"/>
  <c r="AR295" i="23"/>
  <c r="AP363" i="23"/>
  <c r="AJ363" i="23"/>
  <c r="AX252" i="23"/>
  <c r="AZ252" i="23" s="1"/>
  <c r="AR252" i="23"/>
  <c r="AR18" i="23"/>
  <c r="AX18" i="23"/>
  <c r="AZ18" i="23" s="1"/>
  <c r="AP61" i="23"/>
  <c r="AJ61" i="23"/>
  <c r="AP355" i="23"/>
  <c r="AJ355" i="23"/>
  <c r="AP330" i="23"/>
  <c r="AJ330" i="23"/>
  <c r="AX348" i="23"/>
  <c r="AZ348" i="23" s="1"/>
  <c r="AR348" i="23"/>
  <c r="AJ312" i="23"/>
  <c r="AP312" i="23"/>
  <c r="AP377" i="23"/>
  <c r="AJ377" i="23"/>
  <c r="AH387" i="23"/>
  <c r="AX248" i="23"/>
  <c r="AZ248" i="23" s="1"/>
  <c r="AR248" i="23"/>
  <c r="AP307" i="23"/>
  <c r="AJ307" i="23"/>
  <c r="AP370" i="23"/>
  <c r="AJ370" i="23"/>
  <c r="AX316" i="23"/>
  <c r="AZ316" i="23" s="1"/>
  <c r="AR316" i="23"/>
  <c r="AX255" i="23"/>
  <c r="AZ255" i="23" s="1"/>
  <c r="AR255" i="23"/>
  <c r="AX268" i="23"/>
  <c r="AZ268" i="23" s="1"/>
  <c r="AR268" i="23"/>
  <c r="AX328" i="23"/>
  <c r="AZ328" i="23" s="1"/>
  <c r="AR328" i="23"/>
  <c r="AJ222" i="23"/>
  <c r="AP222" i="23"/>
  <c r="AR173" i="23"/>
  <c r="AX173" i="23"/>
  <c r="AZ173" i="23" s="1"/>
  <c r="AX100" i="23"/>
  <c r="AZ100" i="23" s="1"/>
  <c r="AR100" i="23"/>
  <c r="AR177" i="23"/>
  <c r="AX177" i="23"/>
  <c r="AZ177" i="23" s="1"/>
  <c r="AR169" i="23"/>
  <c r="AX169" i="23"/>
  <c r="AZ169" i="23" s="1"/>
  <c r="AX96" i="23"/>
  <c r="AZ96" i="23" s="1"/>
  <c r="AR96" i="23"/>
  <c r="AR58" i="23"/>
  <c r="AX58" i="23"/>
  <c r="AZ58" i="23" s="1"/>
  <c r="AX42" i="23"/>
  <c r="AZ42" i="23" s="1"/>
  <c r="AR42" i="23"/>
  <c r="AJ233" i="23"/>
  <c r="AP233" i="23"/>
  <c r="AX89" i="23"/>
  <c r="AZ89" i="23" s="1"/>
  <c r="AR89" i="23"/>
  <c r="AX59" i="23"/>
  <c r="AZ59" i="23" s="1"/>
  <c r="AR59" i="23"/>
  <c r="AR371" i="23"/>
  <c r="AX371" i="23"/>
  <c r="AZ371" i="23" s="1"/>
  <c r="AX261" i="23"/>
  <c r="AZ261" i="23" s="1"/>
  <c r="AR261" i="23"/>
  <c r="AJ250" i="23"/>
  <c r="AP250" i="23"/>
  <c r="AP311" i="23"/>
  <c r="AJ311" i="23"/>
  <c r="AJ306" i="23"/>
  <c r="AP306" i="23"/>
  <c r="AB387" i="23"/>
  <c r="AP298" i="23"/>
  <c r="AJ298" i="23"/>
  <c r="AX279" i="23"/>
  <c r="AZ279" i="23" s="1"/>
  <c r="AR279" i="23"/>
  <c r="AP334" i="23"/>
  <c r="AJ334" i="23"/>
  <c r="AX301" i="23"/>
  <c r="AZ301" i="23" s="1"/>
  <c r="AR301" i="23"/>
  <c r="AR220" i="23"/>
  <c r="AX220" i="23"/>
  <c r="AZ220" i="23" s="1"/>
  <c r="AP256" i="23"/>
  <c r="AJ256" i="23"/>
  <c r="AX302" i="23"/>
  <c r="AZ302" i="23" s="1"/>
  <c r="AR302" i="23"/>
  <c r="AX140" i="23"/>
  <c r="AZ140" i="23" s="1"/>
  <c r="AR140" i="23"/>
  <c r="AX210" i="23"/>
  <c r="AZ210" i="23" s="1"/>
  <c r="AR210" i="23"/>
  <c r="AR209" i="23"/>
  <c r="AX209" i="23"/>
  <c r="AZ209" i="23" s="1"/>
  <c r="AP139" i="23"/>
  <c r="AJ139" i="23"/>
  <c r="AX80" i="23"/>
  <c r="AZ80" i="23" s="1"/>
  <c r="AR80" i="23"/>
  <c r="AP13" i="23"/>
  <c r="AJ13" i="23"/>
  <c r="AP29" i="23"/>
  <c r="AJ29" i="23"/>
  <c r="AX171" i="23"/>
  <c r="AZ171" i="23" s="1"/>
  <c r="AR171" i="23"/>
  <c r="AX90" i="23"/>
  <c r="AZ90" i="23" s="1"/>
  <c r="AR90" i="23"/>
  <c r="AP69" i="23"/>
  <c r="AJ69" i="23"/>
  <c r="AJ49" i="23"/>
  <c r="AP49" i="23"/>
  <c r="AP107" i="23"/>
  <c r="AJ107" i="23"/>
  <c r="AX120" i="23"/>
  <c r="AZ120" i="23" s="1"/>
  <c r="AR120" i="23"/>
  <c r="AX74" i="23"/>
  <c r="AZ74" i="23" s="1"/>
  <c r="AR74" i="23"/>
  <c r="AX38" i="23"/>
  <c r="AZ38" i="23" s="1"/>
  <c r="AR38" i="23"/>
  <c r="AX8" i="23"/>
  <c r="AR8" i="23"/>
  <c r="AR34" i="23"/>
  <c r="AX34" i="23"/>
  <c r="AZ34" i="23" s="1"/>
  <c r="AP32" i="23"/>
  <c r="AJ32" i="23"/>
  <c r="AX40" i="23"/>
  <c r="AZ40" i="23" s="1"/>
  <c r="AR40" i="23"/>
  <c r="AX60" i="23"/>
  <c r="AZ60" i="23" s="1"/>
  <c r="AR60" i="23"/>
  <c r="AX16" i="23"/>
  <c r="AZ16" i="23" s="1"/>
  <c r="AR16" i="23"/>
  <c r="AR346" i="23"/>
  <c r="AX346" i="23"/>
  <c r="AZ346" i="23" s="1"/>
  <c r="AX161" i="23"/>
  <c r="AZ161" i="23" s="1"/>
  <c r="AR161" i="23"/>
  <c r="AP231" i="23"/>
  <c r="AJ231" i="23"/>
  <c r="AX128" i="23"/>
  <c r="AZ128" i="23" s="1"/>
  <c r="AR128" i="23"/>
  <c r="AP150" i="23"/>
  <c r="AJ150" i="23"/>
  <c r="AJ309" i="23"/>
  <c r="AP309" i="23"/>
  <c r="AJ305" i="23"/>
  <c r="AP305" i="23"/>
  <c r="AZ373" i="23"/>
  <c r="AP321" i="23"/>
  <c r="AJ321" i="23"/>
  <c r="AR201" i="23"/>
  <c r="AX201" i="23"/>
  <c r="AZ201" i="23" s="1"/>
  <c r="AX280" i="23"/>
  <c r="AZ280" i="23" s="1"/>
  <c r="AR280" i="23"/>
  <c r="AJ214" i="23"/>
  <c r="AP214" i="23"/>
  <c r="AP242" i="23"/>
  <c r="AJ242" i="23"/>
  <c r="AR165" i="23"/>
  <c r="AX165" i="23"/>
  <c r="AZ165" i="23" s="1"/>
  <c r="AR185" i="23"/>
  <c r="AX185" i="23"/>
  <c r="AZ185" i="23" s="1"/>
  <c r="AX275" i="23"/>
  <c r="AZ275" i="23" s="1"/>
  <c r="AR275" i="23"/>
  <c r="AP241" i="23"/>
  <c r="AJ241" i="23"/>
  <c r="AJ206" i="23"/>
  <c r="AP206" i="23"/>
  <c r="AP160" i="23"/>
  <c r="AJ160" i="23"/>
  <c r="AX64" i="23"/>
  <c r="AZ64" i="23" s="1"/>
  <c r="AR64" i="23"/>
  <c r="AX147" i="23"/>
  <c r="AZ147" i="23" s="1"/>
  <c r="AR147" i="23"/>
  <c r="AP123" i="23"/>
  <c r="AJ123" i="23"/>
  <c r="AJ81" i="23"/>
  <c r="AP81" i="23"/>
  <c r="AP65" i="23"/>
  <c r="AJ65" i="23"/>
  <c r="AP45" i="23"/>
  <c r="AJ45" i="23"/>
  <c r="AJ92" i="23"/>
  <c r="AP92" i="23"/>
  <c r="AX70" i="23"/>
  <c r="AZ70" i="23" s="1"/>
  <c r="AR70" i="23"/>
  <c r="AP37" i="23"/>
  <c r="AJ37" i="23"/>
  <c r="AP33" i="23"/>
  <c r="AJ33" i="23"/>
  <c r="AX22" i="23"/>
  <c r="AZ22" i="23" s="1"/>
  <c r="AR22" i="23"/>
  <c r="AX39" i="23"/>
  <c r="AZ39" i="23" s="1"/>
  <c r="AR39" i="23"/>
  <c r="AP131" i="23"/>
  <c r="AJ131" i="23"/>
  <c r="AX24" i="23"/>
  <c r="AZ24" i="23" s="1"/>
  <c r="AR24" i="23"/>
  <c r="AP318" i="23"/>
  <c r="AJ318" i="23"/>
  <c r="AJ304" i="23"/>
  <c r="AP304" i="23"/>
  <c r="AX249" i="23"/>
  <c r="AZ249" i="23" s="1"/>
  <c r="AR249" i="23"/>
  <c r="AX189" i="23"/>
  <c r="AZ189" i="23" s="1"/>
  <c r="AR189" i="23"/>
  <c r="AX345" i="23"/>
  <c r="AZ345" i="23" s="1"/>
  <c r="AR345" i="23"/>
  <c r="AR362" i="23"/>
  <c r="AX362" i="23"/>
  <c r="AZ362" i="23" s="1"/>
  <c r="AP326" i="23"/>
  <c r="AJ326" i="23"/>
  <c r="AX289" i="23"/>
  <c r="AZ289" i="23" s="1"/>
  <c r="AR289" i="23"/>
  <c r="AP322" i="23"/>
  <c r="AJ322" i="23"/>
  <c r="AP300" i="23"/>
  <c r="AJ300" i="23"/>
  <c r="AX257" i="23"/>
  <c r="AZ257" i="23" s="1"/>
  <c r="AR257" i="23"/>
  <c r="AX297" i="23"/>
  <c r="AZ297" i="23" s="1"/>
  <c r="AR297" i="23"/>
  <c r="AP329" i="23"/>
  <c r="AJ329" i="23"/>
  <c r="AJ293" i="23"/>
  <c r="AP293" i="23"/>
  <c r="AP333" i="23"/>
  <c r="AJ333" i="23"/>
  <c r="AX277" i="23"/>
  <c r="AZ277" i="23" s="1"/>
  <c r="AR277" i="23"/>
  <c r="AP246" i="23"/>
  <c r="AJ246" i="23"/>
  <c r="AX234" i="23"/>
  <c r="AZ234" i="23" s="1"/>
  <c r="AR234" i="23"/>
  <c r="AJ235" i="23"/>
  <c r="AP235" i="23"/>
  <c r="AP236" i="23"/>
  <c r="AJ236" i="23"/>
  <c r="AX132" i="23"/>
  <c r="AZ132" i="23" s="1"/>
  <c r="AR132" i="23"/>
  <c r="AP152" i="23"/>
  <c r="AJ152" i="23"/>
  <c r="AR208" i="23"/>
  <c r="AX208" i="23"/>
  <c r="AZ208" i="23" s="1"/>
  <c r="AR68" i="23"/>
  <c r="AX68" i="23"/>
  <c r="AZ68" i="23" s="1"/>
  <c r="AX50" i="23"/>
  <c r="AZ50" i="23" s="1"/>
  <c r="AR50" i="23"/>
  <c r="AX76" i="23"/>
  <c r="AZ76" i="23" s="1"/>
  <c r="AR76" i="23"/>
  <c r="AR95" i="23"/>
  <c r="AX95" i="23"/>
  <c r="AZ95" i="23" s="1"/>
  <c r="AP382" i="23"/>
  <c r="AJ382" i="23"/>
  <c r="AP347" i="23"/>
  <c r="AJ347" i="23"/>
  <c r="AX116" i="23"/>
  <c r="AZ116" i="23" s="1"/>
  <c r="AR116" i="23"/>
  <c r="AR54" i="23"/>
  <c r="AX54" i="23"/>
  <c r="AZ54" i="23" s="1"/>
  <c r="AP379" i="23"/>
  <c r="AJ379" i="23"/>
  <c r="AP372" i="23"/>
  <c r="AJ372" i="23"/>
  <c r="AX361" i="23"/>
  <c r="AZ361" i="23" s="1"/>
  <c r="AR361" i="23"/>
  <c r="AJ296" i="23"/>
  <c r="AP296" i="23"/>
  <c r="AJ310" i="23"/>
  <c r="AP310" i="23"/>
  <c r="AP294" i="23"/>
  <c r="AJ294" i="23"/>
  <c r="AX360" i="23"/>
  <c r="AZ360" i="23" s="1"/>
  <c r="AR360" i="23"/>
  <c r="AX368" i="23"/>
  <c r="AZ368" i="23" s="1"/>
  <c r="AR368" i="23"/>
  <c r="AR313" i="23"/>
  <c r="AX313" i="23"/>
  <c r="AZ313" i="23" s="1"/>
  <c r="AR193" i="23"/>
  <c r="AX193" i="23"/>
  <c r="AZ193" i="23" s="1"/>
  <c r="AX352" i="23"/>
  <c r="AZ352" i="23" s="1"/>
  <c r="AR352" i="23"/>
  <c r="AX245" i="23"/>
  <c r="AZ245" i="23" s="1"/>
  <c r="AR245" i="23"/>
  <c r="AR181" i="23"/>
  <c r="AX181" i="23"/>
  <c r="AZ181" i="23" s="1"/>
  <c r="AR151" i="23"/>
  <c r="AX151" i="23"/>
  <c r="AZ151" i="23" s="1"/>
  <c r="AR227" i="23"/>
  <c r="AX155" i="23"/>
  <c r="AZ155" i="23" s="1"/>
  <c r="AR155" i="23"/>
  <c r="AX108" i="23"/>
  <c r="AZ108" i="23" s="1"/>
  <c r="AR108" i="23"/>
  <c r="AR221" i="23"/>
  <c r="AX221" i="23"/>
  <c r="AZ221" i="23" s="1"/>
  <c r="AX325" i="23"/>
  <c r="AZ325" i="23" s="1"/>
  <c r="AR325" i="23"/>
  <c r="AX195" i="23"/>
  <c r="AZ195" i="23" s="1"/>
  <c r="AR195" i="23"/>
  <c r="AX163" i="23"/>
  <c r="AZ163" i="23" s="1"/>
  <c r="AR163" i="23"/>
  <c r="AP25" i="23"/>
  <c r="AJ25" i="23"/>
  <c r="AX56" i="23"/>
  <c r="AZ56" i="23" s="1"/>
  <c r="AR56" i="23"/>
  <c r="AX136" i="23"/>
  <c r="AZ136" i="23" s="1"/>
  <c r="AR136" i="23"/>
  <c r="AP77" i="23"/>
  <c r="AJ77" i="23"/>
  <c r="AJ57" i="23"/>
  <c r="AP57" i="23"/>
  <c r="AP41" i="23"/>
  <c r="AJ41" i="23"/>
  <c r="AR82" i="23"/>
  <c r="AX82" i="23"/>
  <c r="AZ82" i="23" s="1"/>
  <c r="AR66" i="23"/>
  <c r="AX66" i="23"/>
  <c r="AZ66" i="23" s="1"/>
  <c r="AP21" i="23"/>
  <c r="AJ21" i="23"/>
  <c r="AX144" i="23"/>
  <c r="AZ144" i="23" s="1"/>
  <c r="AR144" i="23"/>
  <c r="AX104" i="23"/>
  <c r="AZ104" i="23" s="1"/>
  <c r="AR104" i="23"/>
  <c r="AX36" i="23"/>
  <c r="AZ36" i="23" s="1"/>
  <c r="AR36" i="23"/>
  <c r="AR354" i="23"/>
  <c r="AX354" i="23"/>
  <c r="AZ354" i="23" s="1"/>
  <c r="AP338" i="23"/>
  <c r="AJ338" i="23"/>
  <c r="AJ314" i="23"/>
  <c r="AP314" i="23"/>
  <c r="AX253" i="23"/>
  <c r="AZ253" i="23" s="1"/>
  <c r="AR253" i="23"/>
  <c r="AX378" i="23"/>
  <c r="AZ378" i="23" s="1"/>
  <c r="AR378" i="23"/>
  <c r="AX284" i="23"/>
  <c r="AZ284" i="23" s="1"/>
  <c r="AR284" i="23"/>
  <c r="AP273" i="23"/>
  <c r="AJ273" i="23"/>
  <c r="AX149" i="23"/>
  <c r="AZ149" i="23" s="1"/>
  <c r="AR149" i="23"/>
  <c r="AP212" i="23"/>
  <c r="AJ212" i="23"/>
  <c r="AJ225" i="23"/>
  <c r="AP225" i="23"/>
  <c r="AX187" i="23"/>
  <c r="AZ187" i="23" s="1"/>
  <c r="AR187" i="23"/>
  <c r="AR44" i="23"/>
  <c r="AX44" i="23"/>
  <c r="AZ44" i="23" s="1"/>
  <c r="AX46" i="23"/>
  <c r="AZ46" i="23" s="1"/>
  <c r="AR46" i="23"/>
  <c r="AX28" i="23"/>
  <c r="AZ28" i="23" s="1"/>
  <c r="AR28" i="23"/>
  <c r="AX112" i="23"/>
  <c r="AZ112" i="23" s="1"/>
  <c r="AR112" i="23"/>
  <c r="AP115" i="23"/>
  <c r="AJ115" i="23"/>
  <c r="AP9" i="23"/>
  <c r="AJ9" i="23"/>
  <c r="AX337" i="23"/>
  <c r="AZ337" i="23" s="1"/>
  <c r="AR337" i="23"/>
  <c r="AH339" i="23"/>
  <c r="AX317" i="23"/>
  <c r="AZ317" i="23" s="1"/>
  <c r="AR317" i="23"/>
  <c r="AX353" i="23"/>
  <c r="AZ353" i="23" s="1"/>
  <c r="AR353" i="23"/>
  <c r="AP303" i="23"/>
  <c r="AJ303" i="23"/>
  <c r="AX263" i="23"/>
  <c r="AZ263" i="23" s="1"/>
  <c r="AR263" i="23"/>
  <c r="AR213" i="23"/>
  <c r="AX213" i="23"/>
  <c r="AZ213" i="23" s="1"/>
  <c r="AJ308" i="23"/>
  <c r="AP308" i="23"/>
  <c r="AR232" i="23"/>
  <c r="AX232" i="23"/>
  <c r="AZ232" i="23" s="1"/>
  <c r="AX157" i="23"/>
  <c r="AZ157" i="23" s="1"/>
  <c r="AR157" i="23"/>
  <c r="AR205" i="23"/>
  <c r="AX205" i="23"/>
  <c r="AZ205" i="23" s="1"/>
  <c r="AX264" i="23"/>
  <c r="AZ264" i="23" s="1"/>
  <c r="AR264" i="23"/>
  <c r="AX197" i="23"/>
  <c r="AZ197" i="23" s="1"/>
  <c r="AR197" i="23"/>
  <c r="AP223" i="23"/>
  <c r="AJ223" i="23"/>
  <c r="AX124" i="23"/>
  <c r="AZ124" i="23" s="1"/>
  <c r="AR124" i="23"/>
  <c r="AJ219" i="23"/>
  <c r="AP219" i="23"/>
  <c r="AP260" i="23"/>
  <c r="AJ260" i="23"/>
  <c r="AX179" i="23"/>
  <c r="AZ179" i="23" s="1"/>
  <c r="AR179" i="23"/>
  <c r="AJ218" i="23"/>
  <c r="AP218" i="23"/>
  <c r="AX156" i="23"/>
  <c r="AZ156" i="23" s="1"/>
  <c r="AR156" i="23"/>
  <c r="AX162" i="23"/>
  <c r="AZ162" i="23" s="1"/>
  <c r="AR162" i="23"/>
  <c r="AR48" i="23"/>
  <c r="AX48" i="23"/>
  <c r="AZ48" i="23" s="1"/>
  <c r="AP99" i="23"/>
  <c r="AJ99" i="23"/>
  <c r="AX94" i="23"/>
  <c r="AZ94" i="23" s="1"/>
  <c r="AR94" i="23"/>
  <c r="AP73" i="23"/>
  <c r="AJ73" i="23"/>
  <c r="AP53" i="23"/>
  <c r="AJ53" i="23"/>
  <c r="AP17" i="23"/>
  <c r="AJ17" i="23"/>
  <c r="AX78" i="23"/>
  <c r="AZ78" i="23" s="1"/>
  <c r="AR78" i="23"/>
  <c r="AR62" i="23"/>
  <c r="AX62" i="23"/>
  <c r="AZ62" i="23" s="1"/>
  <c r="AP91" i="23"/>
  <c r="AJ91" i="23"/>
  <c r="AX10" i="23"/>
  <c r="AZ10" i="23" s="1"/>
  <c r="AR10" i="23"/>
  <c r="AX52" i="23"/>
  <c r="AZ52" i="23" s="1"/>
  <c r="AR52" i="23"/>
  <c r="AX11" i="23"/>
  <c r="AZ11" i="23" s="1"/>
  <c r="AR11" i="23"/>
  <c r="AX72" i="23"/>
  <c r="AZ72" i="23" s="1"/>
  <c r="AR72" i="23"/>
  <c r="AX20" i="23"/>
  <c r="AZ20" i="23" s="1"/>
  <c r="AR20" i="23"/>
  <c r="AX12" i="23"/>
  <c r="AZ12" i="23" s="1"/>
  <c r="AR12" i="23"/>
  <c r="AX375" i="23" l="1"/>
  <c r="AZ375" i="23" s="1"/>
  <c r="AR375" i="23"/>
  <c r="AX211" i="23"/>
  <c r="AZ211" i="23" s="1"/>
  <c r="AR211" i="23"/>
  <c r="AX178" i="23"/>
  <c r="AZ178" i="23" s="1"/>
  <c r="AR178" i="23"/>
  <c r="AX121" i="23"/>
  <c r="AZ121" i="23" s="1"/>
  <c r="AR121" i="23"/>
  <c r="AX198" i="23"/>
  <c r="AZ198" i="23" s="1"/>
  <c r="AR198" i="23"/>
  <c r="AX335" i="23"/>
  <c r="AZ335" i="23" s="1"/>
  <c r="AR335" i="23"/>
  <c r="AX137" i="23"/>
  <c r="AZ137" i="23" s="1"/>
  <c r="AR137" i="23"/>
  <c r="AJ339" i="23"/>
  <c r="AX97" i="23"/>
  <c r="AZ97" i="23" s="1"/>
  <c r="AR97" i="23"/>
  <c r="AX182" i="23"/>
  <c r="AZ182" i="23" s="1"/>
  <c r="AR182" i="23"/>
  <c r="AX85" i="23"/>
  <c r="AZ85" i="23" s="1"/>
  <c r="AR85" i="23"/>
  <c r="AR319" i="23"/>
  <c r="AX319" i="23"/>
  <c r="AZ319" i="23" s="1"/>
  <c r="AX166" i="23"/>
  <c r="AZ166" i="23" s="1"/>
  <c r="AR166" i="23"/>
  <c r="AX109" i="23"/>
  <c r="AZ109" i="23" s="1"/>
  <c r="AR109" i="23"/>
  <c r="AX226" i="23"/>
  <c r="AZ226" i="23" s="1"/>
  <c r="AR226" i="23"/>
  <c r="AR292" i="23"/>
  <c r="AX292" i="23"/>
  <c r="AZ292" i="23" s="1"/>
  <c r="AX133" i="23"/>
  <c r="AZ133" i="23" s="1"/>
  <c r="AR133" i="23"/>
  <c r="AX331" i="23"/>
  <c r="AZ331" i="23" s="1"/>
  <c r="AR331" i="23"/>
  <c r="AX215" i="23"/>
  <c r="AZ215" i="23" s="1"/>
  <c r="AR215" i="23"/>
  <c r="AX256" i="23"/>
  <c r="AZ256" i="23" s="1"/>
  <c r="AR256" i="23"/>
  <c r="AR250" i="23"/>
  <c r="AX250" i="23"/>
  <c r="AZ250" i="23" s="1"/>
  <c r="AR17" i="23"/>
  <c r="AX17" i="23"/>
  <c r="AZ17" i="23" s="1"/>
  <c r="AX99" i="23"/>
  <c r="AZ99" i="23" s="1"/>
  <c r="AR99" i="23"/>
  <c r="AX314" i="23"/>
  <c r="AZ314" i="23" s="1"/>
  <c r="AR314" i="23"/>
  <c r="AR296" i="23"/>
  <c r="AX296" i="23"/>
  <c r="AZ296" i="23" s="1"/>
  <c r="AX382" i="23"/>
  <c r="AZ382" i="23" s="1"/>
  <c r="AR382" i="23"/>
  <c r="AR236" i="23"/>
  <c r="AX236" i="23"/>
  <c r="AZ236" i="23" s="1"/>
  <c r="AR33" i="23"/>
  <c r="AX33" i="23"/>
  <c r="AZ33" i="23" s="1"/>
  <c r="AR45" i="23"/>
  <c r="AX45" i="23"/>
  <c r="AZ45" i="23" s="1"/>
  <c r="AX241" i="23"/>
  <c r="AZ241" i="23" s="1"/>
  <c r="AR241" i="23"/>
  <c r="AR242" i="23"/>
  <c r="AX242" i="23"/>
  <c r="AZ242" i="23" s="1"/>
  <c r="AX321" i="23"/>
  <c r="AZ321" i="23" s="1"/>
  <c r="AR321" i="23"/>
  <c r="AX150" i="23"/>
  <c r="AZ150" i="23" s="1"/>
  <c r="AR150" i="23"/>
  <c r="AX32" i="23"/>
  <c r="AZ32" i="23" s="1"/>
  <c r="AR32" i="23"/>
  <c r="AX273" i="23"/>
  <c r="AZ273" i="23" s="1"/>
  <c r="AR273" i="23"/>
  <c r="AX235" i="23"/>
  <c r="AZ235" i="23" s="1"/>
  <c r="AR235" i="23"/>
  <c r="AX214" i="23"/>
  <c r="AZ214" i="23" s="1"/>
  <c r="AR214" i="23"/>
  <c r="AR69" i="23"/>
  <c r="AX69" i="23"/>
  <c r="AZ69" i="23" s="1"/>
  <c r="AR13" i="23"/>
  <c r="AX13" i="23"/>
  <c r="AZ13" i="23" s="1"/>
  <c r="AX298" i="23"/>
  <c r="AZ298" i="23" s="1"/>
  <c r="AR298" i="23"/>
  <c r="AR233" i="23"/>
  <c r="AX233" i="23"/>
  <c r="AZ233" i="23" s="1"/>
  <c r="AR91" i="23"/>
  <c r="AX91" i="23"/>
  <c r="AZ91" i="23" s="1"/>
  <c r="AR53" i="23"/>
  <c r="AX53" i="23"/>
  <c r="AZ53" i="23" s="1"/>
  <c r="AX223" i="23"/>
  <c r="AZ223" i="23" s="1"/>
  <c r="AR223" i="23"/>
  <c r="AR225" i="23"/>
  <c r="AX225" i="23"/>
  <c r="AZ225" i="23" s="1"/>
  <c r="AX333" i="23"/>
  <c r="AZ333" i="23" s="1"/>
  <c r="AR333" i="23"/>
  <c r="AX326" i="23"/>
  <c r="AZ326" i="23" s="1"/>
  <c r="AR326" i="23"/>
  <c r="AX131" i="23"/>
  <c r="AZ131" i="23" s="1"/>
  <c r="AR131" i="23"/>
  <c r="AR37" i="23"/>
  <c r="AX37" i="23"/>
  <c r="AZ37" i="23" s="1"/>
  <c r="AR65" i="23"/>
  <c r="AX65" i="23"/>
  <c r="AZ65" i="23" s="1"/>
  <c r="AX222" i="23"/>
  <c r="AZ222" i="23" s="1"/>
  <c r="AR222" i="23"/>
  <c r="AR330" i="23"/>
  <c r="AX330" i="23"/>
  <c r="AZ330" i="23" s="1"/>
  <c r="AX338" i="23"/>
  <c r="AZ338" i="23" s="1"/>
  <c r="AR338" i="23"/>
  <c r="AR41" i="23"/>
  <c r="AX41" i="23"/>
  <c r="AZ41" i="23" s="1"/>
  <c r="AX293" i="23"/>
  <c r="AZ293" i="23" s="1"/>
  <c r="AR293" i="23"/>
  <c r="AR304" i="23"/>
  <c r="AX304" i="23"/>
  <c r="AZ304" i="23" s="1"/>
  <c r="AR81" i="23"/>
  <c r="AX81" i="23"/>
  <c r="AZ81" i="23" s="1"/>
  <c r="AR305" i="23"/>
  <c r="AX305" i="23"/>
  <c r="AZ305" i="23" s="1"/>
  <c r="AR306" i="23"/>
  <c r="AX306" i="23"/>
  <c r="AZ306" i="23" s="1"/>
  <c r="AJ387" i="23"/>
  <c r="AX379" i="23"/>
  <c r="AZ379" i="23" s="1"/>
  <c r="AR379" i="23"/>
  <c r="AR29" i="23"/>
  <c r="AX29" i="23"/>
  <c r="AZ29" i="23" s="1"/>
  <c r="AR73" i="23"/>
  <c r="AX73" i="23"/>
  <c r="AZ73" i="23" s="1"/>
  <c r="AX260" i="23"/>
  <c r="AZ260" i="23" s="1"/>
  <c r="AR260" i="23"/>
  <c r="AX303" i="23"/>
  <c r="AZ303" i="23" s="1"/>
  <c r="AR303" i="23"/>
  <c r="AR57" i="23"/>
  <c r="AX57" i="23"/>
  <c r="AZ57" i="23" s="1"/>
  <c r="AX152" i="23"/>
  <c r="AZ152" i="23" s="1"/>
  <c r="AR152" i="23"/>
  <c r="AR300" i="23"/>
  <c r="AX300" i="23"/>
  <c r="AZ300" i="23" s="1"/>
  <c r="AX160" i="23"/>
  <c r="AZ160" i="23" s="1"/>
  <c r="AR160" i="23"/>
  <c r="AX231" i="23"/>
  <c r="AZ231" i="23" s="1"/>
  <c r="AR231" i="23"/>
  <c r="AZ8" i="23"/>
  <c r="AX377" i="23"/>
  <c r="AR377" i="23"/>
  <c r="AR387" i="23" s="1"/>
  <c r="AP387" i="23"/>
  <c r="AX355" i="23"/>
  <c r="AZ355" i="23" s="1"/>
  <c r="AR355" i="23"/>
  <c r="AX363" i="23"/>
  <c r="AZ363" i="23" s="1"/>
  <c r="AR363" i="23"/>
  <c r="AX115" i="23"/>
  <c r="AZ115" i="23" s="1"/>
  <c r="AR115" i="23"/>
  <c r="AX219" i="23"/>
  <c r="AZ219" i="23" s="1"/>
  <c r="AR219" i="23"/>
  <c r="AR308" i="23"/>
  <c r="AX308" i="23"/>
  <c r="AZ308" i="23" s="1"/>
  <c r="AR9" i="23"/>
  <c r="AX9" i="23"/>
  <c r="AZ9" i="23" s="1"/>
  <c r="AR212" i="23"/>
  <c r="AX212" i="23"/>
  <c r="AZ212" i="23" s="1"/>
  <c r="AR21" i="23"/>
  <c r="AX21" i="23"/>
  <c r="AZ21" i="23" s="1"/>
  <c r="AR25" i="23"/>
  <c r="AX25" i="23"/>
  <c r="AZ25" i="23" s="1"/>
  <c r="AX294" i="23"/>
  <c r="AZ294" i="23" s="1"/>
  <c r="AR294" i="23"/>
  <c r="AX372" i="23"/>
  <c r="AZ372" i="23" s="1"/>
  <c r="AR372" i="23"/>
  <c r="AX92" i="23"/>
  <c r="AZ92" i="23" s="1"/>
  <c r="AR92" i="23"/>
  <c r="AX206" i="23"/>
  <c r="AZ206" i="23" s="1"/>
  <c r="AR206" i="23"/>
  <c r="AR309" i="23"/>
  <c r="AX309" i="23"/>
  <c r="AZ309" i="23" s="1"/>
  <c r="AP339" i="23"/>
  <c r="AX107" i="23"/>
  <c r="AZ107" i="23" s="1"/>
  <c r="AR107" i="23"/>
  <c r="AX139" i="23"/>
  <c r="AZ139" i="23" s="1"/>
  <c r="AR139" i="23"/>
  <c r="AR334" i="23"/>
  <c r="AX334" i="23"/>
  <c r="AZ334" i="23" s="1"/>
  <c r="AX370" i="23"/>
  <c r="AZ370" i="23" s="1"/>
  <c r="AR370" i="23"/>
  <c r="AX312" i="23"/>
  <c r="AZ312" i="23" s="1"/>
  <c r="AR312" i="23"/>
  <c r="AX218" i="23"/>
  <c r="AZ218" i="23" s="1"/>
  <c r="AR218" i="23"/>
  <c r="AR77" i="23"/>
  <c r="AX77" i="23"/>
  <c r="AZ77" i="23" s="1"/>
  <c r="AX307" i="23"/>
  <c r="AZ307" i="23" s="1"/>
  <c r="AR307" i="23"/>
  <c r="AR310" i="23"/>
  <c r="AX310" i="23"/>
  <c r="AZ310" i="23" s="1"/>
  <c r="AR347" i="23"/>
  <c r="AX347" i="23"/>
  <c r="AZ347" i="23" s="1"/>
  <c r="AR246" i="23"/>
  <c r="AX246" i="23"/>
  <c r="AZ246" i="23" s="1"/>
  <c r="AX329" i="23"/>
  <c r="AZ329" i="23" s="1"/>
  <c r="AR329" i="23"/>
  <c r="AX322" i="23"/>
  <c r="AZ322" i="23" s="1"/>
  <c r="AR322" i="23"/>
  <c r="AR318" i="23"/>
  <c r="AX318" i="23"/>
  <c r="AZ318" i="23" s="1"/>
  <c r="AX123" i="23"/>
  <c r="AZ123" i="23" s="1"/>
  <c r="AR123" i="23"/>
  <c r="AR49" i="23"/>
  <c r="AX49" i="23"/>
  <c r="AZ49" i="23" s="1"/>
  <c r="AX311" i="23"/>
  <c r="AZ311" i="23" s="1"/>
  <c r="AR311" i="23"/>
  <c r="AR61" i="23"/>
  <c r="AX61" i="23"/>
  <c r="AZ61" i="23" s="1"/>
  <c r="AR339" i="23" l="1"/>
  <c r="AX339" i="23"/>
  <c r="AZ377" i="23"/>
  <c r="AZ387" i="23" s="1"/>
  <c r="AX387" i="23"/>
  <c r="AZ339" i="23"/>
  <c r="AZ358" i="10" l="1"/>
  <c r="AR358" i="10"/>
  <c r="AJ358" i="10"/>
  <c r="AB358" i="10"/>
  <c r="T358" i="10"/>
  <c r="AZ357" i="10"/>
  <c r="AR357" i="10"/>
  <c r="AJ357" i="10"/>
  <c r="AB357" i="10"/>
  <c r="T357" i="10"/>
  <c r="AZ356" i="10"/>
  <c r="AR356" i="10"/>
  <c r="AJ356" i="10"/>
  <c r="AB356" i="10"/>
  <c r="T356" i="10"/>
  <c r="AZ355" i="10"/>
  <c r="AR355" i="10"/>
  <c r="AJ355" i="10"/>
  <c r="AB355" i="10"/>
  <c r="T355" i="10"/>
  <c r="AZ354" i="10"/>
  <c r="AR354" i="10"/>
  <c r="AJ354" i="10"/>
  <c r="AB354" i="10"/>
  <c r="T354" i="10"/>
  <c r="AZ353" i="10"/>
  <c r="AR353" i="10"/>
  <c r="AJ353" i="10"/>
  <c r="AB353" i="10"/>
  <c r="T353" i="10"/>
  <c r="AZ352" i="10"/>
  <c r="AR352" i="10"/>
  <c r="AJ352" i="10"/>
  <c r="AB352" i="10"/>
  <c r="T352" i="10"/>
  <c r="AZ351" i="10"/>
  <c r="AR351" i="10"/>
  <c r="AJ351" i="10"/>
  <c r="AB351" i="10"/>
  <c r="T351" i="10"/>
  <c r="AZ350" i="10"/>
  <c r="AR350" i="10"/>
  <c r="AJ350" i="10"/>
  <c r="AB350" i="10"/>
  <c r="T350" i="10"/>
  <c r="AZ349" i="10"/>
  <c r="AR349" i="10"/>
  <c r="AJ349" i="10"/>
  <c r="AB349" i="10"/>
  <c r="T349" i="10"/>
  <c r="AZ348" i="10"/>
  <c r="AR348" i="10"/>
  <c r="AJ348" i="10"/>
  <c r="AB348" i="10"/>
  <c r="T348" i="10"/>
  <c r="AZ347" i="10"/>
  <c r="AR347" i="10"/>
  <c r="AJ347" i="10"/>
  <c r="AB347" i="10"/>
  <c r="T347" i="10"/>
  <c r="AZ346" i="10"/>
  <c r="AR346" i="10"/>
  <c r="AJ346" i="10"/>
  <c r="AB346" i="10"/>
  <c r="T346" i="10"/>
  <c r="AZ345" i="10"/>
  <c r="AR345" i="10"/>
  <c r="AJ345" i="10"/>
  <c r="AB345" i="10"/>
  <c r="T345" i="10"/>
  <c r="AZ372" i="10"/>
  <c r="AR372" i="10"/>
  <c r="AJ372" i="10"/>
  <c r="AB372" i="10"/>
  <c r="T372" i="10"/>
  <c r="AZ371" i="10"/>
  <c r="AR371" i="10"/>
  <c r="AJ371" i="10"/>
  <c r="AB371" i="10"/>
  <c r="T371" i="10"/>
  <c r="AZ370" i="10"/>
  <c r="AR370" i="10"/>
  <c r="AJ370" i="10"/>
  <c r="AB370" i="10"/>
  <c r="T370" i="10"/>
  <c r="AZ369" i="10"/>
  <c r="AR369" i="10"/>
  <c r="AJ369" i="10"/>
  <c r="AB369" i="10"/>
  <c r="T369" i="10"/>
  <c r="AZ368" i="10"/>
  <c r="AR368" i="10"/>
  <c r="AJ368" i="10"/>
  <c r="AB368" i="10"/>
  <c r="T368" i="10"/>
  <c r="AZ367" i="10"/>
  <c r="AR367" i="10"/>
  <c r="AJ367" i="10"/>
  <c r="AB367" i="10"/>
  <c r="T367" i="10"/>
  <c r="AZ366" i="10"/>
  <c r="AR366" i="10"/>
  <c r="AJ366" i="10"/>
  <c r="AB366" i="10"/>
  <c r="T366" i="10"/>
  <c r="AZ365" i="10"/>
  <c r="AR365" i="10"/>
  <c r="AJ365" i="10"/>
  <c r="AB365" i="10"/>
  <c r="T365" i="10"/>
  <c r="AZ364" i="10"/>
  <c r="AR364" i="10"/>
  <c r="AJ364" i="10"/>
  <c r="AB364" i="10"/>
  <c r="T364" i="10"/>
  <c r="AZ363" i="10"/>
  <c r="AR363" i="10"/>
  <c r="AJ363" i="10"/>
  <c r="AB363" i="10"/>
  <c r="T363" i="10"/>
  <c r="AZ362" i="10"/>
  <c r="AR362" i="10"/>
  <c r="AJ362" i="10"/>
  <c r="AB362" i="10"/>
  <c r="T362" i="10"/>
  <c r="AZ361" i="10"/>
  <c r="AR361" i="10"/>
  <c r="AJ361" i="10"/>
  <c r="AB361" i="10"/>
  <c r="T361" i="10"/>
  <c r="AZ360" i="10"/>
  <c r="AR360" i="10"/>
  <c r="AJ360" i="10"/>
  <c r="AB360" i="10"/>
  <c r="T360" i="10"/>
  <c r="AZ359" i="10"/>
  <c r="AR359" i="10"/>
  <c r="AJ359" i="10"/>
  <c r="AB359" i="10"/>
  <c r="T359" i="10"/>
  <c r="K379" i="10"/>
  <c r="K380" i="10"/>
  <c r="K381" i="10"/>
  <c r="K382" i="10"/>
  <c r="K383" i="10"/>
  <c r="K384" i="10"/>
  <c r="K385" i="10"/>
  <c r="K386" i="10"/>
  <c r="I387" i="10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Z374" i="10"/>
  <c r="AZ375" i="10"/>
  <c r="AZ376" i="10"/>
  <c r="AZ377" i="10"/>
  <c r="AZ378" i="10"/>
  <c r="AZ379" i="10"/>
  <c r="AZ380" i="10"/>
  <c r="AZ381" i="10"/>
  <c r="AZ382" i="10"/>
  <c r="AZ383" i="10"/>
  <c r="AZ384" i="10"/>
  <c r="AZ385" i="10"/>
  <c r="AZ386" i="10"/>
  <c r="AZ373" i="10"/>
  <c r="M339" i="10"/>
  <c r="N339" i="10"/>
  <c r="O339" i="10"/>
  <c r="K338" i="10"/>
  <c r="Q37" i="14"/>
  <c r="Q38" i="14"/>
  <c r="Q39" i="14"/>
  <c r="Q40" i="14"/>
  <c r="Q41" i="14"/>
  <c r="Q42" i="14"/>
  <c r="Q43" i="14"/>
  <c r="Q44" i="14"/>
  <c r="Q45" i="14"/>
  <c r="Q46" i="14"/>
  <c r="Q47" i="14"/>
  <c r="Q48" i="14"/>
  <c r="Q49" i="14"/>
  <c r="K387" i="10" l="1"/>
  <c r="Q36" i="14"/>
  <c r="Q50" i="14" s="1"/>
  <c r="Q28" i="14"/>
  <c r="S50" i="14"/>
  <c r="T50" i="14"/>
  <c r="U50" i="14"/>
  <c r="S29" i="14"/>
  <c r="T29" i="14"/>
  <c r="U29" i="14"/>
  <c r="O50" i="14"/>
  <c r="I50" i="14"/>
  <c r="Q125" i="12"/>
  <c r="Q126" i="12"/>
  <c r="Q127" i="12"/>
  <c r="Q128" i="12"/>
  <c r="Q131" i="12"/>
  <c r="Q132" i="12"/>
  <c r="Q133" i="12"/>
  <c r="Q134" i="12"/>
  <c r="Q135" i="12"/>
  <c r="Q136" i="12"/>
  <c r="Q137" i="12"/>
  <c r="Q124" i="12"/>
  <c r="Q116" i="12"/>
  <c r="S117" i="12"/>
  <c r="T117" i="12"/>
  <c r="U117" i="12"/>
  <c r="BF125" i="12"/>
  <c r="BF126" i="12"/>
  <c r="BF127" i="12"/>
  <c r="BF128" i="12"/>
  <c r="BF129" i="12"/>
  <c r="BF130" i="12"/>
  <c r="BF131" i="12"/>
  <c r="BF132" i="12"/>
  <c r="BF133" i="12"/>
  <c r="BF134" i="12"/>
  <c r="BF135" i="12"/>
  <c r="BF136" i="12"/>
  <c r="BF137" i="12"/>
  <c r="BF124" i="12"/>
  <c r="Z9" i="12"/>
  <c r="AH9" i="12"/>
  <c r="AP9" i="12"/>
  <c r="AX9" i="12"/>
  <c r="BF9" i="12"/>
  <c r="Z10" i="12"/>
  <c r="AH10" i="12"/>
  <c r="AP10" i="12"/>
  <c r="AX10" i="12"/>
  <c r="BF10" i="12"/>
  <c r="Z11" i="12"/>
  <c r="AH11" i="12"/>
  <c r="AP11" i="12"/>
  <c r="AX11" i="12"/>
  <c r="BF11" i="12"/>
  <c r="Z12" i="12"/>
  <c r="AH12" i="12"/>
  <c r="AP12" i="12"/>
  <c r="AX12" i="12"/>
  <c r="BF12" i="12"/>
  <c r="Z13" i="12"/>
  <c r="AH13" i="12"/>
  <c r="AP13" i="12"/>
  <c r="AX13" i="12"/>
  <c r="BF13" i="12"/>
  <c r="Z14" i="12"/>
  <c r="AH14" i="12"/>
  <c r="AP14" i="12"/>
  <c r="AX14" i="12"/>
  <c r="BF14" i="12"/>
  <c r="Z15" i="12"/>
  <c r="AH15" i="12"/>
  <c r="AP15" i="12"/>
  <c r="AX15" i="12"/>
  <c r="BF15" i="12"/>
  <c r="Z16" i="12"/>
  <c r="AH16" i="12"/>
  <c r="AP16" i="12"/>
  <c r="AX16" i="12"/>
  <c r="BF16" i="12"/>
  <c r="Z17" i="12"/>
  <c r="AH17" i="12"/>
  <c r="AP17" i="12"/>
  <c r="AX17" i="12"/>
  <c r="BF17" i="12"/>
  <c r="Z18" i="12"/>
  <c r="AH18" i="12"/>
  <c r="AP18" i="12"/>
  <c r="AX18" i="12"/>
  <c r="BF18" i="12"/>
  <c r="Z19" i="12"/>
  <c r="AH19" i="12"/>
  <c r="AP19" i="12"/>
  <c r="AX19" i="12"/>
  <c r="BF19" i="12"/>
  <c r="Z20" i="12"/>
  <c r="AH20" i="12"/>
  <c r="AP20" i="12"/>
  <c r="AX20" i="12"/>
  <c r="BF20" i="12"/>
  <c r="Z21" i="12"/>
  <c r="AH21" i="12"/>
  <c r="AP21" i="12"/>
  <c r="AX21" i="12"/>
  <c r="BF21" i="12"/>
  <c r="Z22" i="12"/>
  <c r="AH22" i="12"/>
  <c r="AP22" i="12"/>
  <c r="AX22" i="12"/>
  <c r="BF22" i="12"/>
  <c r="Z23" i="12"/>
  <c r="AH23" i="12"/>
  <c r="AP23" i="12"/>
  <c r="AX23" i="12"/>
  <c r="BF23" i="12"/>
  <c r="Z24" i="12"/>
  <c r="AH24" i="12"/>
  <c r="AP24" i="12"/>
  <c r="AX24" i="12"/>
  <c r="BF24" i="12"/>
  <c r="Z25" i="12"/>
  <c r="AH25" i="12"/>
  <c r="AP25" i="12"/>
  <c r="AX25" i="12"/>
  <c r="BF25" i="12"/>
  <c r="Z26" i="12"/>
  <c r="AH26" i="12"/>
  <c r="AP26" i="12"/>
  <c r="AX26" i="12"/>
  <c r="BF26" i="12"/>
  <c r="Z27" i="12"/>
  <c r="AH27" i="12"/>
  <c r="AP27" i="12"/>
  <c r="AX27" i="12"/>
  <c r="BF27" i="12"/>
  <c r="Z28" i="12"/>
  <c r="AH28" i="12"/>
  <c r="AP28" i="12"/>
  <c r="AX28" i="12"/>
  <c r="BF28" i="12"/>
  <c r="Z29" i="12"/>
  <c r="AH29" i="12"/>
  <c r="AP29" i="12"/>
  <c r="AX29" i="12"/>
  <c r="BF29" i="12"/>
  <c r="Z30" i="12"/>
  <c r="AH30" i="12"/>
  <c r="AP30" i="12"/>
  <c r="AX30" i="12"/>
  <c r="BF30" i="12"/>
  <c r="Z31" i="12"/>
  <c r="AH31" i="12"/>
  <c r="AP31" i="12"/>
  <c r="AX31" i="12"/>
  <c r="BF31" i="12"/>
  <c r="Z32" i="12"/>
  <c r="AH32" i="12"/>
  <c r="AP32" i="12"/>
  <c r="AX32" i="12"/>
  <c r="BF32" i="12"/>
  <c r="Z33" i="12"/>
  <c r="AH33" i="12"/>
  <c r="AP33" i="12"/>
  <c r="AX33" i="12"/>
  <c r="BF33" i="12"/>
  <c r="Z34" i="12"/>
  <c r="AH34" i="12"/>
  <c r="AP34" i="12"/>
  <c r="AX34" i="12"/>
  <c r="BF34" i="12"/>
  <c r="Z35" i="12"/>
  <c r="AH35" i="12"/>
  <c r="AP35" i="12"/>
  <c r="AX35" i="12"/>
  <c r="BF35" i="12"/>
  <c r="Z36" i="12"/>
  <c r="AH36" i="12"/>
  <c r="AP36" i="12"/>
  <c r="AX36" i="12"/>
  <c r="BF36" i="12"/>
  <c r="Z37" i="12"/>
  <c r="AH37" i="12"/>
  <c r="AP37" i="12"/>
  <c r="AX37" i="12"/>
  <c r="BF37" i="12"/>
  <c r="Z38" i="12"/>
  <c r="AH38" i="12"/>
  <c r="AP38" i="12"/>
  <c r="AX38" i="12"/>
  <c r="BF38" i="12"/>
  <c r="Z39" i="12"/>
  <c r="AH39" i="12"/>
  <c r="AP39" i="12"/>
  <c r="AX39" i="12"/>
  <c r="BF39" i="12"/>
  <c r="Z40" i="12"/>
  <c r="AH40" i="12"/>
  <c r="AP40" i="12"/>
  <c r="AX40" i="12"/>
  <c r="BF40" i="12"/>
  <c r="Z41" i="12"/>
  <c r="AH41" i="12"/>
  <c r="AP41" i="12"/>
  <c r="AX41" i="12"/>
  <c r="BF41" i="12"/>
  <c r="Z42" i="12"/>
  <c r="AH42" i="12"/>
  <c r="AP42" i="12"/>
  <c r="AX42" i="12"/>
  <c r="BF42" i="12"/>
  <c r="Z43" i="12"/>
  <c r="AH43" i="12"/>
  <c r="AP43" i="12"/>
  <c r="AX43" i="12"/>
  <c r="BF43" i="12"/>
  <c r="Z44" i="12"/>
  <c r="AH44" i="12"/>
  <c r="AP44" i="12"/>
  <c r="AX44" i="12"/>
  <c r="BF44" i="12"/>
  <c r="Z45" i="12"/>
  <c r="AH45" i="12"/>
  <c r="AP45" i="12"/>
  <c r="AX45" i="12"/>
  <c r="BF45" i="12"/>
  <c r="Z46" i="12"/>
  <c r="AH46" i="12"/>
  <c r="AP46" i="12"/>
  <c r="AX46" i="12"/>
  <c r="BF46" i="12"/>
  <c r="Z47" i="12"/>
  <c r="AH47" i="12"/>
  <c r="AP47" i="12"/>
  <c r="AX47" i="12"/>
  <c r="BF47" i="12"/>
  <c r="Z48" i="12"/>
  <c r="AH48" i="12"/>
  <c r="AP48" i="12"/>
  <c r="AX48" i="12"/>
  <c r="BF48" i="12"/>
  <c r="Z49" i="12"/>
  <c r="AH49" i="12"/>
  <c r="AP49" i="12"/>
  <c r="AX49" i="12"/>
  <c r="BF49" i="12"/>
  <c r="Z50" i="12"/>
  <c r="AH50" i="12"/>
  <c r="AP50" i="12"/>
  <c r="AX50" i="12"/>
  <c r="BF50" i="12"/>
  <c r="Z51" i="12"/>
  <c r="AH51" i="12"/>
  <c r="AP51" i="12"/>
  <c r="AX51" i="12"/>
  <c r="BF51" i="12"/>
  <c r="Z52" i="12"/>
  <c r="AH52" i="12"/>
  <c r="AP52" i="12"/>
  <c r="AX52" i="12"/>
  <c r="BF52" i="12"/>
  <c r="Z53" i="12"/>
  <c r="AH53" i="12"/>
  <c r="AP53" i="12"/>
  <c r="AX53" i="12"/>
  <c r="BF53" i="12"/>
  <c r="Z54" i="12"/>
  <c r="AH54" i="12"/>
  <c r="AP54" i="12"/>
  <c r="AX54" i="12"/>
  <c r="BF54" i="12"/>
  <c r="Z55" i="12"/>
  <c r="AH55" i="12"/>
  <c r="AP55" i="12"/>
  <c r="AX55" i="12"/>
  <c r="BF55" i="12"/>
  <c r="Z56" i="12"/>
  <c r="AH56" i="12"/>
  <c r="AP56" i="12"/>
  <c r="AX56" i="12"/>
  <c r="BF56" i="12"/>
  <c r="Z57" i="12"/>
  <c r="AH57" i="12"/>
  <c r="AP57" i="12"/>
  <c r="AX57" i="12"/>
  <c r="BF57" i="12"/>
  <c r="Z58" i="12"/>
  <c r="AH58" i="12"/>
  <c r="AP58" i="12"/>
  <c r="AX58" i="12"/>
  <c r="BF58" i="12"/>
  <c r="Z59" i="12"/>
  <c r="AH59" i="12"/>
  <c r="AP59" i="12"/>
  <c r="AX59" i="12"/>
  <c r="BF59" i="12"/>
  <c r="Z60" i="12"/>
  <c r="AH60" i="12"/>
  <c r="AP60" i="12"/>
  <c r="AX60" i="12"/>
  <c r="BF60" i="12"/>
  <c r="Z61" i="12"/>
  <c r="AH61" i="12"/>
  <c r="AP61" i="12"/>
  <c r="AX61" i="12"/>
  <c r="BF61" i="12"/>
  <c r="Z62" i="12"/>
  <c r="AH62" i="12"/>
  <c r="AP62" i="12"/>
  <c r="AX62" i="12"/>
  <c r="BF62" i="12"/>
  <c r="Z63" i="12"/>
  <c r="AH63" i="12"/>
  <c r="AP63" i="12"/>
  <c r="AX63" i="12"/>
  <c r="BF63" i="12"/>
  <c r="Z64" i="12"/>
  <c r="AH64" i="12"/>
  <c r="AP64" i="12"/>
  <c r="AX64" i="12"/>
  <c r="BF64" i="12"/>
  <c r="Z65" i="12"/>
  <c r="AH65" i="12"/>
  <c r="AP65" i="12"/>
  <c r="AX65" i="12"/>
  <c r="BF65" i="12"/>
  <c r="Z66" i="12"/>
  <c r="AH66" i="12"/>
  <c r="AP66" i="12"/>
  <c r="AX66" i="12"/>
  <c r="BF66" i="12"/>
  <c r="Z67" i="12"/>
  <c r="AH67" i="12"/>
  <c r="AP67" i="12"/>
  <c r="AX67" i="12"/>
  <c r="BF67" i="12"/>
  <c r="Z68" i="12"/>
  <c r="AH68" i="12"/>
  <c r="AP68" i="12"/>
  <c r="AX68" i="12"/>
  <c r="BF68" i="12"/>
  <c r="Z69" i="12"/>
  <c r="AH69" i="12"/>
  <c r="AP69" i="12"/>
  <c r="AX69" i="12"/>
  <c r="BF69" i="12"/>
  <c r="Z70" i="12"/>
  <c r="AH70" i="12"/>
  <c r="AP70" i="12"/>
  <c r="AX70" i="12"/>
  <c r="BF70" i="12"/>
  <c r="Z71" i="12"/>
  <c r="AH71" i="12"/>
  <c r="AP71" i="12"/>
  <c r="AX71" i="12"/>
  <c r="BF71" i="12"/>
  <c r="Z72" i="12"/>
  <c r="AH72" i="12"/>
  <c r="AP72" i="12"/>
  <c r="AX72" i="12"/>
  <c r="BF72" i="12"/>
  <c r="Z73" i="12"/>
  <c r="AH73" i="12"/>
  <c r="AP73" i="12"/>
  <c r="AX73" i="12"/>
  <c r="BF73" i="12"/>
  <c r="Z74" i="12"/>
  <c r="AH74" i="12"/>
  <c r="AP74" i="12"/>
  <c r="AX74" i="12"/>
  <c r="BF74" i="12"/>
  <c r="Z75" i="12"/>
  <c r="AH75" i="12"/>
  <c r="AP75" i="12"/>
  <c r="AX75" i="12"/>
  <c r="BF75" i="12"/>
  <c r="Z76" i="12"/>
  <c r="AH76" i="12"/>
  <c r="AP76" i="12"/>
  <c r="AX76" i="12"/>
  <c r="BF76" i="12"/>
  <c r="Z77" i="12"/>
  <c r="AH77" i="12"/>
  <c r="AP77" i="12"/>
  <c r="AX77" i="12"/>
  <c r="BF77" i="12"/>
  <c r="Z78" i="12"/>
  <c r="AH78" i="12"/>
  <c r="AP78" i="12"/>
  <c r="AX78" i="12"/>
  <c r="BF78" i="12"/>
  <c r="Z79" i="12"/>
  <c r="AH79" i="12"/>
  <c r="AP79" i="12"/>
  <c r="AX79" i="12"/>
  <c r="BF79" i="12"/>
  <c r="Z80" i="12"/>
  <c r="AH80" i="12"/>
  <c r="AP80" i="12"/>
  <c r="AX80" i="12"/>
  <c r="BF80" i="12"/>
  <c r="Z81" i="12"/>
  <c r="AH81" i="12"/>
  <c r="AP81" i="12"/>
  <c r="AX81" i="12"/>
  <c r="BF81" i="12"/>
  <c r="Z82" i="12"/>
  <c r="AH82" i="12"/>
  <c r="AP82" i="12"/>
  <c r="AX82" i="12"/>
  <c r="BF82" i="12"/>
  <c r="Z83" i="12"/>
  <c r="AH83" i="12"/>
  <c r="AP83" i="12"/>
  <c r="AX83" i="12"/>
  <c r="BF83" i="12"/>
  <c r="Z84" i="12"/>
  <c r="AH84" i="12"/>
  <c r="AP84" i="12"/>
  <c r="AX84" i="12"/>
  <c r="BF84" i="12"/>
  <c r="Z85" i="12"/>
  <c r="AH85" i="12"/>
  <c r="AP85" i="12"/>
  <c r="AX85" i="12"/>
  <c r="BF85" i="12"/>
  <c r="Z86" i="12"/>
  <c r="AH86" i="12"/>
  <c r="AP86" i="12"/>
  <c r="AX86" i="12"/>
  <c r="BF86" i="12"/>
  <c r="Z87" i="12"/>
  <c r="AH87" i="12"/>
  <c r="AP87" i="12"/>
  <c r="AX87" i="12"/>
  <c r="BF87" i="12"/>
  <c r="Z88" i="12"/>
  <c r="AH88" i="12"/>
  <c r="AP88" i="12"/>
  <c r="AX88" i="12"/>
  <c r="BF88" i="12"/>
  <c r="Z89" i="12"/>
  <c r="AH89" i="12"/>
  <c r="AP89" i="12"/>
  <c r="AX89" i="12"/>
  <c r="BF89" i="12"/>
  <c r="Z90" i="12"/>
  <c r="AH90" i="12"/>
  <c r="AP90" i="12"/>
  <c r="AX90" i="12"/>
  <c r="BF90" i="12"/>
  <c r="Z91" i="12"/>
  <c r="AH91" i="12"/>
  <c r="AP91" i="12"/>
  <c r="AX91" i="12"/>
  <c r="BF91" i="12"/>
  <c r="Z92" i="12"/>
  <c r="AH92" i="12"/>
  <c r="AP92" i="12"/>
  <c r="AX92" i="12"/>
  <c r="BF92" i="12"/>
  <c r="Z93" i="12"/>
  <c r="AH93" i="12"/>
  <c r="AP93" i="12"/>
  <c r="AX93" i="12"/>
  <c r="BF93" i="12"/>
  <c r="Z94" i="12"/>
  <c r="AH94" i="12"/>
  <c r="AP94" i="12"/>
  <c r="AX94" i="12"/>
  <c r="BF94" i="12"/>
  <c r="Z95" i="12"/>
  <c r="AH95" i="12"/>
  <c r="AP95" i="12"/>
  <c r="AX95" i="12"/>
  <c r="BF95" i="12"/>
  <c r="Z96" i="12"/>
  <c r="AH96" i="12"/>
  <c r="AP96" i="12"/>
  <c r="AX96" i="12"/>
  <c r="BF96" i="12"/>
  <c r="Z97" i="12"/>
  <c r="AH97" i="12"/>
  <c r="AP97" i="12"/>
  <c r="AX97" i="12"/>
  <c r="BF97" i="12"/>
  <c r="Z98" i="12"/>
  <c r="AH98" i="12"/>
  <c r="AP98" i="12"/>
  <c r="AX98" i="12"/>
  <c r="BF98" i="12"/>
  <c r="Z99" i="12"/>
  <c r="AH99" i="12"/>
  <c r="AP99" i="12"/>
  <c r="AX99" i="12"/>
  <c r="BF99" i="12"/>
  <c r="Z100" i="12"/>
  <c r="AH100" i="12"/>
  <c r="AP100" i="12"/>
  <c r="AX100" i="12"/>
  <c r="BF100" i="12"/>
  <c r="Z101" i="12"/>
  <c r="AH101" i="12"/>
  <c r="AP101" i="12"/>
  <c r="AX101" i="12"/>
  <c r="BF101" i="12"/>
  <c r="Z102" i="12"/>
  <c r="AH102" i="12"/>
  <c r="AP102" i="12"/>
  <c r="AX102" i="12"/>
  <c r="BF102" i="12"/>
  <c r="Z103" i="12"/>
  <c r="AH103" i="12"/>
  <c r="AP103" i="12"/>
  <c r="AX103" i="12"/>
  <c r="BF103" i="12"/>
  <c r="Z104" i="12"/>
  <c r="AH104" i="12"/>
  <c r="AP104" i="12"/>
  <c r="AX104" i="12"/>
  <c r="BF104" i="12"/>
  <c r="Z105" i="12"/>
  <c r="AH105" i="12"/>
  <c r="AP105" i="12"/>
  <c r="AX105" i="12"/>
  <c r="BF105" i="12"/>
  <c r="Z106" i="12"/>
  <c r="AH106" i="12"/>
  <c r="AP106" i="12"/>
  <c r="AX106" i="12"/>
  <c r="BF106" i="12"/>
  <c r="Z107" i="12"/>
  <c r="AH107" i="12"/>
  <c r="AP107" i="12"/>
  <c r="AX107" i="12"/>
  <c r="BF107" i="12"/>
  <c r="Z108" i="12"/>
  <c r="AH108" i="12"/>
  <c r="AP108" i="12"/>
  <c r="AX108" i="12"/>
  <c r="BF108" i="12"/>
  <c r="Z109" i="12"/>
  <c r="AH109" i="12"/>
  <c r="AP109" i="12"/>
  <c r="AX109" i="12"/>
  <c r="BF109" i="12"/>
  <c r="Z110" i="12"/>
  <c r="AH110" i="12"/>
  <c r="AP110" i="12"/>
  <c r="AX110" i="12"/>
  <c r="BF110" i="12"/>
  <c r="Z111" i="12"/>
  <c r="AH111" i="12"/>
  <c r="AP111" i="12"/>
  <c r="AX111" i="12"/>
  <c r="BF111" i="12"/>
  <c r="Z112" i="12"/>
  <c r="AH112" i="12"/>
  <c r="AP112" i="12"/>
  <c r="AX112" i="12"/>
  <c r="BF112" i="12"/>
  <c r="Z113" i="12"/>
  <c r="AH113" i="12"/>
  <c r="AP113" i="12"/>
  <c r="AX113" i="12"/>
  <c r="BF113" i="12"/>
  <c r="Z114" i="12"/>
  <c r="AH114" i="12"/>
  <c r="AP114" i="12"/>
  <c r="AX114" i="12"/>
  <c r="BF114" i="12"/>
  <c r="Z115" i="12"/>
  <c r="AH115" i="12"/>
  <c r="AP115" i="12"/>
  <c r="AX115" i="12"/>
  <c r="BF115" i="12"/>
  <c r="O144" i="12"/>
  <c r="BB20" i="14"/>
  <c r="AU20" i="14"/>
  <c r="AN20" i="14"/>
  <c r="AG20" i="14"/>
  <c r="Z20" i="14"/>
  <c r="Q20" i="14"/>
  <c r="N20" i="14"/>
  <c r="BB19" i="14"/>
  <c r="AU19" i="14"/>
  <c r="AN19" i="14"/>
  <c r="AG19" i="14"/>
  <c r="Z19" i="14"/>
  <c r="Q19" i="14"/>
  <c r="N19" i="14"/>
  <c r="BB18" i="14"/>
  <c r="AU18" i="14"/>
  <c r="AN18" i="14"/>
  <c r="AG18" i="14"/>
  <c r="Z18" i="14"/>
  <c r="Q18" i="14"/>
  <c r="N18" i="14"/>
  <c r="BB17" i="14"/>
  <c r="AU17" i="14"/>
  <c r="AN16" i="14"/>
  <c r="AG16" i="14"/>
  <c r="Z16" i="14"/>
  <c r="Q17" i="14"/>
  <c r="N17" i="14"/>
  <c r="BB16" i="14"/>
  <c r="AU16" i="14"/>
  <c r="Q16" i="14"/>
  <c r="N16" i="14"/>
  <c r="BB15" i="14"/>
  <c r="AU15" i="14"/>
  <c r="AN15" i="14"/>
  <c r="AG15" i="14"/>
  <c r="Z15" i="14"/>
  <c r="Q15" i="14"/>
  <c r="N15" i="14"/>
  <c r="BB14" i="14"/>
  <c r="AU14" i="14"/>
  <c r="AN14" i="14"/>
  <c r="AG14" i="14"/>
  <c r="Z14" i="14"/>
  <c r="Q14" i="14"/>
  <c r="N14" i="14"/>
  <c r="BB13" i="14"/>
  <c r="AU13" i="14"/>
  <c r="AN12" i="14"/>
  <c r="AG12" i="14"/>
  <c r="Z12" i="14"/>
  <c r="Q13" i="14"/>
  <c r="N13" i="14"/>
  <c r="BB12" i="14"/>
  <c r="AU12" i="14"/>
  <c r="Q12" i="14"/>
  <c r="N12" i="14"/>
  <c r="BB11" i="14"/>
  <c r="AU11" i="14"/>
  <c r="AN10" i="14"/>
  <c r="AG10" i="14"/>
  <c r="Z10" i="14"/>
  <c r="Q11" i="14"/>
  <c r="N11" i="14"/>
  <c r="BB10" i="14"/>
  <c r="AU10" i="14"/>
  <c r="Q10" i="14"/>
  <c r="N10" i="14"/>
  <c r="BB9" i="14"/>
  <c r="AU9" i="14"/>
  <c r="AN9" i="14"/>
  <c r="AG9" i="14"/>
  <c r="Z9" i="14"/>
  <c r="Q9" i="14"/>
  <c r="N9" i="14"/>
  <c r="BB28" i="14"/>
  <c r="AU28" i="14"/>
  <c r="AN28" i="14"/>
  <c r="AG28" i="14"/>
  <c r="Z28" i="14"/>
  <c r="N28" i="14"/>
  <c r="BB27" i="14"/>
  <c r="AU27" i="14"/>
  <c r="AN27" i="14"/>
  <c r="AG27" i="14"/>
  <c r="Z27" i="14"/>
  <c r="Q27" i="14"/>
  <c r="N27" i="14"/>
  <c r="BB26" i="14"/>
  <c r="AU26" i="14"/>
  <c r="AN26" i="14"/>
  <c r="AG26" i="14"/>
  <c r="Z26" i="14"/>
  <c r="Q26" i="14"/>
  <c r="N26" i="14"/>
  <c r="BB25" i="14"/>
  <c r="AU25" i="14"/>
  <c r="AN25" i="14"/>
  <c r="AG25" i="14"/>
  <c r="Z25" i="14"/>
  <c r="Q25" i="14"/>
  <c r="N25" i="14"/>
  <c r="BB24" i="14"/>
  <c r="AU24" i="14"/>
  <c r="AN24" i="14"/>
  <c r="AG24" i="14"/>
  <c r="Z24" i="14"/>
  <c r="Q24" i="14"/>
  <c r="N24" i="14"/>
  <c r="BB23" i="14"/>
  <c r="AU23" i="14"/>
  <c r="AN23" i="14"/>
  <c r="AG23" i="14"/>
  <c r="Z23" i="14"/>
  <c r="Q23" i="14"/>
  <c r="N23" i="14"/>
  <c r="BB22" i="14"/>
  <c r="AU22" i="14"/>
  <c r="AN22" i="14"/>
  <c r="AG22" i="14"/>
  <c r="Z22" i="14"/>
  <c r="Q22" i="14"/>
  <c r="N22" i="14"/>
  <c r="BB21" i="14"/>
  <c r="AU21" i="14"/>
  <c r="AN21" i="14"/>
  <c r="AG21" i="14"/>
  <c r="Z21" i="14"/>
  <c r="Q21" i="14"/>
  <c r="N21" i="14"/>
  <c r="Q47" i="12"/>
  <c r="N47" i="12"/>
  <c r="Q46" i="12"/>
  <c r="N46" i="12"/>
  <c r="Q45" i="12"/>
  <c r="N45" i="12"/>
  <c r="Q44" i="12"/>
  <c r="N44" i="12"/>
  <c r="Q43" i="12"/>
  <c r="N43" i="12"/>
  <c r="Q42" i="12"/>
  <c r="N42" i="12"/>
  <c r="Q41" i="12"/>
  <c r="N41" i="12"/>
  <c r="Q40" i="12"/>
  <c r="N40" i="12"/>
  <c r="Q39" i="12"/>
  <c r="N39" i="12"/>
  <c r="Q38" i="12"/>
  <c r="N38" i="12"/>
  <c r="Q37" i="12"/>
  <c r="N37" i="12"/>
  <c r="Q36" i="12"/>
  <c r="N36" i="12"/>
  <c r="Q35" i="12"/>
  <c r="N35" i="12"/>
  <c r="Q34" i="12"/>
  <c r="N34" i="12"/>
  <c r="Q33" i="12"/>
  <c r="N33" i="12"/>
  <c r="Q32" i="12"/>
  <c r="N32" i="12"/>
  <c r="Q31" i="12"/>
  <c r="N31" i="12"/>
  <c r="Q30" i="12"/>
  <c r="N30" i="12"/>
  <c r="Q29" i="12"/>
  <c r="N29" i="12"/>
  <c r="Q28" i="12"/>
  <c r="N28" i="12"/>
  <c r="Q72" i="12"/>
  <c r="N72" i="12"/>
  <c r="Q71" i="12"/>
  <c r="N71" i="12"/>
  <c r="Q70" i="12"/>
  <c r="N70" i="12"/>
  <c r="Q69" i="12"/>
  <c r="N69" i="12"/>
  <c r="Q68" i="12"/>
  <c r="N68" i="12"/>
  <c r="Q67" i="12"/>
  <c r="N67" i="12"/>
  <c r="Q66" i="12"/>
  <c r="N66" i="12"/>
  <c r="Q65" i="12"/>
  <c r="N65" i="12"/>
  <c r="Q64" i="12"/>
  <c r="N64" i="12"/>
  <c r="Q63" i="12"/>
  <c r="N63" i="12"/>
  <c r="Q62" i="12"/>
  <c r="N62" i="12"/>
  <c r="Q61" i="12"/>
  <c r="N61" i="12"/>
  <c r="Q60" i="12"/>
  <c r="N60" i="12"/>
  <c r="Q59" i="12"/>
  <c r="N59" i="12"/>
  <c r="Q58" i="12"/>
  <c r="N58" i="12"/>
  <c r="Q57" i="12"/>
  <c r="N57" i="12"/>
  <c r="Q56" i="12"/>
  <c r="N56" i="12"/>
  <c r="Q55" i="12"/>
  <c r="N55" i="12"/>
  <c r="Q54" i="12"/>
  <c r="N54" i="12"/>
  <c r="Q53" i="12"/>
  <c r="N53" i="12"/>
  <c r="Q52" i="12"/>
  <c r="N52" i="12"/>
  <c r="Q51" i="12"/>
  <c r="N51" i="12"/>
  <c r="Q50" i="12"/>
  <c r="N50" i="12"/>
  <c r="Q49" i="12"/>
  <c r="N49" i="12"/>
  <c r="Q48" i="12"/>
  <c r="N48" i="12"/>
  <c r="Q27" i="12"/>
  <c r="N27" i="12"/>
  <c r="Q26" i="12"/>
  <c r="N26" i="12"/>
  <c r="Q25" i="12"/>
  <c r="N25" i="12"/>
  <c r="Q24" i="12"/>
  <c r="N24" i="12"/>
  <c r="Q23" i="12"/>
  <c r="N23" i="12"/>
  <c r="Q22" i="12"/>
  <c r="N22" i="12"/>
  <c r="Q21" i="12"/>
  <c r="N21" i="12"/>
  <c r="Q20" i="12"/>
  <c r="N20" i="12"/>
  <c r="Q19" i="12"/>
  <c r="N19" i="12"/>
  <c r="Q18" i="12"/>
  <c r="N18" i="12"/>
  <c r="Q17" i="12"/>
  <c r="N17" i="12"/>
  <c r="Q16" i="12"/>
  <c r="N16" i="12"/>
  <c r="Q15" i="12"/>
  <c r="N15" i="12"/>
  <c r="Q14" i="12"/>
  <c r="N14" i="12"/>
  <c r="Q13" i="12"/>
  <c r="N13" i="12"/>
  <c r="Q12" i="12"/>
  <c r="N12" i="12"/>
  <c r="Q11" i="12"/>
  <c r="N11" i="12"/>
  <c r="C1" i="10"/>
  <c r="C1" i="14"/>
  <c r="C1" i="12"/>
  <c r="BF144" i="12" l="1"/>
  <c r="T9" i="10"/>
  <c r="AB9" i="10"/>
  <c r="AJ9" i="10"/>
  <c r="AR9" i="10"/>
  <c r="AZ9" i="10"/>
  <c r="T10" i="10"/>
  <c r="AB10" i="10"/>
  <c r="AJ10" i="10"/>
  <c r="AR10" i="10"/>
  <c r="AZ10" i="10"/>
  <c r="T11" i="10"/>
  <c r="AB11" i="10"/>
  <c r="AJ11" i="10"/>
  <c r="AR11" i="10"/>
  <c r="AZ11" i="10"/>
  <c r="T12" i="10"/>
  <c r="AB12" i="10"/>
  <c r="AJ12" i="10"/>
  <c r="AR12" i="10"/>
  <c r="AZ12" i="10"/>
  <c r="T13" i="10"/>
  <c r="AB13" i="10"/>
  <c r="AJ13" i="10"/>
  <c r="AR13" i="10"/>
  <c r="AZ13" i="10"/>
  <c r="T14" i="10"/>
  <c r="AB14" i="10"/>
  <c r="AJ14" i="10"/>
  <c r="AR14" i="10"/>
  <c r="AZ14" i="10"/>
  <c r="T15" i="10"/>
  <c r="AB15" i="10"/>
  <c r="AJ15" i="10"/>
  <c r="AR15" i="10"/>
  <c r="AZ15" i="10"/>
  <c r="T16" i="10"/>
  <c r="AB16" i="10"/>
  <c r="AJ16" i="10"/>
  <c r="AR16" i="10"/>
  <c r="AZ16" i="10"/>
  <c r="T17" i="10"/>
  <c r="AB17" i="10"/>
  <c r="AJ17" i="10"/>
  <c r="AR17" i="10"/>
  <c r="AZ17" i="10"/>
  <c r="T18" i="10"/>
  <c r="AB18" i="10"/>
  <c r="AJ18" i="10"/>
  <c r="AR18" i="10"/>
  <c r="AZ18" i="10"/>
  <c r="T19" i="10"/>
  <c r="AB19" i="10"/>
  <c r="AJ19" i="10"/>
  <c r="AR19" i="10"/>
  <c r="AZ19" i="10"/>
  <c r="T20" i="10"/>
  <c r="AB20" i="10"/>
  <c r="AJ20" i="10"/>
  <c r="AR20" i="10"/>
  <c r="AZ20" i="10"/>
  <c r="T21" i="10"/>
  <c r="AB21" i="10"/>
  <c r="AJ21" i="10"/>
  <c r="AR21" i="10"/>
  <c r="AZ21" i="10"/>
  <c r="T22" i="10"/>
  <c r="AB22" i="10"/>
  <c r="AJ22" i="10"/>
  <c r="AR22" i="10"/>
  <c r="AZ22" i="10"/>
  <c r="T23" i="10"/>
  <c r="AB23" i="10"/>
  <c r="AJ23" i="10"/>
  <c r="AR23" i="10"/>
  <c r="AZ23" i="10"/>
  <c r="T24" i="10"/>
  <c r="AB24" i="10"/>
  <c r="AJ24" i="10"/>
  <c r="AR24" i="10"/>
  <c r="AZ24" i="10"/>
  <c r="T25" i="10"/>
  <c r="AB25" i="10"/>
  <c r="AJ25" i="10"/>
  <c r="AR25" i="10"/>
  <c r="AZ25" i="10"/>
  <c r="T26" i="10"/>
  <c r="AB26" i="10"/>
  <c r="AJ26" i="10"/>
  <c r="AR26" i="10"/>
  <c r="AZ26" i="10"/>
  <c r="T27" i="10"/>
  <c r="AB27" i="10"/>
  <c r="AJ27" i="10"/>
  <c r="AR27" i="10"/>
  <c r="AZ27" i="10"/>
  <c r="T28" i="10"/>
  <c r="AB28" i="10"/>
  <c r="AJ28" i="10"/>
  <c r="AR28" i="10"/>
  <c r="AZ28" i="10"/>
  <c r="T29" i="10"/>
  <c r="AB29" i="10"/>
  <c r="AJ29" i="10"/>
  <c r="AR29" i="10"/>
  <c r="AZ29" i="10"/>
  <c r="T30" i="10"/>
  <c r="AB30" i="10"/>
  <c r="AJ30" i="10"/>
  <c r="AR30" i="10"/>
  <c r="AZ30" i="10"/>
  <c r="T31" i="10"/>
  <c r="AB31" i="10"/>
  <c r="AJ31" i="10"/>
  <c r="AR31" i="10"/>
  <c r="AZ31" i="10"/>
  <c r="T32" i="10"/>
  <c r="AB32" i="10"/>
  <c r="AJ32" i="10"/>
  <c r="AR32" i="10"/>
  <c r="AZ32" i="10"/>
  <c r="T33" i="10"/>
  <c r="AB33" i="10"/>
  <c r="AJ33" i="10"/>
  <c r="AR33" i="10"/>
  <c r="AZ33" i="10"/>
  <c r="T34" i="10"/>
  <c r="AB34" i="10"/>
  <c r="AJ34" i="10"/>
  <c r="AR34" i="10"/>
  <c r="AZ34" i="10"/>
  <c r="T35" i="10"/>
  <c r="AB35" i="10"/>
  <c r="AJ35" i="10"/>
  <c r="AR35" i="10"/>
  <c r="AZ35" i="10"/>
  <c r="T36" i="10"/>
  <c r="AB36" i="10"/>
  <c r="AJ36" i="10"/>
  <c r="AR36" i="10"/>
  <c r="AZ36" i="10"/>
  <c r="T37" i="10"/>
  <c r="AB37" i="10"/>
  <c r="AJ37" i="10"/>
  <c r="AR37" i="10"/>
  <c r="AZ37" i="10"/>
  <c r="T38" i="10"/>
  <c r="AB38" i="10"/>
  <c r="AJ38" i="10"/>
  <c r="AR38" i="10"/>
  <c r="AZ38" i="10"/>
  <c r="T39" i="10"/>
  <c r="AB39" i="10"/>
  <c r="AJ39" i="10"/>
  <c r="AR39" i="10"/>
  <c r="AZ39" i="10"/>
  <c r="T40" i="10"/>
  <c r="AB40" i="10"/>
  <c r="AJ40" i="10"/>
  <c r="AR40" i="10"/>
  <c r="AZ40" i="10"/>
  <c r="T41" i="10"/>
  <c r="AB41" i="10"/>
  <c r="AJ41" i="10"/>
  <c r="AR41" i="10"/>
  <c r="AZ41" i="10"/>
  <c r="T42" i="10"/>
  <c r="AB42" i="10"/>
  <c r="AJ42" i="10"/>
  <c r="AR42" i="10"/>
  <c r="AZ42" i="10"/>
  <c r="T43" i="10"/>
  <c r="AB43" i="10"/>
  <c r="AJ43" i="10"/>
  <c r="AR43" i="10"/>
  <c r="AZ43" i="10"/>
  <c r="T44" i="10"/>
  <c r="AB44" i="10"/>
  <c r="AJ44" i="10"/>
  <c r="AR44" i="10"/>
  <c r="AZ44" i="10"/>
  <c r="T45" i="10"/>
  <c r="AB45" i="10"/>
  <c r="AJ45" i="10"/>
  <c r="AR45" i="10"/>
  <c r="AZ45" i="10"/>
  <c r="T46" i="10"/>
  <c r="AB46" i="10"/>
  <c r="AJ46" i="10"/>
  <c r="AR46" i="10"/>
  <c r="AZ46" i="10"/>
  <c r="T47" i="10"/>
  <c r="AB47" i="10"/>
  <c r="AJ47" i="10"/>
  <c r="AR47" i="10"/>
  <c r="AZ47" i="10"/>
  <c r="T48" i="10"/>
  <c r="AB48" i="10"/>
  <c r="AJ48" i="10"/>
  <c r="AR48" i="10"/>
  <c r="AZ48" i="10"/>
  <c r="T49" i="10"/>
  <c r="AB49" i="10"/>
  <c r="AJ49" i="10"/>
  <c r="AR49" i="10"/>
  <c r="AZ49" i="10"/>
  <c r="T50" i="10"/>
  <c r="AB50" i="10"/>
  <c r="AJ50" i="10"/>
  <c r="AR50" i="10"/>
  <c r="AZ50" i="10"/>
  <c r="T51" i="10"/>
  <c r="AB51" i="10"/>
  <c r="AJ51" i="10"/>
  <c r="AR51" i="10"/>
  <c r="AZ51" i="10"/>
  <c r="T52" i="10"/>
  <c r="AB52" i="10"/>
  <c r="AJ52" i="10"/>
  <c r="AR52" i="10"/>
  <c r="AZ52" i="10"/>
  <c r="T53" i="10"/>
  <c r="AB53" i="10"/>
  <c r="AJ53" i="10"/>
  <c r="AR53" i="10"/>
  <c r="AZ53" i="10"/>
  <c r="T54" i="10"/>
  <c r="AB54" i="10"/>
  <c r="AJ54" i="10"/>
  <c r="AR54" i="10"/>
  <c r="AZ54" i="10"/>
  <c r="T55" i="10"/>
  <c r="T56" i="10"/>
  <c r="T57" i="10"/>
  <c r="T58" i="10"/>
  <c r="T59" i="10"/>
  <c r="T60" i="10"/>
  <c r="T61" i="10"/>
  <c r="T62" i="10"/>
  <c r="T63" i="10"/>
  <c r="T64" i="10"/>
  <c r="T65" i="10"/>
  <c r="T66" i="10"/>
  <c r="T67" i="10"/>
  <c r="T68" i="10"/>
  <c r="T69" i="10"/>
  <c r="T70" i="10"/>
  <c r="T71" i="10"/>
  <c r="T72" i="10"/>
  <c r="T73" i="10"/>
  <c r="T74" i="10"/>
  <c r="T75" i="10"/>
  <c r="T76" i="10"/>
  <c r="T77" i="10"/>
  <c r="T78" i="10"/>
  <c r="T79" i="10"/>
  <c r="T80" i="10"/>
  <c r="T81" i="10"/>
  <c r="T82" i="10"/>
  <c r="T83" i="10"/>
  <c r="T84" i="10"/>
  <c r="T85" i="10"/>
  <c r="T86" i="10"/>
  <c r="T87" i="10"/>
  <c r="T88" i="10"/>
  <c r="T89" i="10"/>
  <c r="T90" i="10"/>
  <c r="T91" i="10"/>
  <c r="T92" i="10"/>
  <c r="T93" i="10"/>
  <c r="T94" i="10"/>
  <c r="T95" i="10"/>
  <c r="T96" i="10"/>
  <c r="T97" i="10"/>
  <c r="T98" i="10"/>
  <c r="T150" i="10"/>
  <c r="AB150" i="10"/>
  <c r="AJ150" i="10"/>
  <c r="AR150" i="10"/>
  <c r="AZ150" i="10"/>
  <c r="T151" i="10"/>
  <c r="AB151" i="10"/>
  <c r="AJ151" i="10"/>
  <c r="AR151" i="10"/>
  <c r="AZ151" i="10"/>
  <c r="T152" i="10"/>
  <c r="AB152" i="10"/>
  <c r="AJ152" i="10"/>
  <c r="AR152" i="10"/>
  <c r="AZ152" i="10"/>
  <c r="T153" i="10"/>
  <c r="AB153" i="10"/>
  <c r="AJ153" i="10"/>
  <c r="AR153" i="10"/>
  <c r="AZ153" i="10"/>
  <c r="T154" i="10"/>
  <c r="AB154" i="10"/>
  <c r="AJ154" i="10"/>
  <c r="AR154" i="10"/>
  <c r="AZ154" i="10"/>
  <c r="T155" i="10"/>
  <c r="AB155" i="10"/>
  <c r="AJ155" i="10"/>
  <c r="AR155" i="10"/>
  <c r="AZ155" i="10"/>
  <c r="T156" i="10"/>
  <c r="AB156" i="10"/>
  <c r="AJ156" i="10"/>
  <c r="AR156" i="10"/>
  <c r="AZ156" i="10"/>
  <c r="T157" i="10"/>
  <c r="AB157" i="10"/>
  <c r="AJ157" i="10"/>
  <c r="AR157" i="10"/>
  <c r="AZ157" i="10"/>
  <c r="T158" i="10"/>
  <c r="AB158" i="10"/>
  <c r="AJ158" i="10"/>
  <c r="AR158" i="10"/>
  <c r="AZ158" i="10"/>
  <c r="T159" i="10"/>
  <c r="AB159" i="10"/>
  <c r="AJ159" i="10"/>
  <c r="AR159" i="10"/>
  <c r="AZ159" i="10"/>
  <c r="T160" i="10"/>
  <c r="AB160" i="10"/>
  <c r="AJ160" i="10"/>
  <c r="AR160" i="10"/>
  <c r="AZ160" i="10"/>
  <c r="T161" i="10"/>
  <c r="AB161" i="10"/>
  <c r="AJ161" i="10"/>
  <c r="AR161" i="10"/>
  <c r="AZ161" i="10"/>
  <c r="T162" i="10"/>
  <c r="AB162" i="10"/>
  <c r="AJ162" i="10"/>
  <c r="AR162" i="10"/>
  <c r="AZ162" i="10"/>
  <c r="T163" i="10"/>
  <c r="AB163" i="10"/>
  <c r="AJ163" i="10"/>
  <c r="AR163" i="10"/>
  <c r="AZ163" i="10"/>
  <c r="T164" i="10"/>
  <c r="AB164" i="10"/>
  <c r="AJ164" i="10"/>
  <c r="AR164" i="10"/>
  <c r="AZ164" i="10"/>
  <c r="T165" i="10"/>
  <c r="AB165" i="10"/>
  <c r="AJ165" i="10"/>
  <c r="AR165" i="10"/>
  <c r="AZ165" i="10"/>
  <c r="T246" i="10"/>
  <c r="AB246" i="10"/>
  <c r="AJ246" i="10"/>
  <c r="AR246" i="10"/>
  <c r="AZ246" i="10"/>
  <c r="T247" i="10"/>
  <c r="AB247" i="10"/>
  <c r="AJ247" i="10"/>
  <c r="AR247" i="10"/>
  <c r="AZ247" i="10"/>
  <c r="T248" i="10"/>
  <c r="AB248" i="10"/>
  <c r="AJ248" i="10"/>
  <c r="AR248" i="10"/>
  <c r="AZ248" i="10"/>
  <c r="T249" i="10"/>
  <c r="AB249" i="10"/>
  <c r="AJ249" i="10"/>
  <c r="AR249" i="10"/>
  <c r="AZ249" i="10"/>
  <c r="T250" i="10"/>
  <c r="AB250" i="10"/>
  <c r="AJ250" i="10"/>
  <c r="AR250" i="10"/>
  <c r="AZ250" i="10"/>
  <c r="T251" i="10"/>
  <c r="AB251" i="10"/>
  <c r="AJ251" i="10"/>
  <c r="AR251" i="10"/>
  <c r="AZ251" i="10"/>
  <c r="T252" i="10"/>
  <c r="AB252" i="10"/>
  <c r="AJ252" i="10"/>
  <c r="AR252" i="10"/>
  <c r="AZ252" i="10"/>
  <c r="T253" i="10"/>
  <c r="AB253" i="10"/>
  <c r="AJ253" i="10"/>
  <c r="AR253" i="10"/>
  <c r="AZ253" i="10"/>
  <c r="T254" i="10"/>
  <c r="AB254" i="10"/>
  <c r="AJ254" i="10"/>
  <c r="AR254" i="10"/>
  <c r="AZ254" i="10"/>
  <c r="T255" i="10"/>
  <c r="AB255" i="10"/>
  <c r="AJ255" i="10"/>
  <c r="AR255" i="10"/>
  <c r="AZ255" i="10"/>
  <c r="T256" i="10"/>
  <c r="AB256" i="10"/>
  <c r="AJ256" i="10"/>
  <c r="AR256" i="10"/>
  <c r="AZ256" i="10"/>
  <c r="T257" i="10"/>
  <c r="AB257" i="10"/>
  <c r="AJ257" i="10"/>
  <c r="AR257" i="10"/>
  <c r="AZ257" i="10"/>
  <c r="T258" i="10"/>
  <c r="AB258" i="10"/>
  <c r="AJ258" i="10"/>
  <c r="AR258" i="10"/>
  <c r="AZ258" i="10"/>
  <c r="T259" i="10"/>
  <c r="AB259" i="10"/>
  <c r="AJ259" i="10"/>
  <c r="AR259" i="10"/>
  <c r="AZ259" i="10"/>
  <c r="T260" i="10"/>
  <c r="AB260" i="10"/>
  <c r="AJ260" i="10"/>
  <c r="AR260" i="10"/>
  <c r="AZ260" i="10"/>
  <c r="T261" i="10"/>
  <c r="AB261" i="10"/>
  <c r="AJ261" i="10"/>
  <c r="AR261" i="10"/>
  <c r="AZ261" i="10"/>
  <c r="T262" i="10"/>
  <c r="AB262" i="10"/>
  <c r="AJ262" i="10"/>
  <c r="AR262" i="10"/>
  <c r="AZ262" i="10"/>
  <c r="T263" i="10"/>
  <c r="AB263" i="10"/>
  <c r="AJ263" i="10"/>
  <c r="AR263" i="10"/>
  <c r="AZ263" i="10"/>
  <c r="T264" i="10"/>
  <c r="AB264" i="10"/>
  <c r="AJ264" i="10"/>
  <c r="AR264" i="10"/>
  <c r="AZ264" i="10"/>
  <c r="T265" i="10"/>
  <c r="AB265" i="10"/>
  <c r="AJ265" i="10"/>
  <c r="AR265" i="10"/>
  <c r="AZ265" i="10"/>
  <c r="T266" i="10"/>
  <c r="AB266" i="10"/>
  <c r="AJ266" i="10"/>
  <c r="AR266" i="10"/>
  <c r="AZ266" i="10"/>
  <c r="T267" i="10"/>
  <c r="AB267" i="10"/>
  <c r="AJ267" i="10"/>
  <c r="AR267" i="10"/>
  <c r="AZ267" i="10"/>
  <c r="T268" i="10"/>
  <c r="AB268" i="10"/>
  <c r="AJ268" i="10"/>
  <c r="AR268" i="10"/>
  <c r="AZ268" i="10"/>
  <c r="T269" i="10"/>
  <c r="AB269" i="10"/>
  <c r="AJ269" i="10"/>
  <c r="AR269" i="10"/>
  <c r="AZ269" i="10"/>
  <c r="T270" i="10"/>
  <c r="AB270" i="10"/>
  <c r="AJ270" i="10"/>
  <c r="AR270" i="10"/>
  <c r="AZ270" i="10"/>
  <c r="T271" i="10"/>
  <c r="AB271" i="10"/>
  <c r="AJ271" i="10"/>
  <c r="AR271" i="10"/>
  <c r="AZ271" i="10"/>
  <c r="T272" i="10"/>
  <c r="AB272" i="10"/>
  <c r="AJ272" i="10"/>
  <c r="AR272" i="10"/>
  <c r="AZ272" i="10"/>
  <c r="T273" i="10"/>
  <c r="AB273" i="10"/>
  <c r="AJ273" i="10"/>
  <c r="AR273" i="10"/>
  <c r="AZ273" i="10"/>
  <c r="T274" i="10"/>
  <c r="AB274" i="10"/>
  <c r="AJ274" i="10"/>
  <c r="AR274" i="10"/>
  <c r="AZ274" i="10"/>
  <c r="T275" i="10"/>
  <c r="AB275" i="10"/>
  <c r="AJ275" i="10"/>
  <c r="AR275" i="10"/>
  <c r="AZ275" i="10"/>
  <c r="T276" i="10"/>
  <c r="AB276" i="10"/>
  <c r="AJ276" i="10"/>
  <c r="AR276" i="10"/>
  <c r="AZ276" i="10"/>
  <c r="T277" i="10"/>
  <c r="AB277" i="10"/>
  <c r="AJ277" i="10"/>
  <c r="AR277" i="10"/>
  <c r="AZ277" i="10"/>
  <c r="T278" i="10"/>
  <c r="AB278" i="10"/>
  <c r="AJ278" i="10"/>
  <c r="AR278" i="10"/>
  <c r="AZ278" i="10"/>
  <c r="T279" i="10"/>
  <c r="AB279" i="10"/>
  <c r="AJ279" i="10"/>
  <c r="AR279" i="10"/>
  <c r="AZ279" i="10"/>
  <c r="T280" i="10"/>
  <c r="AB280" i="10"/>
  <c r="AJ280" i="10"/>
  <c r="AR280" i="10"/>
  <c r="AZ280" i="10"/>
  <c r="T281" i="10"/>
  <c r="AB281" i="10"/>
  <c r="AJ281" i="10"/>
  <c r="AR281" i="10"/>
  <c r="AZ281" i="10"/>
  <c r="T282" i="10"/>
  <c r="AB282" i="10"/>
  <c r="AJ282" i="10"/>
  <c r="AR282" i="10"/>
  <c r="AZ282" i="10"/>
  <c r="T283" i="10"/>
  <c r="AB283" i="10"/>
  <c r="AJ283" i="10"/>
  <c r="AR283" i="10"/>
  <c r="AZ283" i="10"/>
  <c r="T284" i="10"/>
  <c r="AB284" i="10"/>
  <c r="AJ284" i="10"/>
  <c r="AR284" i="10"/>
  <c r="AZ284" i="10"/>
  <c r="T285" i="10"/>
  <c r="AB285" i="10"/>
  <c r="AJ285" i="10"/>
  <c r="AR285" i="10"/>
  <c r="AZ285" i="10"/>
  <c r="T286" i="10"/>
  <c r="AB286" i="10"/>
  <c r="AJ286" i="10"/>
  <c r="AR286" i="10"/>
  <c r="AZ286" i="10"/>
  <c r="T287" i="10"/>
  <c r="AB287" i="10"/>
  <c r="AJ287" i="10"/>
  <c r="AR287" i="10"/>
  <c r="AZ287" i="10"/>
  <c r="T288" i="10"/>
  <c r="AB288" i="10"/>
  <c r="AJ288" i="10"/>
  <c r="AR288" i="10"/>
  <c r="AZ288" i="10"/>
  <c r="T289" i="10"/>
  <c r="AB289" i="10"/>
  <c r="AJ289" i="10"/>
  <c r="AR289" i="10"/>
  <c r="AZ289" i="10"/>
  <c r="T290" i="10"/>
  <c r="AB290" i="10"/>
  <c r="AJ290" i="10"/>
  <c r="AR290" i="10"/>
  <c r="AZ290" i="10"/>
  <c r="T291" i="10"/>
  <c r="AB291" i="10"/>
  <c r="AJ291" i="10"/>
  <c r="AR291" i="10"/>
  <c r="AZ291" i="10"/>
  <c r="T292" i="10"/>
  <c r="AB292" i="10"/>
  <c r="AJ292" i="10"/>
  <c r="AR292" i="10"/>
  <c r="AZ292" i="10"/>
  <c r="T293" i="10"/>
  <c r="AB293" i="10"/>
  <c r="AJ293" i="10"/>
  <c r="AR293" i="10"/>
  <c r="AZ293" i="10"/>
  <c r="T294" i="10"/>
  <c r="AB294" i="10"/>
  <c r="AJ294" i="10"/>
  <c r="AR294" i="10"/>
  <c r="AZ294" i="10"/>
  <c r="T295" i="10"/>
  <c r="AB295" i="10"/>
  <c r="AJ295" i="10"/>
  <c r="AR295" i="10"/>
  <c r="AZ295" i="10"/>
  <c r="T296" i="10"/>
  <c r="AB296" i="10"/>
  <c r="AJ296" i="10"/>
  <c r="AR296" i="10"/>
  <c r="AZ296" i="10"/>
  <c r="T297" i="10"/>
  <c r="AB297" i="10"/>
  <c r="AJ297" i="10"/>
  <c r="AR297" i="10"/>
  <c r="AZ297" i="10"/>
  <c r="T298" i="10"/>
  <c r="AB298" i="10"/>
  <c r="AJ298" i="10"/>
  <c r="AR298" i="10"/>
  <c r="AZ298" i="10"/>
  <c r="T299" i="10"/>
  <c r="AB299" i="10"/>
  <c r="AJ299" i="10"/>
  <c r="AR299" i="10"/>
  <c r="AZ299" i="10"/>
  <c r="T300" i="10"/>
  <c r="AB300" i="10"/>
  <c r="AJ300" i="10"/>
  <c r="AR300" i="10"/>
  <c r="AZ300" i="10"/>
  <c r="T301" i="10"/>
  <c r="AB301" i="10"/>
  <c r="AJ301" i="10"/>
  <c r="AR301" i="10"/>
  <c r="AZ301" i="10"/>
  <c r="T302" i="10"/>
  <c r="AB302" i="10"/>
  <c r="AJ302" i="10"/>
  <c r="AR302" i="10"/>
  <c r="AZ302" i="10"/>
  <c r="T303" i="10"/>
  <c r="AB303" i="10"/>
  <c r="AJ303" i="10"/>
  <c r="AR303" i="10"/>
  <c r="AZ303" i="10"/>
  <c r="T304" i="10"/>
  <c r="AB304" i="10"/>
  <c r="AJ304" i="10"/>
  <c r="AR304" i="10"/>
  <c r="AZ304" i="10"/>
  <c r="T305" i="10"/>
  <c r="AB305" i="10"/>
  <c r="AJ305" i="10"/>
  <c r="AR305" i="10"/>
  <c r="AZ305" i="10"/>
  <c r="T306" i="10"/>
  <c r="AB306" i="10"/>
  <c r="AJ306" i="10"/>
  <c r="AR306" i="10"/>
  <c r="AZ306" i="10"/>
  <c r="T307" i="10"/>
  <c r="AB307" i="10"/>
  <c r="AJ307" i="10"/>
  <c r="AR307" i="10"/>
  <c r="AZ307" i="10"/>
  <c r="T308" i="10"/>
  <c r="AB308" i="10"/>
  <c r="AJ308" i="10"/>
  <c r="AR308" i="10"/>
  <c r="AZ308" i="10"/>
  <c r="T309" i="10"/>
  <c r="AB309" i="10"/>
  <c r="AJ309" i="10"/>
  <c r="AR309" i="10"/>
  <c r="AZ309" i="10"/>
  <c r="T310" i="10"/>
  <c r="AB310" i="10"/>
  <c r="AJ310" i="10"/>
  <c r="AR310" i="10"/>
  <c r="AZ310" i="10"/>
  <c r="T311" i="10"/>
  <c r="AB311" i="10"/>
  <c r="AJ311" i="10"/>
  <c r="AR311" i="10"/>
  <c r="AZ311" i="10"/>
  <c r="T312" i="10"/>
  <c r="AB312" i="10"/>
  <c r="AJ312" i="10"/>
  <c r="AR312" i="10"/>
  <c r="AZ312" i="10"/>
  <c r="T313" i="10"/>
  <c r="AB313" i="10"/>
  <c r="AJ313" i="10"/>
  <c r="AR313" i="10"/>
  <c r="AZ313" i="10"/>
  <c r="T314" i="10"/>
  <c r="AB314" i="10"/>
  <c r="AJ314" i="10"/>
  <c r="AR314" i="10"/>
  <c r="AZ314" i="10"/>
  <c r="T315" i="10"/>
  <c r="AB315" i="10"/>
  <c r="AJ315" i="10"/>
  <c r="AR315" i="10"/>
  <c r="AZ315" i="10"/>
  <c r="T329" i="10"/>
  <c r="AB329" i="10"/>
  <c r="AJ329" i="10"/>
  <c r="AR329" i="10"/>
  <c r="AZ329" i="10"/>
  <c r="T330" i="10"/>
  <c r="AB330" i="10"/>
  <c r="AJ330" i="10"/>
  <c r="AR330" i="10"/>
  <c r="AZ330" i="10"/>
  <c r="T331" i="10"/>
  <c r="AB331" i="10"/>
  <c r="AJ331" i="10"/>
  <c r="AR331" i="10"/>
  <c r="AZ331" i="10"/>
  <c r="T332" i="10"/>
  <c r="AB332" i="10"/>
  <c r="AJ332" i="10"/>
  <c r="AR332" i="10"/>
  <c r="AZ332" i="10"/>
  <c r="T333" i="10"/>
  <c r="AB333" i="10"/>
  <c r="AJ333" i="10"/>
  <c r="AR333" i="10"/>
  <c r="AZ333" i="10"/>
  <c r="T334" i="10"/>
  <c r="AB334" i="10"/>
  <c r="AJ334" i="10"/>
  <c r="AR334" i="10"/>
  <c r="AZ334" i="10"/>
  <c r="T335" i="10"/>
  <c r="AB335" i="10"/>
  <c r="AJ335" i="10"/>
  <c r="AR335" i="10"/>
  <c r="AZ335" i="10"/>
  <c r="T336" i="10"/>
  <c r="AB336" i="10"/>
  <c r="AJ336" i="10"/>
  <c r="AR336" i="10"/>
  <c r="AZ336" i="10"/>
  <c r="T337" i="10"/>
  <c r="AB337" i="10"/>
  <c r="AJ337" i="10"/>
  <c r="AR337" i="10"/>
  <c r="AZ337" i="10"/>
  <c r="T338" i="10"/>
  <c r="AB338" i="10"/>
  <c r="AJ338" i="10"/>
  <c r="AR338" i="10"/>
  <c r="AZ338" i="10"/>
  <c r="K337" i="10"/>
  <c r="K336" i="10"/>
  <c r="K335" i="10"/>
  <c r="K334" i="10"/>
  <c r="K333" i="10"/>
  <c r="K332" i="10"/>
  <c r="K331" i="10"/>
  <c r="K330" i="10"/>
  <c r="K329" i="10"/>
  <c r="K328" i="10"/>
  <c r="K327" i="10"/>
  <c r="K326" i="10"/>
  <c r="K325" i="10"/>
  <c r="K324" i="10"/>
  <c r="K323" i="10"/>
  <c r="K322" i="10"/>
  <c r="K321" i="10"/>
  <c r="K320" i="10"/>
  <c r="K319" i="10"/>
  <c r="K318" i="10"/>
  <c r="K317" i="10"/>
  <c r="K316" i="10"/>
  <c r="K315" i="10"/>
  <c r="K314" i="10"/>
  <c r="K313" i="10"/>
  <c r="K312" i="10"/>
  <c r="K311" i="10"/>
  <c r="K310" i="10"/>
  <c r="K309" i="10"/>
  <c r="K308" i="10"/>
  <c r="K307" i="10"/>
  <c r="K306" i="10"/>
  <c r="K305" i="10"/>
  <c r="K304" i="10"/>
  <c r="K303" i="10"/>
  <c r="K302" i="10"/>
  <c r="K301" i="10"/>
  <c r="K300" i="10"/>
  <c r="K299" i="10"/>
  <c r="K298" i="10"/>
  <c r="K297" i="10"/>
  <c r="K296" i="10"/>
  <c r="K295" i="10"/>
  <c r="K294" i="10"/>
  <c r="K293" i="10"/>
  <c r="K292" i="10"/>
  <c r="K291" i="10"/>
  <c r="K290" i="10"/>
  <c r="K289" i="10"/>
  <c r="K288" i="10"/>
  <c r="K287" i="10"/>
  <c r="K286" i="10"/>
  <c r="K285" i="10"/>
  <c r="K284" i="10"/>
  <c r="K283" i="10"/>
  <c r="K282" i="10"/>
  <c r="K281" i="10"/>
  <c r="K280" i="10"/>
  <c r="K279" i="10"/>
  <c r="K278" i="10"/>
  <c r="K277" i="10"/>
  <c r="K276" i="10"/>
  <c r="K275" i="10"/>
  <c r="K274" i="10"/>
  <c r="K273" i="10"/>
  <c r="K272" i="10"/>
  <c r="K271" i="10"/>
  <c r="K270" i="10"/>
  <c r="K269" i="10"/>
  <c r="K268" i="10"/>
  <c r="K267" i="10"/>
  <c r="K266" i="10"/>
  <c r="K265" i="10"/>
  <c r="K264" i="10"/>
  <c r="K263" i="10"/>
  <c r="K262" i="10"/>
  <c r="K261" i="10"/>
  <c r="K260" i="10"/>
  <c r="K259" i="10"/>
  <c r="K258" i="10"/>
  <c r="K257" i="10"/>
  <c r="K256" i="10"/>
  <c r="K255" i="10"/>
  <c r="K254" i="10"/>
  <c r="K253" i="10"/>
  <c r="K252" i="10"/>
  <c r="K251" i="10"/>
  <c r="K250" i="10"/>
  <c r="K249" i="10"/>
  <c r="K248" i="10"/>
  <c r="K247" i="10"/>
  <c r="K246" i="10"/>
  <c r="K245" i="10"/>
  <c r="K244" i="10"/>
  <c r="K243" i="10"/>
  <c r="K242" i="10"/>
  <c r="K241" i="10"/>
  <c r="K240" i="10"/>
  <c r="K239" i="10"/>
  <c r="K238" i="10"/>
  <c r="K237" i="10"/>
  <c r="K236" i="10"/>
  <c r="K235" i="10"/>
  <c r="K234" i="10"/>
  <c r="K233" i="10"/>
  <c r="K232" i="10"/>
  <c r="K231" i="10"/>
  <c r="K230" i="10"/>
  <c r="K229" i="10"/>
  <c r="K228" i="10"/>
  <c r="K227" i="10"/>
  <c r="K226" i="10"/>
  <c r="K225" i="10"/>
  <c r="K224" i="10"/>
  <c r="K223" i="10"/>
  <c r="K222" i="10"/>
  <c r="K221" i="10"/>
  <c r="K220" i="10"/>
  <c r="K219" i="10"/>
  <c r="K218" i="10"/>
  <c r="K217" i="10"/>
  <c r="K216" i="10"/>
  <c r="K215" i="10"/>
  <c r="K214" i="10"/>
  <c r="K213" i="10"/>
  <c r="K212" i="10"/>
  <c r="K211" i="10"/>
  <c r="K210" i="10"/>
  <c r="K209" i="10"/>
  <c r="K208" i="10"/>
  <c r="K207" i="10"/>
  <c r="K206" i="10"/>
  <c r="K205" i="10"/>
  <c r="K204" i="10"/>
  <c r="K203" i="10"/>
  <c r="K202" i="10"/>
  <c r="K201" i="10"/>
  <c r="K200" i="10"/>
  <c r="K199" i="10"/>
  <c r="K198" i="10"/>
  <c r="K197" i="10"/>
  <c r="K196" i="10"/>
  <c r="K195" i="10"/>
  <c r="K194" i="10"/>
  <c r="K193" i="10"/>
  <c r="K192" i="10"/>
  <c r="K191" i="10"/>
  <c r="K190" i="10"/>
  <c r="K189" i="10"/>
  <c r="K188" i="10"/>
  <c r="K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K172" i="10"/>
  <c r="K171" i="10"/>
  <c r="K170" i="10"/>
  <c r="K169" i="10"/>
  <c r="K168" i="10"/>
  <c r="K167" i="10"/>
  <c r="K166" i="10"/>
  <c r="K165" i="10"/>
  <c r="K164" i="10"/>
  <c r="K163" i="10"/>
  <c r="K162" i="10"/>
  <c r="K161" i="10"/>
  <c r="K160" i="10"/>
  <c r="K159" i="10"/>
  <c r="K158" i="10"/>
  <c r="K157" i="10"/>
  <c r="K156" i="10"/>
  <c r="K155" i="10"/>
  <c r="K154" i="10"/>
  <c r="K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K140" i="10"/>
  <c r="K139" i="10"/>
  <c r="K138" i="10"/>
  <c r="K137" i="10"/>
  <c r="K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I339" i="10"/>
  <c r="Q8" i="14"/>
  <c r="N8" i="14"/>
  <c r="I29" i="14"/>
  <c r="Q115" i="12"/>
  <c r="Q114" i="12"/>
  <c r="Q113" i="12"/>
  <c r="Q112" i="12"/>
  <c r="Q111" i="12"/>
  <c r="Q110" i="12"/>
  <c r="Q109" i="12"/>
  <c r="Q108" i="12"/>
  <c r="Q107" i="12"/>
  <c r="Q106" i="12"/>
  <c r="Q105" i="12"/>
  <c r="Q104" i="12"/>
  <c r="Q103" i="12"/>
  <c r="Q102" i="12"/>
  <c r="Q101" i="12"/>
  <c r="Q100" i="12"/>
  <c r="Q99" i="12"/>
  <c r="Q98" i="12"/>
  <c r="Q97" i="12"/>
  <c r="Q96" i="12"/>
  <c r="Q95" i="12"/>
  <c r="Q94" i="12"/>
  <c r="Q93" i="12"/>
  <c r="Q92" i="12"/>
  <c r="Q91" i="12"/>
  <c r="Q90" i="12"/>
  <c r="Q89" i="12"/>
  <c r="Q88" i="12"/>
  <c r="Q87" i="12"/>
  <c r="Q86" i="12"/>
  <c r="Q85" i="12"/>
  <c r="Q84" i="12"/>
  <c r="Q83" i="12"/>
  <c r="Q82" i="12"/>
  <c r="Q81" i="12"/>
  <c r="Q80" i="12"/>
  <c r="Q79" i="12"/>
  <c r="Q78" i="12"/>
  <c r="Q77" i="12"/>
  <c r="Q76" i="12"/>
  <c r="Q75" i="12"/>
  <c r="Q74" i="12"/>
  <c r="Q73" i="12"/>
  <c r="Q10" i="12"/>
  <c r="Q9" i="12"/>
  <c r="Q8" i="12"/>
  <c r="N116" i="12"/>
  <c r="N115" i="12"/>
  <c r="N114" i="12"/>
  <c r="N113" i="12"/>
  <c r="N112" i="12"/>
  <c r="N111" i="12"/>
  <c r="N110" i="12"/>
  <c r="N109" i="12"/>
  <c r="N108" i="12"/>
  <c r="N107" i="12"/>
  <c r="N106" i="12"/>
  <c r="N105" i="12"/>
  <c r="N104" i="12"/>
  <c r="N103" i="12"/>
  <c r="N102" i="12"/>
  <c r="N101" i="12"/>
  <c r="N100" i="12"/>
  <c r="N99" i="12"/>
  <c r="N98" i="12"/>
  <c r="N97" i="12"/>
  <c r="N96" i="12"/>
  <c r="N95" i="12"/>
  <c r="N94" i="12"/>
  <c r="N93" i="12"/>
  <c r="N92" i="12"/>
  <c r="N91" i="12"/>
  <c r="N90" i="12"/>
  <c r="N89" i="12"/>
  <c r="N88" i="12"/>
  <c r="N87" i="12"/>
  <c r="N86" i="12"/>
  <c r="N85" i="12"/>
  <c r="N84" i="12"/>
  <c r="N83" i="12"/>
  <c r="N82" i="12"/>
  <c r="N81" i="12"/>
  <c r="N80" i="12"/>
  <c r="N79" i="12"/>
  <c r="N78" i="12"/>
  <c r="N77" i="12"/>
  <c r="N76" i="12"/>
  <c r="N75" i="12"/>
  <c r="N74" i="12"/>
  <c r="N73" i="12"/>
  <c r="N10" i="12"/>
  <c r="N9" i="12"/>
  <c r="N8" i="12"/>
  <c r="X117" i="12" l="1"/>
  <c r="S387" i="10"/>
  <c r="U387" i="10"/>
  <c r="V387" i="10"/>
  <c r="W387" i="10"/>
  <c r="X387" i="10"/>
  <c r="Y387" i="10"/>
  <c r="Z387" i="10"/>
  <c r="AA387" i="10"/>
  <c r="AC387" i="10"/>
  <c r="AD387" i="10"/>
  <c r="AE387" i="10"/>
  <c r="AF387" i="10"/>
  <c r="AG387" i="10"/>
  <c r="AH387" i="10"/>
  <c r="AI387" i="10"/>
  <c r="AK387" i="10"/>
  <c r="AL387" i="10"/>
  <c r="AM387" i="10"/>
  <c r="AN387" i="10"/>
  <c r="AO387" i="10"/>
  <c r="AP387" i="10"/>
  <c r="AQ387" i="10"/>
  <c r="AS387" i="10"/>
  <c r="AT387" i="10"/>
  <c r="AU387" i="10"/>
  <c r="AV387" i="10"/>
  <c r="AW387" i="10"/>
  <c r="AX387" i="10"/>
  <c r="AY387" i="10"/>
  <c r="AZ387" i="10"/>
  <c r="BA387" i="10"/>
  <c r="BB387" i="10"/>
  <c r="BC387" i="10"/>
  <c r="BD387" i="10"/>
  <c r="BE387" i="10"/>
  <c r="U339" i="10"/>
  <c r="V339" i="10"/>
  <c r="W339" i="10"/>
  <c r="X339" i="10"/>
  <c r="Y339" i="10"/>
  <c r="AC339" i="10"/>
  <c r="AD339" i="10"/>
  <c r="AE339" i="10"/>
  <c r="AF339" i="10"/>
  <c r="AG339" i="10"/>
  <c r="AK339" i="10"/>
  <c r="AL339" i="10"/>
  <c r="AM339" i="10"/>
  <c r="AN339" i="10"/>
  <c r="AO339" i="10"/>
  <c r="AS339" i="10"/>
  <c r="AT339" i="10"/>
  <c r="AU339" i="10"/>
  <c r="AV339" i="10"/>
  <c r="AW339" i="10"/>
  <c r="BA339" i="10"/>
  <c r="BB339" i="10"/>
  <c r="BC339" i="10"/>
  <c r="BD339" i="10"/>
  <c r="BE339" i="10"/>
  <c r="T8" i="10"/>
  <c r="AB8" i="10"/>
  <c r="AJ8" i="10"/>
  <c r="AR8" i="10"/>
  <c r="AZ8" i="10"/>
  <c r="K339" i="10"/>
  <c r="AR386" i="10"/>
  <c r="AJ386" i="10"/>
  <c r="AB386" i="10"/>
  <c r="T386" i="10"/>
  <c r="AR385" i="10"/>
  <c r="AJ385" i="10"/>
  <c r="AB385" i="10"/>
  <c r="T385" i="10"/>
  <c r="AR384" i="10"/>
  <c r="AJ384" i="10"/>
  <c r="AB384" i="10"/>
  <c r="T384" i="10"/>
  <c r="AR383" i="10"/>
  <c r="AJ383" i="10"/>
  <c r="AB383" i="10"/>
  <c r="T383" i="10"/>
  <c r="AR382" i="10"/>
  <c r="AJ382" i="10"/>
  <c r="AB382" i="10"/>
  <c r="T382" i="10"/>
  <c r="AR381" i="10"/>
  <c r="AJ381" i="10"/>
  <c r="AB381" i="10"/>
  <c r="T381" i="10"/>
  <c r="AR380" i="10"/>
  <c r="AJ380" i="10"/>
  <c r="AB380" i="10"/>
  <c r="T380" i="10"/>
  <c r="AR379" i="10"/>
  <c r="AJ379" i="10"/>
  <c r="AB379" i="10"/>
  <c r="T379" i="10"/>
  <c r="AR378" i="10"/>
  <c r="AJ378" i="10"/>
  <c r="AB378" i="10"/>
  <c r="T378" i="10"/>
  <c r="AR377" i="10"/>
  <c r="AJ377" i="10"/>
  <c r="AB377" i="10"/>
  <c r="T377" i="10"/>
  <c r="AR376" i="10"/>
  <c r="AJ376" i="10"/>
  <c r="AB376" i="10"/>
  <c r="T376" i="10"/>
  <c r="AR375" i="10"/>
  <c r="AJ375" i="10"/>
  <c r="AB375" i="10"/>
  <c r="T375" i="10"/>
  <c r="AR374" i="10"/>
  <c r="AJ374" i="10"/>
  <c r="AB374" i="10"/>
  <c r="T374" i="10"/>
  <c r="AR373" i="10"/>
  <c r="AJ373" i="10"/>
  <c r="AB373" i="10"/>
  <c r="T373" i="10"/>
  <c r="BB37" i="14"/>
  <c r="BB38" i="14"/>
  <c r="BB39" i="14"/>
  <c r="BB40" i="14"/>
  <c r="BB41" i="14"/>
  <c r="BB42" i="14"/>
  <c r="BB43" i="14"/>
  <c r="BB44" i="14"/>
  <c r="BB45" i="14"/>
  <c r="BB46" i="14"/>
  <c r="BB47" i="14"/>
  <c r="BB48" i="14"/>
  <c r="BB49" i="14"/>
  <c r="BB36" i="14"/>
  <c r="AU37" i="14"/>
  <c r="AU38" i="14"/>
  <c r="AU39" i="14"/>
  <c r="AU40" i="14"/>
  <c r="AU41" i="14"/>
  <c r="AU42" i="14"/>
  <c r="AU43" i="14"/>
  <c r="AU44" i="14"/>
  <c r="AU45" i="14"/>
  <c r="AU46" i="14"/>
  <c r="AU47" i="14"/>
  <c r="AU48" i="14"/>
  <c r="AU49" i="14"/>
  <c r="AU36" i="14"/>
  <c r="AN37" i="14"/>
  <c r="AN38" i="14"/>
  <c r="AN39" i="14"/>
  <c r="AN40" i="14"/>
  <c r="AN41" i="14"/>
  <c r="AN42" i="14"/>
  <c r="AN43" i="14"/>
  <c r="AN44" i="14"/>
  <c r="AN45" i="14"/>
  <c r="AN46" i="14"/>
  <c r="AN47" i="14"/>
  <c r="AN48" i="14"/>
  <c r="AN49" i="14"/>
  <c r="AN36" i="14"/>
  <c r="AG37" i="14"/>
  <c r="AG38" i="14"/>
  <c r="AG39" i="14"/>
  <c r="AG40" i="14"/>
  <c r="AG41" i="14"/>
  <c r="AG42" i="14"/>
  <c r="AG43" i="14"/>
  <c r="AG44" i="14"/>
  <c r="AG45" i="14"/>
  <c r="AG46" i="14"/>
  <c r="AG47" i="14"/>
  <c r="AG48" i="14"/>
  <c r="AG49" i="14"/>
  <c r="AG36" i="14"/>
  <c r="Z37" i="14"/>
  <c r="Z38" i="14"/>
  <c r="Z39" i="14"/>
  <c r="Z40" i="14"/>
  <c r="Z41" i="14"/>
  <c r="Z42" i="14"/>
  <c r="Z43" i="14"/>
  <c r="Z44" i="14"/>
  <c r="Z45" i="14"/>
  <c r="Z46" i="14"/>
  <c r="Z47" i="14"/>
  <c r="Z48" i="14"/>
  <c r="Z49" i="14"/>
  <c r="Z36" i="14"/>
  <c r="AX125" i="12"/>
  <c r="AX126" i="12"/>
  <c r="AX127" i="12"/>
  <c r="AX128" i="12"/>
  <c r="AX129" i="12"/>
  <c r="AX130" i="12"/>
  <c r="AX131" i="12"/>
  <c r="AX132" i="12"/>
  <c r="AX133" i="12"/>
  <c r="AX134" i="12"/>
  <c r="AX135" i="12"/>
  <c r="AX136" i="12"/>
  <c r="AX137" i="12"/>
  <c r="AX124" i="12"/>
  <c r="AP125" i="12"/>
  <c r="AP126" i="12"/>
  <c r="AP127" i="12"/>
  <c r="AP128" i="12"/>
  <c r="AP129" i="12"/>
  <c r="AP130" i="12"/>
  <c r="AP131" i="12"/>
  <c r="AP132" i="12"/>
  <c r="AP133" i="12"/>
  <c r="AP134" i="12"/>
  <c r="AP135" i="12"/>
  <c r="AP136" i="12"/>
  <c r="AP137" i="12"/>
  <c r="AP124" i="12"/>
  <c r="AH124" i="12"/>
  <c r="AH125" i="12"/>
  <c r="AH126" i="12"/>
  <c r="AH127" i="12"/>
  <c r="AH128" i="12"/>
  <c r="AH129" i="12"/>
  <c r="AH130" i="12"/>
  <c r="AH131" i="12"/>
  <c r="AH132" i="12"/>
  <c r="AH133" i="12"/>
  <c r="AH134" i="12"/>
  <c r="AH135" i="12"/>
  <c r="AH136" i="12"/>
  <c r="AH137" i="12"/>
  <c r="Z125" i="12"/>
  <c r="Z126" i="12"/>
  <c r="Z127" i="12"/>
  <c r="Z128" i="12"/>
  <c r="Z129" i="12"/>
  <c r="Z130" i="12"/>
  <c r="Z131" i="12"/>
  <c r="Z132" i="12"/>
  <c r="Z133" i="12"/>
  <c r="Z134" i="12"/>
  <c r="Z135" i="12"/>
  <c r="Z136" i="12"/>
  <c r="Z137" i="12"/>
  <c r="Z124" i="12"/>
  <c r="Y50" i="14"/>
  <c r="AA50" i="14"/>
  <c r="AB50" i="14"/>
  <c r="AC50" i="14"/>
  <c r="AD50" i="14"/>
  <c r="AE50" i="14"/>
  <c r="AF50" i="14"/>
  <c r="AH50" i="14"/>
  <c r="AI50" i="14"/>
  <c r="AJ50" i="14"/>
  <c r="AK50" i="14"/>
  <c r="AL50" i="14"/>
  <c r="AM50" i="14"/>
  <c r="AO50" i="14"/>
  <c r="AP50" i="14"/>
  <c r="AQ50" i="14"/>
  <c r="AR50" i="14"/>
  <c r="AS50" i="14"/>
  <c r="AT50" i="14"/>
  <c r="AV50" i="14"/>
  <c r="AW50" i="14"/>
  <c r="AX50" i="14"/>
  <c r="AY50" i="14"/>
  <c r="AZ50" i="14"/>
  <c r="BA50" i="14"/>
  <c r="BC50" i="14"/>
  <c r="BD50" i="14"/>
  <c r="BE50" i="14"/>
  <c r="BF50" i="14"/>
  <c r="X50" i="14"/>
  <c r="Q29" i="14"/>
  <c r="O29" i="14"/>
  <c r="BF29" i="14"/>
  <c r="BE29" i="14"/>
  <c r="BD29" i="14"/>
  <c r="BC29" i="14"/>
  <c r="BA29" i="14"/>
  <c r="AZ29" i="14"/>
  <c r="AY29" i="14"/>
  <c r="AX29" i="14"/>
  <c r="AW29" i="14"/>
  <c r="AV29" i="14"/>
  <c r="AT29" i="14"/>
  <c r="AS29" i="14"/>
  <c r="AR29" i="14"/>
  <c r="AQ29" i="14"/>
  <c r="AP29" i="14"/>
  <c r="AO29" i="14"/>
  <c r="AM29" i="14"/>
  <c r="AL29" i="14"/>
  <c r="AK29" i="14"/>
  <c r="AJ29" i="14"/>
  <c r="AI29" i="14"/>
  <c r="AH29" i="14"/>
  <c r="AF29" i="14"/>
  <c r="AE29" i="14"/>
  <c r="AD29" i="14"/>
  <c r="AC29" i="14"/>
  <c r="AB29" i="14"/>
  <c r="AA29" i="14"/>
  <c r="BB8" i="14"/>
  <c r="AU8" i="14"/>
  <c r="AN8" i="14"/>
  <c r="AG8" i="14"/>
  <c r="Z8" i="14"/>
  <c r="AX144" i="12" l="1"/>
  <c r="AP144" i="12"/>
  <c r="AH144" i="12"/>
  <c r="Z144" i="12"/>
  <c r="T387" i="10"/>
  <c r="AR387" i="10"/>
  <c r="AB387" i="10"/>
  <c r="AJ387" i="10"/>
  <c r="AG50" i="14"/>
  <c r="BB50" i="14"/>
  <c r="AU50" i="14"/>
  <c r="AN50" i="14"/>
  <c r="Z50" i="14"/>
  <c r="AG29" i="14"/>
  <c r="AN29" i="14"/>
  <c r="AU29" i="14"/>
  <c r="BB29" i="14"/>
  <c r="Z29" i="14"/>
  <c r="BK117" i="12" l="1"/>
  <c r="BJ117" i="12"/>
  <c r="BI117" i="12"/>
  <c r="BH117" i="12"/>
  <c r="BG117" i="12"/>
  <c r="BE117" i="12"/>
  <c r="BD117" i="12"/>
  <c r="BF116" i="12"/>
  <c r="BF8" i="12"/>
  <c r="BC117" i="12"/>
  <c r="BB117" i="12"/>
  <c r="BA117" i="12"/>
  <c r="AZ117" i="12"/>
  <c r="AY117" i="12"/>
  <c r="AW117" i="12"/>
  <c r="AV117" i="12"/>
  <c r="AX116" i="12"/>
  <c r="AX8" i="12"/>
  <c r="AU117" i="12"/>
  <c r="AT117" i="12"/>
  <c r="AS117" i="12"/>
  <c r="AR117" i="12"/>
  <c r="AQ117" i="12"/>
  <c r="AO117" i="12"/>
  <c r="AN117" i="12"/>
  <c r="AP116" i="12"/>
  <c r="AP8" i="12"/>
  <c r="AM117" i="12"/>
  <c r="AL117" i="12"/>
  <c r="AK117" i="12"/>
  <c r="AJ117" i="12"/>
  <c r="AI117" i="12"/>
  <c r="AG117" i="12"/>
  <c r="AF117" i="12"/>
  <c r="AH116" i="12"/>
  <c r="AH8" i="12"/>
  <c r="I117" i="12"/>
  <c r="AA117" i="12"/>
  <c r="AB117" i="12"/>
  <c r="AC117" i="12"/>
  <c r="AD117" i="12"/>
  <c r="AE117" i="12"/>
  <c r="Y117" i="12"/>
  <c r="O117" i="12"/>
  <c r="Z116" i="12"/>
  <c r="Z8" i="12"/>
  <c r="BF117" i="12" l="1"/>
  <c r="AX117" i="12"/>
  <c r="AP117" i="12"/>
  <c r="AH117" i="12"/>
  <c r="Z117" i="12"/>
  <c r="Q117" i="12"/>
  <c r="R387" i="10" l="1"/>
  <c r="M387" i="10"/>
  <c r="O387" i="10"/>
  <c r="N387" i="10"/>
  <c r="AI183" i="10"/>
  <c r="AJ183" i="10"/>
  <c r="AH183" i="10"/>
  <c r="AX78" i="10"/>
  <c r="AZ78" i="10"/>
  <c r="AY78" i="10"/>
  <c r="AA60" i="10"/>
  <c r="AB60" i="10"/>
  <c r="Z60" i="10"/>
  <c r="AQ133" i="10"/>
  <c r="AR133" i="10"/>
  <c r="AP133" i="10"/>
  <c r="AA65" i="10"/>
  <c r="AB65" i="10"/>
  <c r="Z65" i="10"/>
  <c r="Z221" i="10"/>
  <c r="AB221" i="10"/>
  <c r="AA221" i="10"/>
  <c r="Z168" i="10"/>
  <c r="AB168" i="10"/>
  <c r="AA168" i="10"/>
  <c r="S234" i="10"/>
  <c r="T234" i="10"/>
  <c r="R234" i="10"/>
  <c r="AA89" i="10"/>
  <c r="AB89" i="10"/>
  <c r="Z89" i="10"/>
  <c r="AI60" i="10"/>
  <c r="AJ60" i="10"/>
  <c r="AH60" i="10"/>
  <c r="AY108" i="10"/>
  <c r="AZ108" i="10"/>
  <c r="AX108" i="10"/>
  <c r="AY75" i="10"/>
  <c r="AZ75" i="10"/>
  <c r="AX75" i="10"/>
  <c r="R114" i="10"/>
  <c r="T114" i="10"/>
  <c r="S114" i="10"/>
  <c r="AQ73" i="10"/>
  <c r="AR73" i="10"/>
  <c r="AP73" i="10"/>
  <c r="AY113" i="10"/>
  <c r="AZ113" i="10"/>
  <c r="AX113" i="10"/>
  <c r="AI168" i="10"/>
  <c r="AJ168" i="10"/>
  <c r="AH168" i="10"/>
  <c r="AH134" i="10"/>
  <c r="AJ134" i="10"/>
  <c r="AI134" i="10"/>
  <c r="AP241" i="10"/>
  <c r="AR241" i="10"/>
  <c r="AQ241" i="10"/>
  <c r="AX175" i="10"/>
  <c r="AZ175" i="10"/>
  <c r="AY175" i="10"/>
  <c r="AP187" i="10"/>
  <c r="AR187" i="10"/>
  <c r="AQ187" i="10"/>
  <c r="AH63" i="10"/>
  <c r="AJ63" i="10"/>
  <c r="AI63" i="10"/>
  <c r="R236" i="10"/>
  <c r="T236" i="10"/>
  <c r="S236" i="10"/>
  <c r="AH58" i="10"/>
  <c r="AJ58" i="10"/>
  <c r="AI58" i="10"/>
  <c r="R142" i="10"/>
  <c r="T142" i="10"/>
  <c r="S142" i="10"/>
  <c r="R187" i="10"/>
  <c r="T187" i="10"/>
  <c r="S187" i="10"/>
  <c r="Z180" i="10"/>
  <c r="AB180" i="10"/>
  <c r="AA180" i="10"/>
  <c r="AI130" i="10"/>
  <c r="AJ130" i="10"/>
  <c r="AH130" i="10"/>
  <c r="AI72" i="10"/>
  <c r="AJ72" i="10"/>
  <c r="AH72" i="10"/>
  <c r="S103" i="10"/>
  <c r="T103" i="10"/>
  <c r="R103" i="10"/>
  <c r="AP324" i="10"/>
  <c r="AR324" i="10"/>
  <c r="AQ324" i="10"/>
  <c r="AI226" i="10"/>
  <c r="AJ226" i="10"/>
  <c r="AH226" i="10"/>
  <c r="R244" i="10"/>
  <c r="T244" i="10"/>
  <c r="S244" i="10"/>
  <c r="AH119" i="10"/>
  <c r="AJ119" i="10"/>
  <c r="AI119" i="10"/>
  <c r="AH143" i="10"/>
  <c r="AJ143" i="10"/>
  <c r="AI143" i="10"/>
  <c r="AQ113" i="10"/>
  <c r="AR113" i="10"/>
  <c r="AP113" i="10"/>
  <c r="AY112" i="10"/>
  <c r="AZ112" i="10"/>
  <c r="AX112" i="10"/>
  <c r="R316" i="10"/>
  <c r="T316" i="10"/>
  <c r="S316" i="10"/>
  <c r="R106" i="10"/>
  <c r="T106" i="10"/>
  <c r="S106" i="10"/>
  <c r="AA95" i="10"/>
  <c r="AB95" i="10"/>
  <c r="Z95" i="10"/>
  <c r="Z206" i="10"/>
  <c r="AB206" i="10"/>
  <c r="AA206" i="10"/>
  <c r="AY226" i="10"/>
  <c r="AZ226" i="10"/>
  <c r="AX226" i="10"/>
  <c r="AH144" i="10"/>
  <c r="AJ144" i="10"/>
  <c r="AI144" i="10"/>
  <c r="AY339" i="10"/>
  <c r="AY55" i="10"/>
  <c r="AH222" i="10"/>
  <c r="AJ222" i="10"/>
  <c r="AI222" i="10"/>
  <c r="AQ233" i="10"/>
  <c r="AR233" i="10"/>
  <c r="AP233" i="10"/>
  <c r="AY245" i="10"/>
  <c r="AZ245" i="10"/>
  <c r="AX245" i="10"/>
  <c r="AX217" i="10"/>
  <c r="AZ217" i="10"/>
  <c r="AY217" i="10"/>
  <c r="AX239" i="10"/>
  <c r="AZ239" i="10"/>
  <c r="AY239" i="10"/>
  <c r="AX138" i="10"/>
  <c r="AZ138" i="10"/>
  <c r="AY138" i="10"/>
  <c r="AI126" i="10"/>
  <c r="AJ126" i="10"/>
  <c r="AH126" i="10"/>
  <c r="AH221" i="10"/>
  <c r="AJ221" i="10"/>
  <c r="AI221" i="10"/>
  <c r="AX207" i="10"/>
  <c r="AZ207" i="10"/>
  <c r="AY207" i="10"/>
  <c r="AP166" i="10"/>
  <c r="AR166" i="10"/>
  <c r="AQ166" i="10"/>
  <c r="R175" i="10"/>
  <c r="T175" i="10"/>
  <c r="S175" i="10"/>
  <c r="R140" i="10"/>
  <c r="T140" i="10"/>
  <c r="S140" i="10"/>
  <c r="S325" i="10"/>
  <c r="T325" i="10"/>
  <c r="R325" i="10"/>
  <c r="AY100" i="10"/>
  <c r="AZ100" i="10"/>
  <c r="AX100" i="10"/>
  <c r="S198" i="10"/>
  <c r="T198" i="10"/>
  <c r="R198" i="10"/>
  <c r="Z188" i="10"/>
  <c r="AB188" i="10"/>
  <c r="AA188" i="10"/>
  <c r="AP203" i="10"/>
  <c r="AR203" i="10"/>
  <c r="AQ203" i="10"/>
  <c r="R317" i="10"/>
  <c r="T317" i="10"/>
  <c r="S317" i="10"/>
  <c r="R193" i="10"/>
  <c r="T193" i="10"/>
  <c r="S193" i="10"/>
  <c r="R141" i="10"/>
  <c r="T141" i="10"/>
  <c r="S141" i="10"/>
  <c r="AH135" i="10"/>
  <c r="AJ135" i="10"/>
  <c r="AI135" i="10"/>
  <c r="AA339" i="10"/>
  <c r="AA55" i="10"/>
  <c r="AP74" i="10"/>
  <c r="AR74" i="10"/>
  <c r="AQ74" i="10"/>
  <c r="AX321" i="10"/>
  <c r="AZ321" i="10"/>
  <c r="AY321" i="10"/>
  <c r="R166" i="10"/>
  <c r="T166" i="10"/>
  <c r="S166" i="10"/>
  <c r="Z82" i="10"/>
  <c r="AB82" i="10"/>
  <c r="AA82" i="10"/>
  <c r="Z140" i="10"/>
  <c r="AB140" i="10"/>
  <c r="AA140" i="10"/>
  <c r="AA222" i="10"/>
  <c r="AB222" i="10"/>
  <c r="Z222" i="10"/>
  <c r="AA88" i="10"/>
  <c r="AB88" i="10"/>
  <c r="Z88" i="10"/>
  <c r="Z185" i="10"/>
  <c r="AB185" i="10"/>
  <c r="AA185" i="10"/>
  <c r="AI115" i="10"/>
  <c r="AJ115" i="10"/>
  <c r="AH115" i="10"/>
  <c r="R135" i="10"/>
  <c r="T135" i="10"/>
  <c r="S135" i="10"/>
  <c r="AA57" i="10"/>
  <c r="AB57" i="10"/>
  <c r="Z57" i="10"/>
  <c r="AP317" i="10"/>
  <c r="AR317" i="10"/>
  <c r="AQ317" i="10"/>
  <c r="R190" i="10"/>
  <c r="T190" i="10"/>
  <c r="S190" i="10"/>
  <c r="AH98" i="10"/>
  <c r="AJ98" i="10"/>
  <c r="AI98" i="10"/>
  <c r="AH129" i="10"/>
  <c r="AJ129" i="10"/>
  <c r="AI129" i="10"/>
  <c r="Z241" i="10"/>
  <c r="AB241" i="10"/>
  <c r="AA241" i="10"/>
  <c r="Z116" i="10"/>
  <c r="AB116" i="10"/>
  <c r="AA116" i="10"/>
  <c r="AP131" i="10"/>
  <c r="AR131" i="10"/>
  <c r="AQ131" i="10"/>
  <c r="Z148" i="10"/>
  <c r="AB148" i="10"/>
  <c r="AA148" i="10"/>
  <c r="R226" i="10"/>
  <c r="T226" i="10"/>
  <c r="S226" i="10"/>
  <c r="AP222" i="10"/>
  <c r="AR222" i="10"/>
  <c r="AQ222" i="10"/>
  <c r="Z169" i="10"/>
  <c r="AB169" i="10"/>
  <c r="AA169" i="10"/>
  <c r="AP78" i="10"/>
  <c r="AR78" i="10"/>
  <c r="AQ78" i="10"/>
  <c r="AP228" i="10"/>
  <c r="AR228" i="10"/>
  <c r="AQ228" i="10"/>
  <c r="AX73" i="10"/>
  <c r="AZ73" i="10"/>
  <c r="AY73" i="10"/>
  <c r="R111" i="10"/>
  <c r="T111" i="10"/>
  <c r="S111" i="10"/>
  <c r="AH192" i="10"/>
  <c r="AJ192" i="10"/>
  <c r="AI192" i="10"/>
  <c r="Z62" i="10"/>
  <c r="AB62" i="10"/>
  <c r="AA62" i="10"/>
  <c r="AH234" i="10"/>
  <c r="AJ234" i="10"/>
  <c r="AI234" i="10"/>
  <c r="AP95" i="10"/>
  <c r="AR95" i="10"/>
  <c r="AQ95" i="10"/>
  <c r="AX129" i="10"/>
  <c r="AZ129" i="10"/>
  <c r="AY129" i="10"/>
  <c r="Z119" i="10"/>
  <c r="AB119" i="10"/>
  <c r="AA119" i="10"/>
  <c r="AH78" i="10"/>
  <c r="AJ78" i="10"/>
  <c r="AI78" i="10"/>
  <c r="AH131" i="10"/>
  <c r="AJ131" i="10"/>
  <c r="AI131" i="10"/>
  <c r="AP210" i="10"/>
  <c r="AR210" i="10"/>
  <c r="AQ210" i="10"/>
  <c r="AX60" i="10"/>
  <c r="AZ60" i="10"/>
  <c r="AY60" i="10"/>
  <c r="AX243" i="10"/>
  <c r="AZ243" i="10"/>
  <c r="AY243" i="10"/>
  <c r="AH239" i="10"/>
  <c r="AJ239" i="10"/>
  <c r="AI239" i="10"/>
  <c r="AH231" i="10"/>
  <c r="AJ231" i="10"/>
  <c r="AI231" i="10"/>
  <c r="AY69" i="10"/>
  <c r="AZ69" i="10"/>
  <c r="AX69" i="10"/>
  <c r="AQ211" i="10"/>
  <c r="AR211" i="10"/>
  <c r="AP211" i="10"/>
  <c r="AP94" i="10"/>
  <c r="AR94" i="10"/>
  <c r="AQ94" i="10"/>
  <c r="AH328" i="10"/>
  <c r="AJ328" i="10"/>
  <c r="AI328" i="10"/>
  <c r="AI194" i="10"/>
  <c r="AJ194" i="10"/>
  <c r="AH194" i="10"/>
  <c r="Z96" i="10"/>
  <c r="AB96" i="10"/>
  <c r="AA96" i="10"/>
  <c r="AH110" i="10"/>
  <c r="AJ110" i="10"/>
  <c r="AI110" i="10"/>
  <c r="AX74" i="10"/>
  <c r="AZ74" i="10"/>
  <c r="AY74" i="10"/>
  <c r="AH321" i="10"/>
  <c r="AJ321" i="10"/>
  <c r="AI321" i="10"/>
  <c r="AH68" i="10"/>
  <c r="AJ68" i="10"/>
  <c r="AI68" i="10"/>
  <c r="AA136" i="10"/>
  <c r="AB136" i="10"/>
  <c r="Z136" i="10"/>
  <c r="AX143" i="10"/>
  <c r="AZ143" i="10"/>
  <c r="AY143" i="10"/>
  <c r="AX189" i="10"/>
  <c r="AZ189" i="10"/>
  <c r="AY189" i="10"/>
  <c r="AX208" i="10"/>
  <c r="AZ208" i="10"/>
  <c r="AY208" i="10"/>
  <c r="AY88" i="10"/>
  <c r="AZ88" i="10"/>
  <c r="AX88" i="10"/>
  <c r="AQ215" i="10"/>
  <c r="AR215" i="10"/>
  <c r="AP215" i="10"/>
  <c r="AP86" i="10"/>
  <c r="AR86" i="10"/>
  <c r="AQ86" i="10"/>
  <c r="AX215" i="10"/>
  <c r="AZ215" i="10"/>
  <c r="AY215" i="10"/>
  <c r="AY111" i="10"/>
  <c r="AZ111" i="10"/>
  <c r="AX111" i="10"/>
  <c r="Z145" i="10"/>
  <c r="AB145" i="10"/>
  <c r="AA145" i="10"/>
  <c r="Z327" i="10"/>
  <c r="AB327" i="10"/>
  <c r="AA327" i="10"/>
  <c r="AX244" i="10"/>
  <c r="AZ244" i="10"/>
  <c r="AY244" i="10"/>
  <c r="AX325" i="10"/>
  <c r="AZ325" i="10"/>
  <c r="AY325" i="10"/>
  <c r="AH245" i="10"/>
  <c r="AJ245" i="10"/>
  <c r="AI245" i="10"/>
  <c r="AP83" i="10"/>
  <c r="AR83" i="10"/>
  <c r="AQ83" i="10"/>
  <c r="AH69" i="10"/>
  <c r="AJ69" i="10"/>
  <c r="AI69" i="10"/>
  <c r="R197" i="10"/>
  <c r="T197" i="10"/>
  <c r="S197" i="10"/>
  <c r="AX57" i="10"/>
  <c r="AZ57" i="10"/>
  <c r="AY57" i="10"/>
  <c r="AP119" i="10"/>
  <c r="AR119" i="10"/>
  <c r="AQ119" i="10"/>
  <c r="Z211" i="10"/>
  <c r="AB211" i="10"/>
  <c r="AA211" i="10"/>
  <c r="R128" i="10"/>
  <c r="T128" i="10"/>
  <c r="S128" i="10"/>
  <c r="Z146" i="10"/>
  <c r="AB146" i="10"/>
  <c r="AA146" i="10"/>
  <c r="R192" i="10"/>
  <c r="T192" i="10"/>
  <c r="S192" i="10"/>
  <c r="AH113" i="10"/>
  <c r="AJ113" i="10"/>
  <c r="AI113" i="10"/>
  <c r="AX56" i="10"/>
  <c r="AZ56" i="10"/>
  <c r="AY56" i="10"/>
  <c r="AX172" i="10"/>
  <c r="AZ172" i="10"/>
  <c r="AY172" i="10"/>
  <c r="AX166" i="10"/>
  <c r="AZ166" i="10"/>
  <c r="AY166" i="10"/>
  <c r="Z216" i="10"/>
  <c r="AB216" i="10"/>
  <c r="AA216" i="10"/>
  <c r="AH318" i="10"/>
  <c r="AJ318" i="10"/>
  <c r="AI318" i="10"/>
  <c r="AX238" i="10"/>
  <c r="AZ238" i="10"/>
  <c r="AY238" i="10"/>
  <c r="AP115" i="10"/>
  <c r="AR115" i="10"/>
  <c r="AQ115" i="10"/>
  <c r="AH148" i="10"/>
  <c r="AJ148" i="10"/>
  <c r="AI148" i="10"/>
  <c r="AP116" i="10"/>
  <c r="AR116" i="10"/>
  <c r="AQ116" i="10"/>
  <c r="R239" i="10"/>
  <c r="T239" i="10"/>
  <c r="S239" i="10"/>
  <c r="AH97" i="10"/>
  <c r="AJ97" i="10"/>
  <c r="AI97" i="10"/>
  <c r="R195" i="10"/>
  <c r="T195" i="10"/>
  <c r="S195" i="10"/>
  <c r="AP79" i="10"/>
  <c r="AR79" i="10"/>
  <c r="AQ79" i="10"/>
  <c r="Z124" i="10"/>
  <c r="AB124" i="10"/>
  <c r="AA124" i="10"/>
  <c r="AP143" i="10"/>
  <c r="AR143" i="10"/>
  <c r="AQ143" i="10"/>
  <c r="AH240" i="10"/>
  <c r="AJ240" i="10"/>
  <c r="AI240" i="10"/>
  <c r="R115" i="10"/>
  <c r="T115" i="10"/>
  <c r="S115" i="10"/>
  <c r="AP104" i="10"/>
  <c r="AR104" i="10"/>
  <c r="AQ104" i="10"/>
  <c r="AP75" i="10"/>
  <c r="AR75" i="10"/>
  <c r="AQ75" i="10"/>
  <c r="R105" i="10"/>
  <c r="T105" i="10"/>
  <c r="S105" i="10"/>
  <c r="AX63" i="10"/>
  <c r="AZ63" i="10"/>
  <c r="AY63" i="10"/>
  <c r="R144" i="10"/>
  <c r="T144" i="10"/>
  <c r="S144" i="10"/>
  <c r="AH86" i="10"/>
  <c r="AJ86" i="10"/>
  <c r="AI86" i="10"/>
  <c r="Z220" i="10"/>
  <c r="AB220" i="10"/>
  <c r="AA220" i="10"/>
  <c r="Z86" i="10"/>
  <c r="AB86" i="10"/>
  <c r="AA86" i="10"/>
  <c r="AX107" i="10"/>
  <c r="AZ107" i="10"/>
  <c r="AY107" i="10"/>
  <c r="Z339" i="10"/>
  <c r="Z245" i="10"/>
  <c r="AB245" i="10"/>
  <c r="AA245" i="10"/>
  <c r="AP100" i="10"/>
  <c r="AR100" i="10"/>
  <c r="AQ100" i="10"/>
  <c r="AI93" i="10"/>
  <c r="AJ93" i="10"/>
  <c r="AH93" i="10"/>
  <c r="Z192" i="10"/>
  <c r="AB192" i="10"/>
  <c r="AA192" i="10"/>
  <c r="Z227" i="10"/>
  <c r="AB227" i="10"/>
  <c r="AA227" i="10"/>
  <c r="AH236" i="10"/>
  <c r="AJ236" i="10"/>
  <c r="AI236" i="10"/>
  <c r="Z103" i="10"/>
  <c r="AB103" i="10"/>
  <c r="AA103" i="10"/>
  <c r="AH213" i="10"/>
  <c r="AJ213" i="10"/>
  <c r="AI213" i="10"/>
  <c r="Z68" i="10"/>
  <c r="AB68" i="10"/>
  <c r="AA68" i="10"/>
  <c r="AP237" i="10"/>
  <c r="AR237" i="10"/>
  <c r="AQ237" i="10"/>
  <c r="AH147" i="10"/>
  <c r="AJ147" i="10"/>
  <c r="AI147" i="10"/>
  <c r="AX200" i="10"/>
  <c r="AZ200" i="10"/>
  <c r="AY200" i="10"/>
  <c r="AP319" i="10"/>
  <c r="AR319" i="10"/>
  <c r="AQ319" i="10"/>
  <c r="AH61" i="10"/>
  <c r="AJ61" i="10"/>
  <c r="AI61" i="10"/>
  <c r="AX183" i="10"/>
  <c r="AZ183" i="10"/>
  <c r="AY183" i="10"/>
  <c r="Z73" i="10"/>
  <c r="AB73" i="10"/>
  <c r="AA73" i="10"/>
  <c r="R245" i="10"/>
  <c r="T245" i="10"/>
  <c r="S245" i="10"/>
  <c r="AH173" i="10"/>
  <c r="AJ173" i="10"/>
  <c r="AI173" i="10"/>
  <c r="AP322" i="10"/>
  <c r="AR322" i="10"/>
  <c r="AQ322" i="10"/>
  <c r="AQ188" i="10"/>
  <c r="AR188" i="10"/>
  <c r="AP188" i="10"/>
  <c r="AQ204" i="10"/>
  <c r="AR204" i="10"/>
  <c r="AP204" i="10"/>
  <c r="AH89" i="10"/>
  <c r="AJ89" i="10"/>
  <c r="AI89" i="10"/>
  <c r="AY218" i="10"/>
  <c r="AZ218" i="10"/>
  <c r="AX218" i="10"/>
  <c r="Z171" i="10"/>
  <c r="AB171" i="10"/>
  <c r="AA171" i="10"/>
  <c r="AX202" i="10"/>
  <c r="AZ202" i="10"/>
  <c r="AY202" i="10"/>
  <c r="AA98" i="10"/>
  <c r="AB98" i="10"/>
  <c r="Z98" i="10"/>
  <c r="AH216" i="10"/>
  <c r="AJ216" i="10"/>
  <c r="AI216" i="10"/>
  <c r="AH114" i="10"/>
  <c r="AJ114" i="10"/>
  <c r="AI114" i="10"/>
  <c r="AX224" i="10"/>
  <c r="AZ224" i="10"/>
  <c r="AY224" i="10"/>
  <c r="AY216" i="10"/>
  <c r="AZ216" i="10"/>
  <c r="AX216" i="10"/>
  <c r="AH109" i="10"/>
  <c r="AJ109" i="10"/>
  <c r="AI109" i="10"/>
  <c r="AH230" i="10"/>
  <c r="AJ230" i="10"/>
  <c r="AI230" i="10"/>
  <c r="R227" i="10"/>
  <c r="T227" i="10"/>
  <c r="S227" i="10"/>
  <c r="AX133" i="10"/>
  <c r="AZ133" i="10"/>
  <c r="AY133" i="10"/>
  <c r="AX171" i="10"/>
  <c r="AZ171" i="10"/>
  <c r="AY171" i="10"/>
  <c r="AH199" i="10"/>
  <c r="AJ199" i="10"/>
  <c r="AI199" i="10"/>
  <c r="Z229" i="10"/>
  <c r="AB229" i="10"/>
  <c r="AA229" i="10"/>
  <c r="AX96" i="10"/>
  <c r="AZ96" i="10"/>
  <c r="AY96" i="10"/>
  <c r="AP64" i="10"/>
  <c r="AR64" i="10"/>
  <c r="AQ64" i="10"/>
  <c r="S168" i="10"/>
  <c r="T168" i="10"/>
  <c r="R168" i="10"/>
  <c r="R147" i="10"/>
  <c r="T147" i="10"/>
  <c r="S147" i="10"/>
  <c r="AH196" i="10"/>
  <c r="AJ196" i="10"/>
  <c r="AI196" i="10"/>
  <c r="AP178" i="10"/>
  <c r="AR178" i="10"/>
  <c r="AQ178" i="10"/>
  <c r="AH77" i="10"/>
  <c r="AJ77" i="10"/>
  <c r="AI77" i="10"/>
  <c r="AX197" i="10"/>
  <c r="AZ197" i="10"/>
  <c r="AY197" i="10"/>
  <c r="R182" i="10"/>
  <c r="T182" i="10"/>
  <c r="S182" i="10"/>
  <c r="AH319" i="10"/>
  <c r="AJ319" i="10"/>
  <c r="AI319" i="10"/>
  <c r="R139" i="10"/>
  <c r="T139" i="10"/>
  <c r="S139" i="10"/>
  <c r="AP122" i="10"/>
  <c r="AR122" i="10"/>
  <c r="AQ122" i="10"/>
  <c r="AX119" i="10"/>
  <c r="AZ119" i="10"/>
  <c r="AY119" i="10"/>
  <c r="Z237" i="10"/>
  <c r="AB237" i="10"/>
  <c r="AA237" i="10"/>
  <c r="AX136" i="10"/>
  <c r="AZ136" i="10"/>
  <c r="AY136" i="10"/>
  <c r="AP138" i="10"/>
  <c r="AR138" i="10"/>
  <c r="AQ138" i="10"/>
  <c r="R242" i="10"/>
  <c r="T242" i="10"/>
  <c r="S242" i="10"/>
  <c r="AH87" i="10"/>
  <c r="AJ87" i="10"/>
  <c r="AI87" i="10"/>
  <c r="Z104" i="10"/>
  <c r="AB104" i="10"/>
  <c r="AA104" i="10"/>
  <c r="Z231" i="10"/>
  <c r="AB231" i="10"/>
  <c r="AA231" i="10"/>
  <c r="Z61" i="10"/>
  <c r="AB61" i="10"/>
  <c r="AA61" i="10"/>
  <c r="AX228" i="10"/>
  <c r="AZ228" i="10"/>
  <c r="AY228" i="10"/>
  <c r="Z194" i="10"/>
  <c r="AB194" i="10"/>
  <c r="AA194" i="10"/>
  <c r="AP127" i="10"/>
  <c r="AR127" i="10"/>
  <c r="AQ127" i="10"/>
  <c r="Z63" i="10"/>
  <c r="AB63" i="10"/>
  <c r="AA63" i="10"/>
  <c r="AP112" i="10"/>
  <c r="AR112" i="10"/>
  <c r="AQ112" i="10"/>
  <c r="AH244" i="10"/>
  <c r="AJ244" i="10"/>
  <c r="AI244" i="10"/>
  <c r="AP190" i="10"/>
  <c r="AR190" i="10"/>
  <c r="AQ190" i="10"/>
  <c r="AX97" i="10"/>
  <c r="AZ97" i="10"/>
  <c r="AY97" i="10"/>
  <c r="AP120" i="10"/>
  <c r="AR120" i="10"/>
  <c r="AQ120" i="10"/>
  <c r="AH235" i="10"/>
  <c r="AJ235" i="10"/>
  <c r="AI235" i="10"/>
  <c r="AX201" i="10"/>
  <c r="AZ201" i="10"/>
  <c r="AY201" i="10"/>
  <c r="AZ339" i="10"/>
  <c r="AP232" i="10"/>
  <c r="AR232" i="10"/>
  <c r="AQ232" i="10"/>
  <c r="AH237" i="10"/>
  <c r="AJ237" i="10"/>
  <c r="AI237" i="10"/>
  <c r="R173" i="10"/>
  <c r="T173" i="10"/>
  <c r="S173" i="10"/>
  <c r="AH195" i="10"/>
  <c r="AJ195" i="10"/>
  <c r="AI195" i="10"/>
  <c r="AP172" i="10"/>
  <c r="AR172" i="10"/>
  <c r="AQ172" i="10"/>
  <c r="R181" i="10"/>
  <c r="T181" i="10"/>
  <c r="S181" i="10"/>
  <c r="Z328" i="10"/>
  <c r="AB328" i="10"/>
  <c r="AA328" i="10"/>
  <c r="AP145" i="10"/>
  <c r="AR145" i="10"/>
  <c r="AQ145" i="10"/>
  <c r="AH91" i="10"/>
  <c r="AJ91" i="10"/>
  <c r="AI91" i="10"/>
  <c r="AX116" i="10"/>
  <c r="AZ116" i="10"/>
  <c r="AY116" i="10"/>
  <c r="Z223" i="10"/>
  <c r="AB223" i="10"/>
  <c r="AA223" i="10"/>
  <c r="AX316" i="10"/>
  <c r="AZ316" i="10"/>
  <c r="AY316" i="10"/>
  <c r="AX233" i="10"/>
  <c r="AZ233" i="10"/>
  <c r="AY233" i="10"/>
  <c r="AP239" i="10"/>
  <c r="AR239" i="10"/>
  <c r="AQ239" i="10"/>
  <c r="Z99" i="10"/>
  <c r="AB99" i="10"/>
  <c r="AA99" i="10"/>
  <c r="AH243" i="10"/>
  <c r="AJ243" i="10"/>
  <c r="AI243" i="10"/>
  <c r="AH123" i="10"/>
  <c r="AJ123" i="10"/>
  <c r="AI123" i="10"/>
  <c r="AX190" i="10"/>
  <c r="AZ190" i="10"/>
  <c r="AY190" i="10"/>
  <c r="R185" i="10"/>
  <c r="T185" i="10"/>
  <c r="S185" i="10"/>
  <c r="AX98" i="10"/>
  <c r="AZ98" i="10"/>
  <c r="AY98" i="10"/>
  <c r="AP216" i="10"/>
  <c r="AR216" i="10"/>
  <c r="AQ216" i="10"/>
  <c r="AH217" i="10"/>
  <c r="AJ217" i="10"/>
  <c r="AI217" i="10"/>
  <c r="Z78" i="10"/>
  <c r="AB78" i="10"/>
  <c r="AA78" i="10"/>
  <c r="R235" i="10"/>
  <c r="T235" i="10"/>
  <c r="S235" i="10"/>
  <c r="R179" i="10"/>
  <c r="T179" i="10"/>
  <c r="S179" i="10"/>
  <c r="R145" i="10"/>
  <c r="T145" i="10"/>
  <c r="S145" i="10"/>
  <c r="Z125" i="10"/>
  <c r="AB125" i="10"/>
  <c r="AA125" i="10"/>
  <c r="AH82" i="10"/>
  <c r="AJ82" i="10"/>
  <c r="AI82" i="10"/>
  <c r="AP191" i="10"/>
  <c r="AR191" i="10"/>
  <c r="AQ191" i="10"/>
  <c r="Z106" i="10"/>
  <c r="AB106" i="10"/>
  <c r="AA106" i="10"/>
  <c r="AX320" i="10"/>
  <c r="AZ320" i="10"/>
  <c r="AY320" i="10"/>
  <c r="Z218" i="10"/>
  <c r="AB218" i="10"/>
  <c r="AA218" i="10"/>
  <c r="AP149" i="10"/>
  <c r="AR149" i="10"/>
  <c r="AQ149" i="10"/>
  <c r="Z232" i="10"/>
  <c r="AB232" i="10"/>
  <c r="AA232" i="10"/>
  <c r="Z112" i="10"/>
  <c r="AB112" i="10"/>
  <c r="AA112" i="10"/>
  <c r="R122" i="10"/>
  <c r="T122" i="10"/>
  <c r="S122" i="10"/>
  <c r="AX85" i="10"/>
  <c r="AZ85" i="10"/>
  <c r="AY85" i="10"/>
  <c r="Z319" i="10"/>
  <c r="AB319" i="10"/>
  <c r="AA319" i="10"/>
  <c r="AH62" i="10"/>
  <c r="AJ62" i="10"/>
  <c r="AI62" i="10"/>
  <c r="Z190" i="10"/>
  <c r="AB190" i="10"/>
  <c r="AA190" i="10"/>
  <c r="AQ212" i="10"/>
  <c r="AR212" i="10"/>
  <c r="AP212" i="10"/>
  <c r="AH339" i="10"/>
  <c r="Z182" i="10"/>
  <c r="AB182" i="10"/>
  <c r="AA182" i="10"/>
  <c r="Z55" i="10"/>
  <c r="AB55" i="10"/>
  <c r="AB339" i="10"/>
  <c r="AP69" i="10"/>
  <c r="AR69" i="10"/>
  <c r="AQ69" i="10"/>
  <c r="AX124" i="10"/>
  <c r="AZ124" i="10"/>
  <c r="AY124" i="10"/>
  <c r="AP316" i="10"/>
  <c r="AR316" i="10"/>
  <c r="AQ316" i="10"/>
  <c r="R232" i="10"/>
  <c r="T232" i="10"/>
  <c r="S232" i="10"/>
  <c r="AP199" i="10"/>
  <c r="AR199" i="10"/>
  <c r="AQ199" i="10"/>
  <c r="AP326" i="10"/>
  <c r="AR326" i="10"/>
  <c r="AQ326" i="10"/>
  <c r="S100" i="10"/>
  <c r="T100" i="10"/>
  <c r="R100" i="10"/>
  <c r="Z129" i="10"/>
  <c r="AB129" i="10"/>
  <c r="AA129" i="10"/>
  <c r="AH209" i="10"/>
  <c r="AJ209" i="10"/>
  <c r="AI209" i="10"/>
  <c r="AH180" i="10"/>
  <c r="AJ180" i="10"/>
  <c r="AI180" i="10"/>
  <c r="AP99" i="10"/>
  <c r="AR99" i="10"/>
  <c r="AQ99" i="10"/>
  <c r="AX105" i="10"/>
  <c r="AZ105" i="10"/>
  <c r="AY105" i="10"/>
  <c r="AP87" i="10"/>
  <c r="AR87" i="10"/>
  <c r="AQ87" i="10"/>
  <c r="AP106" i="10"/>
  <c r="AR106" i="10"/>
  <c r="AQ106" i="10"/>
  <c r="AP219" i="10"/>
  <c r="AR219" i="10"/>
  <c r="AQ219" i="10"/>
  <c r="AI218" i="10"/>
  <c r="AJ218" i="10"/>
  <c r="AH218" i="10"/>
  <c r="AY66" i="10"/>
  <c r="AZ66" i="10"/>
  <c r="AX66" i="10"/>
  <c r="AX187" i="10"/>
  <c r="AZ187" i="10"/>
  <c r="AY187" i="10"/>
  <c r="AA215" i="10"/>
  <c r="AB215" i="10"/>
  <c r="Z215" i="10"/>
  <c r="Z167" i="10"/>
  <c r="AB167" i="10"/>
  <c r="AA167" i="10"/>
  <c r="AX77" i="10"/>
  <c r="AZ77" i="10"/>
  <c r="AY77" i="10"/>
  <c r="R123" i="10"/>
  <c r="T123" i="10"/>
  <c r="S123" i="10"/>
  <c r="AX234" i="10"/>
  <c r="AZ234" i="10"/>
  <c r="AY234" i="10"/>
  <c r="AX135" i="10"/>
  <c r="AZ135" i="10"/>
  <c r="AY135" i="10"/>
  <c r="Z175" i="10"/>
  <c r="AB175" i="10"/>
  <c r="AA175" i="10"/>
  <c r="R241" i="10"/>
  <c r="T241" i="10"/>
  <c r="S241" i="10"/>
  <c r="Z240" i="10"/>
  <c r="AB240" i="10"/>
  <c r="AA240" i="10"/>
  <c r="AH85" i="10"/>
  <c r="AJ85" i="10"/>
  <c r="AI85" i="10"/>
  <c r="AP148" i="10"/>
  <c r="AR148" i="10"/>
  <c r="AQ148" i="10"/>
  <c r="AX87" i="10"/>
  <c r="AZ87" i="10"/>
  <c r="AY87" i="10"/>
  <c r="AP76" i="10"/>
  <c r="AR76" i="10"/>
  <c r="AQ76" i="10"/>
  <c r="Z93" i="10"/>
  <c r="AB93" i="10"/>
  <c r="AA93" i="10"/>
  <c r="AP97" i="10"/>
  <c r="AR97" i="10"/>
  <c r="AQ97" i="10"/>
  <c r="Z121" i="10"/>
  <c r="AB121" i="10"/>
  <c r="AA121" i="10"/>
  <c r="AP128" i="10"/>
  <c r="AR128" i="10"/>
  <c r="AQ128" i="10"/>
  <c r="AX146" i="10"/>
  <c r="AZ146" i="10"/>
  <c r="AY146" i="10"/>
  <c r="AY58" i="10"/>
  <c r="AZ58" i="10"/>
  <c r="AX58" i="10"/>
  <c r="Z100" i="10"/>
  <c r="AB100" i="10"/>
  <c r="AA100" i="10"/>
  <c r="Z316" i="10"/>
  <c r="AB316" i="10"/>
  <c r="AA316" i="10"/>
  <c r="AZ55" i="10"/>
  <c r="AX55" i="10"/>
  <c r="AX339" i="10"/>
  <c r="AH323" i="10"/>
  <c r="AJ323" i="10"/>
  <c r="AI323" i="10"/>
  <c r="AH57" i="10"/>
  <c r="AJ57" i="10"/>
  <c r="AI57" i="10"/>
  <c r="R127" i="10"/>
  <c r="T127" i="10"/>
  <c r="S127" i="10"/>
  <c r="AP92" i="10"/>
  <c r="AR92" i="10"/>
  <c r="AQ92" i="10"/>
  <c r="R130" i="10"/>
  <c r="T130" i="10"/>
  <c r="S130" i="10"/>
  <c r="AX177" i="10"/>
  <c r="AZ177" i="10"/>
  <c r="AY177" i="10"/>
  <c r="AH214" i="10"/>
  <c r="AJ214" i="10"/>
  <c r="AI214" i="10"/>
  <c r="R208" i="10"/>
  <c r="T208" i="10"/>
  <c r="S208" i="10"/>
  <c r="AX230" i="10"/>
  <c r="AZ230" i="10"/>
  <c r="AY230" i="10"/>
  <c r="AP129" i="10"/>
  <c r="AR129" i="10"/>
  <c r="AQ129" i="10"/>
  <c r="Z117" i="10"/>
  <c r="AB117" i="10"/>
  <c r="AA117" i="10"/>
  <c r="AH108" i="10"/>
  <c r="AJ108" i="10"/>
  <c r="AI108" i="10"/>
  <c r="R146" i="10"/>
  <c r="T146" i="10"/>
  <c r="S146" i="10"/>
  <c r="AP114" i="10"/>
  <c r="AR114" i="10"/>
  <c r="AQ114" i="10"/>
  <c r="AH64" i="10"/>
  <c r="AJ64" i="10"/>
  <c r="AI64" i="10"/>
  <c r="Z198" i="10"/>
  <c r="AB198" i="10"/>
  <c r="AA198" i="10"/>
  <c r="AQ109" i="10"/>
  <c r="AR109" i="10"/>
  <c r="AP109" i="10"/>
  <c r="AH197" i="10"/>
  <c r="AJ197" i="10"/>
  <c r="AI197" i="10"/>
  <c r="AH112" i="10"/>
  <c r="AJ112" i="10"/>
  <c r="AI112" i="10"/>
  <c r="Z239" i="10"/>
  <c r="AB239" i="10"/>
  <c r="AA239" i="10"/>
  <c r="AP125" i="10"/>
  <c r="AR125" i="10"/>
  <c r="AQ125" i="10"/>
  <c r="AH320" i="10"/>
  <c r="AJ320" i="10"/>
  <c r="AI320" i="10"/>
  <c r="AP81" i="10"/>
  <c r="AR81" i="10"/>
  <c r="AQ81" i="10"/>
  <c r="AX64" i="10"/>
  <c r="AZ64" i="10"/>
  <c r="AY64" i="10"/>
  <c r="AX237" i="10"/>
  <c r="AZ237" i="10"/>
  <c r="AY237" i="10"/>
  <c r="R211" i="10"/>
  <c r="T211" i="10"/>
  <c r="S211" i="10"/>
  <c r="AH178" i="10"/>
  <c r="AJ178" i="10"/>
  <c r="AI178" i="10"/>
  <c r="AP200" i="10"/>
  <c r="AR200" i="10"/>
  <c r="AQ200" i="10"/>
  <c r="AX86" i="10"/>
  <c r="AZ86" i="10"/>
  <c r="AY86" i="10"/>
  <c r="R319" i="10"/>
  <c r="T319" i="10"/>
  <c r="S319" i="10"/>
  <c r="AX173" i="10"/>
  <c r="AZ173" i="10"/>
  <c r="AY173" i="10"/>
  <c r="AX126" i="10"/>
  <c r="AZ126" i="10"/>
  <c r="AY126" i="10"/>
  <c r="AP91" i="10"/>
  <c r="AR91" i="10"/>
  <c r="AQ91" i="10"/>
  <c r="AX142" i="10"/>
  <c r="AZ142" i="10"/>
  <c r="AY142" i="10"/>
  <c r="AH186" i="10"/>
  <c r="AJ186" i="10"/>
  <c r="AI186" i="10"/>
  <c r="AP220" i="10"/>
  <c r="AR220" i="10"/>
  <c r="AQ220" i="10"/>
  <c r="AH138" i="10"/>
  <c r="AJ138" i="10"/>
  <c r="AI138" i="10"/>
  <c r="AH127" i="10"/>
  <c r="AJ127" i="10"/>
  <c r="AI127" i="10"/>
  <c r="R174" i="10"/>
  <c r="T174" i="10"/>
  <c r="S174" i="10"/>
  <c r="AH67" i="10"/>
  <c r="AJ67" i="10"/>
  <c r="AI67" i="10"/>
  <c r="R215" i="10"/>
  <c r="T215" i="10"/>
  <c r="S215" i="10"/>
  <c r="AP194" i="10"/>
  <c r="AR194" i="10"/>
  <c r="AQ194" i="10"/>
  <c r="Z115" i="10"/>
  <c r="AB115" i="10"/>
  <c r="AA115" i="10"/>
  <c r="AX170" i="10"/>
  <c r="AZ170" i="10"/>
  <c r="AY170" i="10"/>
  <c r="Z176" i="10"/>
  <c r="AB176" i="10"/>
  <c r="AA176" i="10"/>
  <c r="R113" i="10"/>
  <c r="T113" i="10"/>
  <c r="S113" i="10"/>
  <c r="R228" i="10"/>
  <c r="T228" i="10"/>
  <c r="S228" i="10"/>
  <c r="Z143" i="10"/>
  <c r="AB143" i="10"/>
  <c r="AA143" i="10"/>
  <c r="Z230" i="10"/>
  <c r="AB230" i="10"/>
  <c r="AA230" i="10"/>
  <c r="AX140" i="10"/>
  <c r="AZ140" i="10"/>
  <c r="AY140" i="10"/>
  <c r="AP179" i="10"/>
  <c r="AR179" i="10"/>
  <c r="AQ179" i="10"/>
  <c r="AP234" i="10"/>
  <c r="AR234" i="10"/>
  <c r="AQ234" i="10"/>
  <c r="AX148" i="10"/>
  <c r="AZ148" i="10"/>
  <c r="AY148" i="10"/>
  <c r="R203" i="10"/>
  <c r="T203" i="10"/>
  <c r="S203" i="10"/>
  <c r="AH101" i="10"/>
  <c r="AJ101" i="10"/>
  <c r="AI101" i="10"/>
  <c r="AX144" i="10"/>
  <c r="AZ144" i="10"/>
  <c r="AY144" i="10"/>
  <c r="R328" i="10"/>
  <c r="T328" i="10"/>
  <c r="S328" i="10"/>
  <c r="AP201" i="10"/>
  <c r="AR201" i="10"/>
  <c r="AQ201" i="10"/>
  <c r="AI317" i="10"/>
  <c r="AJ317" i="10"/>
  <c r="AH317" i="10"/>
  <c r="AH327" i="10"/>
  <c r="AJ327" i="10"/>
  <c r="AI327" i="10"/>
  <c r="Z127" i="10"/>
  <c r="AB127" i="10"/>
  <c r="AA127" i="10"/>
  <c r="AX147" i="10"/>
  <c r="AZ147" i="10"/>
  <c r="AY147" i="10"/>
  <c r="AP101" i="10"/>
  <c r="AR101" i="10"/>
  <c r="AQ101" i="10"/>
  <c r="AX82" i="10"/>
  <c r="AZ82" i="10"/>
  <c r="AY82" i="10"/>
  <c r="Z91" i="10"/>
  <c r="AB91" i="10"/>
  <c r="AA91" i="10"/>
  <c r="AP236" i="10"/>
  <c r="AR236" i="10"/>
  <c r="AQ236" i="10"/>
  <c r="AX115" i="10"/>
  <c r="AZ115" i="10"/>
  <c r="AY115" i="10"/>
  <c r="R137" i="10"/>
  <c r="T137" i="10"/>
  <c r="S137" i="10"/>
  <c r="AH100" i="10"/>
  <c r="AJ100" i="10"/>
  <c r="AI100" i="10"/>
  <c r="R206" i="10"/>
  <c r="T206" i="10"/>
  <c r="S206" i="10"/>
  <c r="R210" i="10"/>
  <c r="T210" i="10"/>
  <c r="S210" i="10"/>
  <c r="AX106" i="10"/>
  <c r="AZ106" i="10"/>
  <c r="AY106" i="10"/>
  <c r="AH71" i="10"/>
  <c r="AJ71" i="10"/>
  <c r="AI71" i="10"/>
  <c r="AP224" i="10"/>
  <c r="AR224" i="10"/>
  <c r="AQ224" i="10"/>
  <c r="Z214" i="10"/>
  <c r="AB214" i="10"/>
  <c r="AA214" i="10"/>
  <c r="Z325" i="10"/>
  <c r="AB325" i="10"/>
  <c r="AA325" i="10"/>
  <c r="Z186" i="10"/>
  <c r="AB186" i="10"/>
  <c r="AA186" i="10"/>
  <c r="Z70" i="10"/>
  <c r="AB70" i="10"/>
  <c r="AA70" i="10"/>
  <c r="AP171" i="10"/>
  <c r="AR171" i="10"/>
  <c r="AQ171" i="10"/>
  <c r="AP61" i="10"/>
  <c r="AR61" i="10"/>
  <c r="AQ61" i="10"/>
  <c r="AX130" i="10"/>
  <c r="AZ130" i="10"/>
  <c r="AY130" i="10"/>
  <c r="R188" i="10"/>
  <c r="T188" i="10"/>
  <c r="S188" i="10"/>
  <c r="Z79" i="10"/>
  <c r="AB79" i="10"/>
  <c r="AA79" i="10"/>
  <c r="AX62" i="10"/>
  <c r="AZ62" i="10"/>
  <c r="AY62" i="10"/>
  <c r="R322" i="10"/>
  <c r="T322" i="10"/>
  <c r="S322" i="10"/>
  <c r="AP72" i="10"/>
  <c r="AR72" i="10"/>
  <c r="AQ72" i="10"/>
  <c r="AH316" i="10"/>
  <c r="AJ316" i="10"/>
  <c r="AI316" i="10"/>
  <c r="AP238" i="10"/>
  <c r="AR238" i="10"/>
  <c r="AQ238" i="10"/>
  <c r="AH201" i="10"/>
  <c r="AJ201" i="10"/>
  <c r="AI201" i="10"/>
  <c r="AX205" i="10"/>
  <c r="AZ205" i="10"/>
  <c r="AY205" i="10"/>
  <c r="R326" i="10"/>
  <c r="T326" i="10"/>
  <c r="S326" i="10"/>
  <c r="AX59" i="10"/>
  <c r="AZ59" i="10"/>
  <c r="AY59" i="10"/>
  <c r="AH121" i="10"/>
  <c r="AJ121" i="10"/>
  <c r="AI121" i="10"/>
  <c r="Z213" i="10"/>
  <c r="AB213" i="10"/>
  <c r="AA213" i="10"/>
  <c r="AH227" i="10"/>
  <c r="AJ227" i="10"/>
  <c r="AI227" i="10"/>
  <c r="AH84" i="10"/>
  <c r="AJ84" i="10"/>
  <c r="AI84" i="10"/>
  <c r="AX79" i="10"/>
  <c r="AZ79" i="10"/>
  <c r="AY79" i="10"/>
  <c r="AX203" i="10"/>
  <c r="AZ203" i="10"/>
  <c r="AY203" i="10"/>
  <c r="AX318" i="10"/>
  <c r="AZ318" i="10"/>
  <c r="AY318" i="10"/>
  <c r="AP88" i="10"/>
  <c r="AR88" i="10"/>
  <c r="AQ88" i="10"/>
  <c r="AY141" i="10"/>
  <c r="AZ141" i="10"/>
  <c r="AX141" i="10"/>
  <c r="AY222" i="10"/>
  <c r="AZ222" i="10"/>
  <c r="AX222" i="10"/>
  <c r="AA233" i="10"/>
  <c r="AB233" i="10"/>
  <c r="Z233" i="10"/>
  <c r="AA71" i="10"/>
  <c r="AB71" i="10"/>
  <c r="Z71" i="10"/>
  <c r="AQ198" i="10"/>
  <c r="AR198" i="10"/>
  <c r="AP198" i="10"/>
  <c r="AP186" i="10"/>
  <c r="AR186" i="10"/>
  <c r="AQ186" i="10"/>
  <c r="AX323" i="10"/>
  <c r="AZ323" i="10"/>
  <c r="AY323" i="10"/>
  <c r="AX210" i="10"/>
  <c r="AZ210" i="10"/>
  <c r="AY210" i="10"/>
  <c r="AH241" i="10"/>
  <c r="AJ241" i="10"/>
  <c r="AI241" i="10"/>
  <c r="AP197" i="10"/>
  <c r="AR197" i="10"/>
  <c r="AQ197" i="10"/>
  <c r="AX83" i="10"/>
  <c r="AZ83" i="10"/>
  <c r="AY83" i="10"/>
  <c r="AH220" i="10"/>
  <c r="AJ220" i="10"/>
  <c r="AI220" i="10"/>
  <c r="AP218" i="10"/>
  <c r="AR218" i="10"/>
  <c r="AQ218" i="10"/>
  <c r="Z59" i="10"/>
  <c r="AB59" i="10"/>
  <c r="AA59" i="10"/>
  <c r="AH181" i="10"/>
  <c r="AJ181" i="10"/>
  <c r="AI181" i="10"/>
  <c r="R108" i="10"/>
  <c r="T108" i="10"/>
  <c r="S108" i="10"/>
  <c r="R219" i="10"/>
  <c r="T219" i="10"/>
  <c r="S219" i="10"/>
  <c r="AH233" i="10"/>
  <c r="AJ233" i="10"/>
  <c r="AI233" i="10"/>
  <c r="R109" i="10"/>
  <c r="T109" i="10"/>
  <c r="S109" i="10"/>
  <c r="R125" i="10"/>
  <c r="T125" i="10"/>
  <c r="S125" i="10"/>
  <c r="Z85" i="10"/>
  <c r="AB85" i="10"/>
  <c r="AA85" i="10"/>
  <c r="Z217" i="10"/>
  <c r="AB217" i="10"/>
  <c r="AA217" i="10"/>
  <c r="Z179" i="10"/>
  <c r="AB179" i="10"/>
  <c r="AA179" i="10"/>
  <c r="AP82" i="10"/>
  <c r="AR82" i="10"/>
  <c r="AQ82" i="10"/>
  <c r="Z149" i="10"/>
  <c r="AB149" i="10"/>
  <c r="AA149" i="10"/>
  <c r="AP59" i="10"/>
  <c r="AR59" i="10"/>
  <c r="AQ59" i="10"/>
  <c r="AH324" i="10"/>
  <c r="AJ324" i="10"/>
  <c r="AI324" i="10"/>
  <c r="Z113" i="10"/>
  <c r="AB113" i="10"/>
  <c r="AA113" i="10"/>
  <c r="Z107" i="10"/>
  <c r="AB107" i="10"/>
  <c r="AA107" i="10"/>
  <c r="AP108" i="10"/>
  <c r="AR108" i="10"/>
  <c r="AQ108" i="10"/>
  <c r="AH146" i="10"/>
  <c r="AJ146" i="10"/>
  <c r="AI146" i="10"/>
  <c r="AQ136" i="10"/>
  <c r="AR136" i="10"/>
  <c r="AP136" i="10"/>
  <c r="R120" i="10"/>
  <c r="T120" i="10"/>
  <c r="S120" i="10"/>
  <c r="AX191" i="10"/>
  <c r="AZ191" i="10"/>
  <c r="AY191" i="10"/>
  <c r="R183" i="10"/>
  <c r="T183" i="10"/>
  <c r="S183" i="10"/>
  <c r="Z224" i="10"/>
  <c r="AB224" i="10"/>
  <c r="AA224" i="10"/>
  <c r="AP339" i="10"/>
  <c r="AX206" i="10"/>
  <c r="AZ206" i="10"/>
  <c r="AY206" i="10"/>
  <c r="Z208" i="10"/>
  <c r="AB208" i="10"/>
  <c r="AA208" i="10"/>
  <c r="Z317" i="10"/>
  <c r="AB317" i="10"/>
  <c r="AA317" i="10"/>
  <c r="AX322" i="10"/>
  <c r="AZ322" i="10"/>
  <c r="AY322" i="10"/>
  <c r="AQ80" i="10"/>
  <c r="AR80" i="10"/>
  <c r="AP80" i="10"/>
  <c r="AY227" i="10"/>
  <c r="AZ227" i="10"/>
  <c r="AX227" i="10"/>
  <c r="AP123" i="10"/>
  <c r="AR123" i="10"/>
  <c r="AQ123" i="10"/>
  <c r="AX225" i="10"/>
  <c r="AZ225" i="10"/>
  <c r="AY225" i="10"/>
  <c r="Z76" i="10"/>
  <c r="AB76" i="10"/>
  <c r="AA76" i="10"/>
  <c r="Z235" i="10"/>
  <c r="AB235" i="10"/>
  <c r="AA235" i="10"/>
  <c r="AJ339" i="10"/>
  <c r="AP66" i="10"/>
  <c r="AR66" i="10"/>
  <c r="AQ66" i="10"/>
  <c r="R178" i="10"/>
  <c r="T178" i="10"/>
  <c r="S178" i="10"/>
  <c r="AX95" i="10"/>
  <c r="AZ95" i="10"/>
  <c r="AY95" i="10"/>
  <c r="AX80" i="10"/>
  <c r="AZ80" i="10"/>
  <c r="AY80" i="10"/>
  <c r="Z242" i="10"/>
  <c r="AB242" i="10"/>
  <c r="AA242" i="10"/>
  <c r="AP223" i="10"/>
  <c r="AR223" i="10"/>
  <c r="AQ223" i="10"/>
  <c r="Z244" i="10"/>
  <c r="AB244" i="10"/>
  <c r="AA244" i="10"/>
  <c r="R231" i="10"/>
  <c r="T231" i="10"/>
  <c r="S231" i="10"/>
  <c r="Z87" i="10"/>
  <c r="AB87" i="10"/>
  <c r="AA87" i="10"/>
  <c r="R204" i="10"/>
  <c r="T204" i="10"/>
  <c r="S204" i="10"/>
  <c r="AP121" i="10"/>
  <c r="AR121" i="10"/>
  <c r="AQ121" i="10"/>
  <c r="AH133" i="10"/>
  <c r="AJ133" i="10"/>
  <c r="AI133" i="10"/>
  <c r="AX145" i="10"/>
  <c r="AZ145" i="10"/>
  <c r="AY145" i="10"/>
  <c r="AX198" i="10"/>
  <c r="AZ198" i="10"/>
  <c r="AY198" i="10"/>
  <c r="AH238" i="10"/>
  <c r="AJ238" i="10"/>
  <c r="AI238" i="10"/>
  <c r="R169" i="10"/>
  <c r="T169" i="10"/>
  <c r="S169" i="10"/>
  <c r="Z132" i="10"/>
  <c r="AB132" i="10"/>
  <c r="AA132" i="10"/>
  <c r="AX240" i="10"/>
  <c r="AZ240" i="10"/>
  <c r="AY240" i="10"/>
  <c r="AP60" i="10"/>
  <c r="AR60" i="10"/>
  <c r="AQ60" i="10"/>
  <c r="Z139" i="10"/>
  <c r="AB139" i="10"/>
  <c r="AA139" i="10"/>
  <c r="Z225" i="10"/>
  <c r="AB225" i="10"/>
  <c r="AA225" i="10"/>
  <c r="AH187" i="10"/>
  <c r="AJ187" i="10"/>
  <c r="AI187" i="10"/>
  <c r="AH325" i="10"/>
  <c r="AJ325" i="10"/>
  <c r="AI325" i="10"/>
  <c r="AH105" i="10"/>
  <c r="AJ105" i="10"/>
  <c r="AI105" i="10"/>
  <c r="R327" i="10"/>
  <c r="T327" i="10"/>
  <c r="S327" i="10"/>
  <c r="AX169" i="10"/>
  <c r="AZ169" i="10"/>
  <c r="AY169" i="10"/>
  <c r="R117" i="10"/>
  <c r="T117" i="10"/>
  <c r="S117" i="10"/>
  <c r="AP117" i="10"/>
  <c r="AR117" i="10"/>
  <c r="AQ117" i="10"/>
  <c r="AH166" i="10"/>
  <c r="AJ166" i="10"/>
  <c r="AI166" i="10"/>
  <c r="R240" i="10"/>
  <c r="T240" i="10"/>
  <c r="S240" i="10"/>
  <c r="AX109" i="10"/>
  <c r="AZ109" i="10"/>
  <c r="AY109" i="10"/>
  <c r="AX184" i="10"/>
  <c r="AZ184" i="10"/>
  <c r="AY184" i="10"/>
  <c r="AP102" i="10"/>
  <c r="AR102" i="10"/>
  <c r="AQ102" i="10"/>
  <c r="AH137" i="10"/>
  <c r="AJ137" i="10"/>
  <c r="AI137" i="10"/>
  <c r="AH225" i="10"/>
  <c r="AJ225" i="10"/>
  <c r="AI225" i="10"/>
  <c r="AX68" i="10"/>
  <c r="AZ68" i="10"/>
  <c r="AY68" i="10"/>
  <c r="Z200" i="10"/>
  <c r="AB200" i="10"/>
  <c r="AA200" i="10"/>
  <c r="AX221" i="10"/>
  <c r="AZ221" i="10"/>
  <c r="AY221" i="10"/>
  <c r="R119" i="10"/>
  <c r="T119" i="10"/>
  <c r="S119" i="10"/>
  <c r="AH179" i="10"/>
  <c r="AJ179" i="10"/>
  <c r="AI179" i="10"/>
  <c r="AH188" i="10"/>
  <c r="AJ188" i="10"/>
  <c r="AI188" i="10"/>
  <c r="R323" i="10"/>
  <c r="T323" i="10"/>
  <c r="S323" i="10"/>
  <c r="AH66" i="10"/>
  <c r="AJ66" i="10"/>
  <c r="AI66" i="10"/>
  <c r="AX179" i="10"/>
  <c r="AZ179" i="10"/>
  <c r="AY179" i="10"/>
  <c r="Z105" i="10"/>
  <c r="AB105" i="10"/>
  <c r="AA105" i="10"/>
  <c r="AP184" i="10"/>
  <c r="AR184" i="10"/>
  <c r="AQ184" i="10"/>
  <c r="Z126" i="10"/>
  <c r="AB126" i="10"/>
  <c r="AA126" i="10"/>
  <c r="AX81" i="10"/>
  <c r="AZ81" i="10"/>
  <c r="AY81" i="10"/>
  <c r="AH167" i="10"/>
  <c r="AJ167" i="10"/>
  <c r="AI167" i="10"/>
  <c r="AP321" i="10"/>
  <c r="AR321" i="10"/>
  <c r="AQ321" i="10"/>
  <c r="AP245" i="10"/>
  <c r="AR245" i="10"/>
  <c r="AQ245" i="10"/>
  <c r="AP213" i="10"/>
  <c r="AR213" i="10"/>
  <c r="AQ213" i="10"/>
  <c r="AH207" i="10"/>
  <c r="AJ207" i="10"/>
  <c r="AI207" i="10"/>
  <c r="AH326" i="10"/>
  <c r="AJ326" i="10"/>
  <c r="AI326" i="10"/>
  <c r="Z92" i="10"/>
  <c r="AB92" i="10"/>
  <c r="AA92" i="10"/>
  <c r="AX128" i="10"/>
  <c r="AZ128" i="10"/>
  <c r="AY128" i="10"/>
  <c r="AH120" i="10"/>
  <c r="AJ120" i="10"/>
  <c r="AI120" i="10"/>
  <c r="AX91" i="10"/>
  <c r="AZ91" i="10"/>
  <c r="AY91" i="10"/>
  <c r="AP168" i="10"/>
  <c r="AR168" i="10"/>
  <c r="AQ168" i="10"/>
  <c r="R224" i="10"/>
  <c r="T224" i="10"/>
  <c r="S224" i="10"/>
  <c r="AX194" i="10"/>
  <c r="AZ194" i="10"/>
  <c r="AY194" i="10"/>
  <c r="AP231" i="10"/>
  <c r="AR231" i="10"/>
  <c r="AQ231" i="10"/>
  <c r="R243" i="10"/>
  <c r="T243" i="10"/>
  <c r="S243" i="10"/>
  <c r="R321" i="10"/>
  <c r="T321" i="10"/>
  <c r="S321" i="10"/>
  <c r="AP182" i="10"/>
  <c r="AR182" i="10"/>
  <c r="AQ182" i="10"/>
  <c r="AX104" i="10"/>
  <c r="AZ104" i="10"/>
  <c r="AY104" i="10"/>
  <c r="AX180" i="10"/>
  <c r="AZ180" i="10"/>
  <c r="AY180" i="10"/>
  <c r="Z111" i="10"/>
  <c r="AB111" i="10"/>
  <c r="AA111" i="10"/>
  <c r="Z207" i="10"/>
  <c r="AB207" i="10"/>
  <c r="AA207" i="10"/>
  <c r="AX114" i="10"/>
  <c r="AZ114" i="10"/>
  <c r="AY114" i="10"/>
  <c r="Z173" i="10"/>
  <c r="AB173" i="10"/>
  <c r="AA173" i="10"/>
  <c r="AP189" i="10"/>
  <c r="AR189" i="10"/>
  <c r="AQ189" i="10"/>
  <c r="Z84" i="10"/>
  <c r="AB84" i="10"/>
  <c r="AA84" i="10"/>
  <c r="AH70" i="10"/>
  <c r="AJ70" i="10"/>
  <c r="AI70" i="10"/>
  <c r="Z72" i="10"/>
  <c r="AB72" i="10"/>
  <c r="AA72" i="10"/>
  <c r="R237" i="10"/>
  <c r="T237" i="10"/>
  <c r="S237" i="10"/>
  <c r="AI189" i="10"/>
  <c r="AJ189" i="10"/>
  <c r="AH189" i="10"/>
  <c r="Z128" i="10"/>
  <c r="AB128" i="10"/>
  <c r="AA128" i="10"/>
  <c r="AI76" i="10"/>
  <c r="AJ76" i="10"/>
  <c r="AH76" i="10"/>
  <c r="AP318" i="10"/>
  <c r="AR318" i="10"/>
  <c r="AQ318" i="10"/>
  <c r="AP242" i="10"/>
  <c r="AR242" i="10"/>
  <c r="AQ242" i="10"/>
  <c r="Z189" i="10"/>
  <c r="AB189" i="10"/>
  <c r="AA189" i="10"/>
  <c r="R189" i="10"/>
  <c r="T189" i="10"/>
  <c r="S189" i="10"/>
  <c r="AP89" i="10"/>
  <c r="AR89" i="10"/>
  <c r="AQ89" i="10"/>
  <c r="AP230" i="10"/>
  <c r="AR230" i="10"/>
  <c r="AQ230" i="10"/>
  <c r="AX211" i="10"/>
  <c r="AZ211" i="10"/>
  <c r="AY211" i="10"/>
  <c r="AP110" i="10"/>
  <c r="AR110" i="10"/>
  <c r="AQ110" i="10"/>
  <c r="AP65" i="10"/>
  <c r="AR65" i="10"/>
  <c r="AQ65" i="10"/>
  <c r="AH203" i="10"/>
  <c r="AJ203" i="10"/>
  <c r="AI203" i="10"/>
  <c r="AP320" i="10"/>
  <c r="AR320" i="10"/>
  <c r="AQ320" i="10"/>
  <c r="AX195" i="10"/>
  <c r="AZ195" i="10"/>
  <c r="AY195" i="10"/>
  <c r="AX209" i="10"/>
  <c r="AZ209" i="10"/>
  <c r="AY209" i="10"/>
  <c r="R339" i="10"/>
  <c r="AP226" i="10"/>
  <c r="AR226" i="10"/>
  <c r="AQ226" i="10"/>
  <c r="R218" i="10"/>
  <c r="T218" i="10"/>
  <c r="S218" i="10"/>
  <c r="Z142" i="10"/>
  <c r="AB142" i="10"/>
  <c r="AA142" i="10"/>
  <c r="AP144" i="10"/>
  <c r="AR144" i="10"/>
  <c r="AQ144" i="10"/>
  <c r="Z69" i="10"/>
  <c r="AB69" i="10"/>
  <c r="AA69" i="10"/>
  <c r="AP147" i="10"/>
  <c r="AR147" i="10"/>
  <c r="AQ147" i="10"/>
  <c r="Z195" i="10"/>
  <c r="AB195" i="10"/>
  <c r="AA195" i="10"/>
  <c r="AH193" i="10"/>
  <c r="AJ193" i="10"/>
  <c r="AI193" i="10"/>
  <c r="AH140" i="10"/>
  <c r="AJ140" i="10"/>
  <c r="AI140" i="10"/>
  <c r="AH122" i="10"/>
  <c r="AJ122" i="10"/>
  <c r="AI122" i="10"/>
  <c r="Z80" i="10"/>
  <c r="AB80" i="10"/>
  <c r="AA80" i="10"/>
  <c r="AP140" i="10"/>
  <c r="AR140" i="10"/>
  <c r="AQ140" i="10"/>
  <c r="AH55" i="10"/>
  <c r="AJ55" i="10"/>
  <c r="AI55" i="10"/>
  <c r="AI339" i="10"/>
  <c r="AH171" i="10"/>
  <c r="AJ171" i="10"/>
  <c r="AI171" i="10"/>
  <c r="AP192" i="10"/>
  <c r="AR192" i="10"/>
  <c r="AQ192" i="10"/>
  <c r="R167" i="10"/>
  <c r="T167" i="10"/>
  <c r="S167" i="10"/>
  <c r="AP132" i="10"/>
  <c r="AR132" i="10"/>
  <c r="AQ132" i="10"/>
  <c r="AH106" i="10"/>
  <c r="AJ106" i="10"/>
  <c r="AI106" i="10"/>
  <c r="AH184" i="10"/>
  <c r="AJ184" i="10"/>
  <c r="AI184" i="10"/>
  <c r="AH322" i="10"/>
  <c r="AJ322" i="10"/>
  <c r="AI322" i="10"/>
  <c r="AH208" i="10"/>
  <c r="AJ208" i="10"/>
  <c r="AI208" i="10"/>
  <c r="Z199" i="10"/>
  <c r="AB199" i="10"/>
  <c r="AA199" i="10"/>
  <c r="R199" i="10"/>
  <c r="T199" i="10"/>
  <c r="S199" i="10"/>
  <c r="R131" i="10"/>
  <c r="T131" i="10"/>
  <c r="S131" i="10"/>
  <c r="R129" i="10"/>
  <c r="T129" i="10"/>
  <c r="S129" i="10"/>
  <c r="R202" i="10"/>
  <c r="T202" i="10"/>
  <c r="S202" i="10"/>
  <c r="R216" i="10"/>
  <c r="T216" i="10"/>
  <c r="S216" i="10"/>
  <c r="AH198" i="10"/>
  <c r="AJ198" i="10"/>
  <c r="AI198" i="10"/>
  <c r="R177" i="10"/>
  <c r="T177" i="10"/>
  <c r="S177" i="10"/>
  <c r="AP70" i="10"/>
  <c r="AR70" i="10"/>
  <c r="AQ70" i="10"/>
  <c r="AH56" i="10"/>
  <c r="AJ56" i="10"/>
  <c r="AI56" i="10"/>
  <c r="Z147" i="10"/>
  <c r="AB147" i="10"/>
  <c r="AA147" i="10"/>
  <c r="AP243" i="10"/>
  <c r="AR243" i="10"/>
  <c r="AQ243" i="10"/>
  <c r="AX196" i="10"/>
  <c r="AZ196" i="10"/>
  <c r="AY196" i="10"/>
  <c r="AH177" i="10"/>
  <c r="AJ177" i="10"/>
  <c r="AI177" i="10"/>
  <c r="AX127" i="10"/>
  <c r="AZ127" i="10"/>
  <c r="AY127" i="10"/>
  <c r="AH219" i="10"/>
  <c r="AJ219" i="10"/>
  <c r="AI219" i="10"/>
  <c r="AP173" i="10"/>
  <c r="AR173" i="10"/>
  <c r="AQ173" i="10"/>
  <c r="Z204" i="10"/>
  <c r="AB204" i="10"/>
  <c r="AA204" i="10"/>
  <c r="AX193" i="10"/>
  <c r="AZ193" i="10"/>
  <c r="AY193" i="10"/>
  <c r="AP56" i="10"/>
  <c r="AR56" i="10"/>
  <c r="AQ56" i="10"/>
  <c r="AP176" i="10"/>
  <c r="AR176" i="10"/>
  <c r="AQ176" i="10"/>
  <c r="AX185" i="10"/>
  <c r="AZ185" i="10"/>
  <c r="AY185" i="10"/>
  <c r="AX103" i="10"/>
  <c r="AZ103" i="10"/>
  <c r="AY103" i="10"/>
  <c r="AX61" i="10"/>
  <c r="AZ61" i="10"/>
  <c r="AY61" i="10"/>
  <c r="AP169" i="10"/>
  <c r="AR169" i="10"/>
  <c r="AQ169" i="10"/>
  <c r="AX76" i="10"/>
  <c r="AZ76" i="10"/>
  <c r="AY76" i="10"/>
  <c r="AP141" i="10"/>
  <c r="AR141" i="10"/>
  <c r="AQ141" i="10"/>
  <c r="T339" i="10"/>
  <c r="AX182" i="10"/>
  <c r="AZ182" i="10"/>
  <c r="AY182" i="10"/>
  <c r="Z123" i="10"/>
  <c r="AB123" i="10"/>
  <c r="AA123" i="10"/>
  <c r="AX117" i="10"/>
  <c r="AZ117" i="10"/>
  <c r="AY117" i="10"/>
  <c r="AX324" i="10"/>
  <c r="AZ324" i="10"/>
  <c r="AY324" i="10"/>
  <c r="AP124" i="10"/>
  <c r="AR124" i="10"/>
  <c r="AQ124" i="10"/>
  <c r="R221" i="10"/>
  <c r="T221" i="10"/>
  <c r="S221" i="10"/>
  <c r="AP96" i="10"/>
  <c r="AR96" i="10"/>
  <c r="AQ96" i="10"/>
  <c r="AH125" i="10"/>
  <c r="AJ125" i="10"/>
  <c r="AI125" i="10"/>
  <c r="AP229" i="10"/>
  <c r="AR229" i="10"/>
  <c r="AQ229" i="10"/>
  <c r="AP146" i="10"/>
  <c r="AR146" i="10"/>
  <c r="AQ146" i="10"/>
  <c r="AI141" i="10"/>
  <c r="AJ141" i="10"/>
  <c r="AH141" i="10"/>
  <c r="AH232" i="10"/>
  <c r="AJ232" i="10"/>
  <c r="AI232" i="10"/>
  <c r="Z187" i="10"/>
  <c r="AB187" i="10"/>
  <c r="AA187" i="10"/>
  <c r="Z138" i="10"/>
  <c r="AB138" i="10"/>
  <c r="AA138" i="10"/>
  <c r="AH118" i="10"/>
  <c r="AJ118" i="10"/>
  <c r="AI118" i="10"/>
  <c r="AP77" i="10"/>
  <c r="AR77" i="10"/>
  <c r="AQ77" i="10"/>
  <c r="AH104" i="10"/>
  <c r="AJ104" i="10"/>
  <c r="AI104" i="10"/>
  <c r="AP208" i="10"/>
  <c r="AR208" i="10"/>
  <c r="AQ208" i="10"/>
  <c r="Z170" i="10"/>
  <c r="AB170" i="10"/>
  <c r="AA170" i="10"/>
  <c r="AH224" i="10"/>
  <c r="AJ224" i="10"/>
  <c r="AI224" i="10"/>
  <c r="R201" i="10"/>
  <c r="T201" i="10"/>
  <c r="S201" i="10"/>
  <c r="AP209" i="10"/>
  <c r="AR209" i="10"/>
  <c r="AQ209" i="10"/>
  <c r="AX176" i="10"/>
  <c r="AZ176" i="10"/>
  <c r="AY176" i="10"/>
  <c r="AH145" i="10"/>
  <c r="AJ145" i="10"/>
  <c r="AI145" i="10"/>
  <c r="AH88" i="10"/>
  <c r="AJ88" i="10"/>
  <c r="AI88" i="10"/>
  <c r="R223" i="10"/>
  <c r="T223" i="10"/>
  <c r="S223" i="10"/>
  <c r="AX89" i="10"/>
  <c r="AZ89" i="10"/>
  <c r="AY89" i="10"/>
  <c r="AX118" i="10"/>
  <c r="AZ118" i="10"/>
  <c r="AY118" i="10"/>
  <c r="AH200" i="10"/>
  <c r="AJ200" i="10"/>
  <c r="AI200" i="10"/>
  <c r="Z94" i="10"/>
  <c r="AB94" i="10"/>
  <c r="AA94" i="10"/>
  <c r="Z320" i="10"/>
  <c r="AB320" i="10"/>
  <c r="AA320" i="10"/>
  <c r="AH103" i="10"/>
  <c r="AJ103" i="10"/>
  <c r="AI103" i="10"/>
  <c r="AX167" i="10"/>
  <c r="AZ167" i="10"/>
  <c r="AY167" i="10"/>
  <c r="R99" i="10"/>
  <c r="T99" i="10"/>
  <c r="S99" i="10"/>
  <c r="S339" i="10"/>
  <c r="Z181" i="10"/>
  <c r="AB181" i="10"/>
  <c r="AA181" i="10"/>
  <c r="AH212" i="10"/>
  <c r="AJ212" i="10"/>
  <c r="AI212" i="10"/>
  <c r="R230" i="10"/>
  <c r="T230" i="10"/>
  <c r="S230" i="10"/>
  <c r="AX134" i="10"/>
  <c r="AZ134" i="10"/>
  <c r="AY134" i="10"/>
  <c r="AH142" i="10"/>
  <c r="AJ142" i="10"/>
  <c r="AI142" i="10"/>
  <c r="AP63" i="10"/>
  <c r="AR63" i="10"/>
  <c r="AQ63" i="10"/>
  <c r="AH215" i="10"/>
  <c r="AJ215" i="10"/>
  <c r="AI215" i="10"/>
  <c r="AP235" i="10"/>
  <c r="AR235" i="10"/>
  <c r="AQ235" i="10"/>
  <c r="AX93" i="10"/>
  <c r="AZ93" i="10"/>
  <c r="AY93" i="10"/>
  <c r="Z133" i="10"/>
  <c r="AB133" i="10"/>
  <c r="AA133" i="10"/>
  <c r="AH229" i="10"/>
  <c r="AJ229" i="10"/>
  <c r="AI229" i="10"/>
  <c r="AP244" i="10"/>
  <c r="AR244" i="10"/>
  <c r="AQ244" i="10"/>
  <c r="R149" i="10"/>
  <c r="T149" i="10"/>
  <c r="S149" i="10"/>
  <c r="AX212" i="10"/>
  <c r="AZ212" i="10"/>
  <c r="AY212" i="10"/>
  <c r="AX327" i="10"/>
  <c r="AZ327" i="10"/>
  <c r="AY327" i="10"/>
  <c r="R196" i="10"/>
  <c r="T196" i="10"/>
  <c r="S196" i="10"/>
  <c r="Z77" i="10"/>
  <c r="AB77" i="10"/>
  <c r="AA77" i="10"/>
  <c r="Z210" i="10"/>
  <c r="AB210" i="10"/>
  <c r="AA210" i="10"/>
  <c r="R222" i="10"/>
  <c r="T222" i="10"/>
  <c r="S222" i="10"/>
  <c r="R233" i="10"/>
  <c r="T233" i="10"/>
  <c r="S233" i="10"/>
  <c r="AP323" i="10"/>
  <c r="AR323" i="10"/>
  <c r="AQ323" i="10"/>
  <c r="AP328" i="10"/>
  <c r="AR328" i="10"/>
  <c r="AQ328" i="10"/>
  <c r="R110" i="10"/>
  <c r="T110" i="10"/>
  <c r="S110" i="10"/>
  <c r="AX90" i="10"/>
  <c r="AZ90" i="10"/>
  <c r="AY90" i="10"/>
  <c r="AX110" i="10"/>
  <c r="AZ110" i="10"/>
  <c r="AY110" i="10"/>
  <c r="R191" i="10"/>
  <c r="T191" i="10"/>
  <c r="S191" i="10"/>
  <c r="AP180" i="10"/>
  <c r="AR180" i="10"/>
  <c r="AQ180" i="10"/>
  <c r="R194" i="10"/>
  <c r="T194" i="10"/>
  <c r="S194" i="10"/>
  <c r="AX139" i="10"/>
  <c r="AZ139" i="10"/>
  <c r="AY139" i="10"/>
  <c r="Z321" i="10"/>
  <c r="AB321" i="10"/>
  <c r="AA321" i="10"/>
  <c r="AP195" i="10"/>
  <c r="AR195" i="10"/>
  <c r="AQ195" i="10"/>
  <c r="AH182" i="10"/>
  <c r="AJ182" i="10"/>
  <c r="AI182" i="10"/>
  <c r="AP111" i="10"/>
  <c r="AR111" i="10"/>
  <c r="AQ111" i="10"/>
  <c r="AP181" i="10"/>
  <c r="AR181" i="10"/>
  <c r="AQ181" i="10"/>
  <c r="Z219" i="10"/>
  <c r="AB219" i="10"/>
  <c r="AA219" i="10"/>
  <c r="AQ339" i="10"/>
  <c r="AQ55" i="10"/>
  <c r="Z197" i="10"/>
  <c r="AB197" i="10"/>
  <c r="AA197" i="10"/>
  <c r="AH185" i="10"/>
  <c r="AJ185" i="10"/>
  <c r="AI185" i="10"/>
  <c r="R225" i="10"/>
  <c r="T225" i="10"/>
  <c r="S225" i="10"/>
  <c r="AP57" i="10"/>
  <c r="AR57" i="10"/>
  <c r="AQ57" i="10"/>
  <c r="Z323" i="10"/>
  <c r="AB323" i="10"/>
  <c r="AA323" i="10"/>
  <c r="Z122" i="10"/>
  <c r="AB122" i="10"/>
  <c r="AA122" i="10"/>
  <c r="AP142" i="10"/>
  <c r="AR142" i="10"/>
  <c r="AQ142" i="10"/>
  <c r="AX71" i="10"/>
  <c r="AZ71" i="10"/>
  <c r="AY71" i="10"/>
  <c r="AA135" i="10"/>
  <c r="AB135" i="10"/>
  <c r="Z135" i="10"/>
  <c r="R124" i="10"/>
  <c r="T124" i="10"/>
  <c r="S124" i="10"/>
  <c r="R133" i="10"/>
  <c r="T133" i="10"/>
  <c r="S133" i="10"/>
  <c r="AX235" i="10"/>
  <c r="AZ235" i="10"/>
  <c r="AY235" i="10"/>
  <c r="AP175" i="10"/>
  <c r="AR175" i="10"/>
  <c r="AQ175" i="10"/>
  <c r="AX174" i="10"/>
  <c r="AZ174" i="10"/>
  <c r="AY174" i="10"/>
  <c r="AH211" i="10"/>
  <c r="AJ211" i="10"/>
  <c r="AI211" i="10"/>
  <c r="AX123" i="10"/>
  <c r="AZ123" i="10"/>
  <c r="AY123" i="10"/>
  <c r="R112" i="10"/>
  <c r="T112" i="10"/>
  <c r="S112" i="10"/>
  <c r="AH94" i="10"/>
  <c r="AJ94" i="10"/>
  <c r="AI94" i="10"/>
  <c r="R143" i="10"/>
  <c r="T143" i="10"/>
  <c r="S143" i="10"/>
  <c r="AX70" i="10"/>
  <c r="AZ70" i="10"/>
  <c r="AY70" i="10"/>
  <c r="AP71" i="10"/>
  <c r="AR71" i="10"/>
  <c r="AQ71" i="10"/>
  <c r="Z97" i="10"/>
  <c r="AB97" i="10"/>
  <c r="AA97" i="10"/>
  <c r="AP227" i="10"/>
  <c r="AR227" i="10"/>
  <c r="AQ227" i="10"/>
  <c r="R209" i="10"/>
  <c r="T209" i="10"/>
  <c r="S209" i="10"/>
  <c r="AX214" i="10"/>
  <c r="AZ214" i="10"/>
  <c r="AY214" i="10"/>
  <c r="AX242" i="10"/>
  <c r="AZ242" i="10"/>
  <c r="AY242" i="10"/>
  <c r="Z324" i="10"/>
  <c r="AB324" i="10"/>
  <c r="AA324" i="10"/>
  <c r="AP185" i="10"/>
  <c r="AR185" i="10"/>
  <c r="AQ185" i="10"/>
  <c r="AP206" i="10"/>
  <c r="AR206" i="10"/>
  <c r="AQ206" i="10"/>
  <c r="AH107" i="10"/>
  <c r="AJ107" i="10"/>
  <c r="AI107" i="10"/>
  <c r="Z172" i="10"/>
  <c r="AB172" i="10"/>
  <c r="AA172" i="10"/>
  <c r="AH59" i="10"/>
  <c r="AJ59" i="10"/>
  <c r="AI59" i="10"/>
  <c r="AX192" i="10"/>
  <c r="AZ192" i="10"/>
  <c r="AY192" i="10"/>
  <c r="AH175" i="10"/>
  <c r="AJ175" i="10"/>
  <c r="AI175" i="10"/>
  <c r="Z75" i="10"/>
  <c r="AB75" i="10"/>
  <c r="AA75" i="10"/>
  <c r="Z101" i="10"/>
  <c r="AB101" i="10"/>
  <c r="AA101" i="10"/>
  <c r="AX122" i="10"/>
  <c r="AZ122" i="10"/>
  <c r="AY122" i="10"/>
  <c r="AX101" i="10"/>
  <c r="AZ101" i="10"/>
  <c r="AY101" i="10"/>
  <c r="AH79" i="10"/>
  <c r="AJ79" i="10"/>
  <c r="AI79" i="10"/>
  <c r="Z201" i="10"/>
  <c r="AB201" i="10"/>
  <c r="AA201" i="10"/>
  <c r="AX188" i="10"/>
  <c r="AZ188" i="10"/>
  <c r="AY188" i="10"/>
  <c r="Z131" i="10"/>
  <c r="AB131" i="10"/>
  <c r="AA131" i="10"/>
  <c r="R217" i="10"/>
  <c r="T217" i="10"/>
  <c r="S217" i="10"/>
  <c r="AP93" i="10"/>
  <c r="AR93" i="10"/>
  <c r="AQ93" i="10"/>
  <c r="R104" i="10"/>
  <c r="T104" i="10"/>
  <c r="S104" i="10"/>
  <c r="AX149" i="10"/>
  <c r="AZ149" i="10"/>
  <c r="AY149" i="10"/>
  <c r="R176" i="10"/>
  <c r="T176" i="10"/>
  <c r="S176" i="10"/>
  <c r="AP327" i="10"/>
  <c r="AR327" i="10"/>
  <c r="AQ327" i="10"/>
  <c r="R118" i="10"/>
  <c r="T118" i="10"/>
  <c r="S118" i="10"/>
  <c r="AH102" i="10"/>
  <c r="AJ102" i="10"/>
  <c r="AI102" i="10"/>
  <c r="R220" i="10"/>
  <c r="T220" i="10"/>
  <c r="S220" i="10"/>
  <c r="Z243" i="10"/>
  <c r="AB243" i="10"/>
  <c r="AA243" i="10"/>
  <c r="Z322" i="10"/>
  <c r="AB322" i="10"/>
  <c r="AA322" i="10"/>
  <c r="AH191" i="10"/>
  <c r="AJ191" i="10"/>
  <c r="AI191" i="10"/>
  <c r="Z90" i="10"/>
  <c r="AB90" i="10"/>
  <c r="AA90" i="10"/>
  <c r="AX229" i="10"/>
  <c r="AZ229" i="10"/>
  <c r="AY229" i="10"/>
  <c r="AX199" i="10"/>
  <c r="AZ199" i="10"/>
  <c r="AY199" i="10"/>
  <c r="AP58" i="10"/>
  <c r="AR58" i="10"/>
  <c r="AQ58" i="10"/>
  <c r="R102" i="10"/>
  <c r="T102" i="10"/>
  <c r="S102" i="10"/>
  <c r="Z102" i="10"/>
  <c r="AB102" i="10"/>
  <c r="AA102" i="10"/>
  <c r="Z120" i="10"/>
  <c r="AB120" i="10"/>
  <c r="AA120" i="10"/>
  <c r="Z110" i="10"/>
  <c r="AB110" i="10"/>
  <c r="AA110" i="10"/>
  <c r="R238" i="10"/>
  <c r="T238" i="10"/>
  <c r="S238" i="10"/>
  <c r="Z212" i="10"/>
  <c r="AB212" i="10"/>
  <c r="AA212" i="10"/>
  <c r="R205" i="10"/>
  <c r="T205" i="10"/>
  <c r="S205" i="10"/>
  <c r="AP196" i="10"/>
  <c r="AR196" i="10"/>
  <c r="AQ196" i="10"/>
  <c r="AX132" i="10"/>
  <c r="AZ132" i="10"/>
  <c r="AY132" i="10"/>
  <c r="AX67" i="10"/>
  <c r="AZ67" i="10"/>
  <c r="AY67" i="10"/>
  <c r="R184" i="10"/>
  <c r="T184" i="10"/>
  <c r="S184" i="10"/>
  <c r="Z326" i="10"/>
  <c r="AB326" i="10"/>
  <c r="AA326" i="10"/>
  <c r="R212" i="10"/>
  <c r="T212" i="10"/>
  <c r="S212" i="10"/>
  <c r="AH111" i="10"/>
  <c r="AJ111" i="10"/>
  <c r="AI111" i="10"/>
  <c r="Z118" i="10"/>
  <c r="AB118" i="10"/>
  <c r="AA118" i="10"/>
  <c r="AX178" i="10"/>
  <c r="AZ178" i="10"/>
  <c r="AY178" i="10"/>
  <c r="Z228" i="10"/>
  <c r="AB228" i="10"/>
  <c r="AA228" i="10"/>
  <c r="R207" i="10"/>
  <c r="T207" i="10"/>
  <c r="S207" i="10"/>
  <c r="AH170" i="10"/>
  <c r="AJ170" i="10"/>
  <c r="AI170" i="10"/>
  <c r="AP167" i="10"/>
  <c r="AR167" i="10"/>
  <c r="AQ167" i="10"/>
  <c r="AP67" i="10"/>
  <c r="AR67" i="10"/>
  <c r="AQ67" i="10"/>
  <c r="AH117" i="10"/>
  <c r="AJ117" i="10"/>
  <c r="AI117" i="10"/>
  <c r="AH176" i="10"/>
  <c r="AJ176" i="10"/>
  <c r="AI176" i="10"/>
  <c r="AP68" i="10"/>
  <c r="AR68" i="10"/>
  <c r="AQ68" i="10"/>
  <c r="AX219" i="10"/>
  <c r="AZ219" i="10"/>
  <c r="AY219" i="10"/>
  <c r="AH169" i="10"/>
  <c r="AJ169" i="10"/>
  <c r="AI169" i="10"/>
  <c r="AH81" i="10"/>
  <c r="AJ81" i="10"/>
  <c r="AI81" i="10"/>
  <c r="R134" i="10"/>
  <c r="T134" i="10"/>
  <c r="S134" i="10"/>
  <c r="Z178" i="10"/>
  <c r="AB178" i="10"/>
  <c r="AA178" i="10"/>
  <c r="AP325" i="10"/>
  <c r="AR325" i="10"/>
  <c r="AQ325" i="10"/>
  <c r="AP55" i="10"/>
  <c r="AR55" i="10"/>
  <c r="AR339" i="10"/>
  <c r="AH139" i="10"/>
  <c r="AJ139" i="10"/>
  <c r="AI139" i="10"/>
  <c r="AP105" i="10"/>
  <c r="AR105" i="10"/>
  <c r="AQ105" i="10"/>
  <c r="R138" i="10"/>
  <c r="T138" i="10"/>
  <c r="S138" i="10"/>
  <c r="Z183" i="10"/>
  <c r="AB183" i="10"/>
  <c r="AA183" i="10"/>
  <c r="AP103" i="10"/>
  <c r="AR103" i="10"/>
  <c r="AQ103" i="10"/>
  <c r="R107" i="10"/>
  <c r="T107" i="10"/>
  <c r="S107" i="10"/>
  <c r="Z141" i="10"/>
  <c r="AB141" i="10"/>
  <c r="AA141" i="10"/>
  <c r="R172" i="10"/>
  <c r="T172" i="10"/>
  <c r="S172" i="10"/>
  <c r="AX102" i="10"/>
  <c r="AZ102" i="10"/>
  <c r="AY102" i="10"/>
  <c r="AH99" i="10"/>
  <c r="AJ99" i="10"/>
  <c r="AI99" i="10"/>
  <c r="AX186" i="10"/>
  <c r="AZ186" i="10"/>
  <c r="AY186" i="10"/>
  <c r="R171" i="10"/>
  <c r="T171" i="10"/>
  <c r="S171" i="10"/>
  <c r="AX241" i="10"/>
  <c r="AZ241" i="10"/>
  <c r="AY241" i="10"/>
  <c r="AH80" i="10"/>
  <c r="AJ80" i="10"/>
  <c r="AI80" i="10"/>
  <c r="AX168" i="10"/>
  <c r="AZ168" i="10"/>
  <c r="AY168" i="10"/>
  <c r="AP85" i="10"/>
  <c r="AR85" i="10"/>
  <c r="AQ85" i="10"/>
  <c r="Z166" i="10"/>
  <c r="AB166" i="10"/>
  <c r="AA166" i="10"/>
  <c r="Z226" i="10"/>
  <c r="AB226" i="10"/>
  <c r="AA226" i="10"/>
  <c r="AH210" i="10"/>
  <c r="AJ210" i="10"/>
  <c r="AI210" i="10"/>
  <c r="Z137" i="10"/>
  <c r="AB137" i="10"/>
  <c r="AA137" i="10"/>
  <c r="Z66" i="10"/>
  <c r="AB66" i="10"/>
  <c r="AA66" i="10"/>
  <c r="Z64" i="10"/>
  <c r="AB64" i="10"/>
  <c r="AA64" i="10"/>
  <c r="AX204" i="10"/>
  <c r="AZ204" i="10"/>
  <c r="AY204" i="10"/>
  <c r="Z134" i="10"/>
  <c r="AB134" i="10"/>
  <c r="AA134" i="10"/>
  <c r="AX137" i="10"/>
  <c r="AZ137" i="10"/>
  <c r="AY137" i="10"/>
  <c r="AH132" i="10"/>
  <c r="AJ132" i="10"/>
  <c r="AI132" i="10"/>
  <c r="AP126" i="10"/>
  <c r="AR126" i="10"/>
  <c r="AQ126" i="10"/>
  <c r="AX131" i="10"/>
  <c r="AZ131" i="10"/>
  <c r="AY131" i="10"/>
  <c r="AH74" i="10"/>
  <c r="AJ74" i="10"/>
  <c r="AI74" i="10"/>
  <c r="AH172" i="10"/>
  <c r="AJ172" i="10"/>
  <c r="AI172" i="10"/>
  <c r="AH75" i="10"/>
  <c r="AJ75" i="10"/>
  <c r="AI75" i="10"/>
  <c r="AP183" i="10"/>
  <c r="AR183" i="10"/>
  <c r="AQ183" i="10"/>
  <c r="AH205" i="10"/>
  <c r="AJ205" i="10"/>
  <c r="AI205" i="10"/>
  <c r="Z234" i="10"/>
  <c r="AB234" i="10"/>
  <c r="AA234" i="10"/>
  <c r="AH116" i="10"/>
  <c r="AJ116" i="10"/>
  <c r="AI116" i="10"/>
  <c r="AP130" i="10"/>
  <c r="AR130" i="10"/>
  <c r="AQ130" i="10"/>
  <c r="AX181" i="10"/>
  <c r="AZ181" i="10"/>
  <c r="AY181" i="10"/>
  <c r="Z202" i="10"/>
  <c r="AB202" i="10"/>
  <c r="AA202" i="10"/>
  <c r="AP107" i="10"/>
  <c r="AR107" i="10"/>
  <c r="AQ107" i="10"/>
  <c r="Z74" i="10"/>
  <c r="AB74" i="10"/>
  <c r="AA74" i="10"/>
  <c r="AP137" i="10"/>
  <c r="AR137" i="10"/>
  <c r="AQ137" i="10"/>
  <c r="AP62" i="10"/>
  <c r="AR62" i="10"/>
  <c r="AQ62" i="10"/>
  <c r="AX236" i="10"/>
  <c r="AZ236" i="10"/>
  <c r="AY236" i="10"/>
  <c r="R213" i="10"/>
  <c r="T213" i="10"/>
  <c r="S213" i="10"/>
  <c r="R186" i="10"/>
  <c r="T186" i="10"/>
  <c r="S186" i="10"/>
  <c r="Z196" i="10"/>
  <c r="AB196" i="10"/>
  <c r="AA196" i="10"/>
  <c r="AX213" i="10"/>
  <c r="AZ213" i="10"/>
  <c r="AY213" i="10"/>
  <c r="AX65" i="10"/>
  <c r="AZ65" i="10"/>
  <c r="AY65" i="10"/>
  <c r="AP193" i="10"/>
  <c r="AR193" i="10"/>
  <c r="AQ193" i="10"/>
  <c r="Z193" i="10"/>
  <c r="AB193" i="10"/>
  <c r="AA193" i="10"/>
  <c r="R229" i="10"/>
  <c r="T229" i="10"/>
  <c r="S229" i="10"/>
  <c r="AX232" i="10"/>
  <c r="AZ232" i="10"/>
  <c r="AY232" i="10"/>
  <c r="AH92" i="10"/>
  <c r="AJ92" i="10"/>
  <c r="AI92" i="10"/>
  <c r="AH242" i="10"/>
  <c r="AJ242" i="10"/>
  <c r="AI242" i="10"/>
  <c r="AP217" i="10"/>
  <c r="AR217" i="10"/>
  <c r="AQ217" i="10"/>
  <c r="AP90" i="10"/>
  <c r="AR90" i="10"/>
  <c r="AQ90" i="10"/>
  <c r="Z114" i="10"/>
  <c r="AB114" i="10"/>
  <c r="AA114" i="10"/>
  <c r="R148" i="10"/>
  <c r="T148" i="10"/>
  <c r="S148" i="10"/>
  <c r="AX72" i="10"/>
  <c r="AZ72" i="10"/>
  <c r="AY72" i="10"/>
  <c r="R132" i="10"/>
  <c r="T132" i="10"/>
  <c r="S132" i="10"/>
  <c r="AH128" i="10"/>
  <c r="AJ128" i="10"/>
  <c r="AI128" i="10"/>
  <c r="AP240" i="10"/>
  <c r="AR240" i="10"/>
  <c r="AQ240" i="10"/>
  <c r="AH95" i="10"/>
  <c r="AJ95" i="10"/>
  <c r="AI95" i="10"/>
  <c r="Z238" i="10"/>
  <c r="AB238" i="10"/>
  <c r="AA238" i="10"/>
  <c r="Z58" i="10"/>
  <c r="AB58" i="10"/>
  <c r="AA58" i="10"/>
  <c r="AA318" i="10"/>
  <c r="AB318" i="10"/>
  <c r="Z318" i="10"/>
  <c r="Z184" i="10"/>
  <c r="AB184" i="10"/>
  <c r="AA184" i="10"/>
  <c r="R214" i="10"/>
  <c r="T214" i="10"/>
  <c r="S214" i="10"/>
  <c r="AP139" i="10"/>
  <c r="AR139" i="10"/>
  <c r="AQ139" i="10"/>
  <c r="AP84" i="10"/>
  <c r="AR84" i="10"/>
  <c r="AQ84" i="10"/>
  <c r="Z67" i="10"/>
  <c r="AB67" i="10"/>
  <c r="AA67" i="10"/>
  <c r="AX328" i="10"/>
  <c r="AZ328" i="10"/>
  <c r="AY328" i="10"/>
  <c r="R324" i="10"/>
  <c r="T324" i="10"/>
  <c r="S324" i="10"/>
  <c r="AP205" i="10"/>
  <c r="AR205" i="10"/>
  <c r="AQ205" i="10"/>
  <c r="AH228" i="10"/>
  <c r="AJ228" i="10"/>
  <c r="AI228" i="10"/>
  <c r="Z174" i="10"/>
  <c r="AB174" i="10"/>
  <c r="AA174" i="10"/>
  <c r="AP134" i="10"/>
  <c r="AR134" i="10"/>
  <c r="AQ134" i="10"/>
  <c r="AP214" i="10"/>
  <c r="AR214" i="10"/>
  <c r="AQ214" i="10"/>
  <c r="AX94" i="10"/>
  <c r="AZ94" i="10"/>
  <c r="AY94" i="10"/>
  <c r="AH174" i="10"/>
  <c r="AJ174" i="10"/>
  <c r="AI174" i="10"/>
  <c r="Z56" i="10"/>
  <c r="AB56" i="10"/>
  <c r="AA56" i="10"/>
  <c r="Z81" i="10"/>
  <c r="AB81" i="10"/>
  <c r="AA81" i="10"/>
  <c r="AX84" i="10"/>
  <c r="AZ84" i="10"/>
  <c r="AY84" i="10"/>
  <c r="AP98" i="10"/>
  <c r="AR98" i="10"/>
  <c r="AQ98" i="10"/>
  <c r="AX121" i="10"/>
  <c r="AZ121" i="10"/>
  <c r="AY121" i="10"/>
  <c r="AX92" i="10"/>
  <c r="AZ92" i="10"/>
  <c r="AY92" i="10"/>
  <c r="AP177" i="10"/>
  <c r="AR177" i="10"/>
  <c r="AQ177" i="10"/>
  <c r="AX220" i="10"/>
  <c r="AZ220" i="10"/>
  <c r="AY220" i="10"/>
  <c r="AH90" i="10"/>
  <c r="AJ90" i="10"/>
  <c r="AI90" i="10"/>
  <c r="R121" i="10"/>
  <c r="T121" i="10"/>
  <c r="S121" i="10"/>
  <c r="R170" i="10"/>
  <c r="T170" i="10"/>
  <c r="S170" i="10"/>
  <c r="AH83" i="10"/>
  <c r="AJ83" i="10"/>
  <c r="AI83" i="10"/>
  <c r="Z203" i="10"/>
  <c r="AB203" i="10"/>
  <c r="AA203" i="10"/>
  <c r="AH190" i="10"/>
  <c r="AJ190" i="10"/>
  <c r="AI190" i="10"/>
  <c r="AH206" i="10"/>
  <c r="AJ206" i="10"/>
  <c r="AI206" i="10"/>
  <c r="AP221" i="10"/>
  <c r="AR221" i="10"/>
  <c r="AQ221" i="10"/>
  <c r="AP135" i="10"/>
  <c r="AR135" i="10"/>
  <c r="AQ135" i="10"/>
  <c r="Z144" i="10"/>
  <c r="AB144" i="10"/>
  <c r="AA144" i="10"/>
  <c r="AX317" i="10"/>
  <c r="AZ317" i="10"/>
  <c r="AY317" i="10"/>
  <c r="AH204" i="10"/>
  <c r="AJ204" i="10"/>
  <c r="AI204" i="10"/>
  <c r="Z191" i="10"/>
  <c r="AB191" i="10"/>
  <c r="AA191" i="10"/>
  <c r="Z108" i="10"/>
  <c r="AB108" i="10"/>
  <c r="AA108" i="10"/>
  <c r="AH65" i="10"/>
  <c r="AJ65" i="10"/>
  <c r="AI65" i="10"/>
  <c r="AH96" i="10"/>
  <c r="AJ96" i="10"/>
  <c r="AI96" i="10"/>
  <c r="R180" i="10"/>
  <c r="T180" i="10"/>
  <c r="S180" i="10"/>
  <c r="AX231" i="10"/>
  <c r="AZ231" i="10"/>
  <c r="AY231" i="10"/>
  <c r="Z83" i="10"/>
  <c r="AB83" i="10"/>
  <c r="AA83" i="10"/>
  <c r="R200" i="10"/>
  <c r="T200" i="10"/>
  <c r="S200" i="10"/>
  <c r="AX326" i="10"/>
  <c r="AZ326" i="10"/>
  <c r="AY326" i="10"/>
  <c r="AH73" i="10"/>
  <c r="AJ73" i="10"/>
  <c r="AI73" i="10"/>
  <c r="AP207" i="10"/>
  <c r="AR207" i="10"/>
  <c r="AQ207" i="10"/>
  <c r="AX223" i="10"/>
  <c r="AZ223" i="10"/>
  <c r="AY223" i="10"/>
  <c r="R126" i="10"/>
  <c r="T126" i="10"/>
  <c r="S126" i="10"/>
  <c r="Z109" i="10"/>
  <c r="AB109" i="10"/>
  <c r="AA109" i="10"/>
  <c r="AH124" i="10"/>
  <c r="AJ124" i="10"/>
  <c r="AI124" i="10"/>
  <c r="Z205" i="10"/>
  <c r="AB205" i="10"/>
  <c r="AA205" i="10"/>
  <c r="AH202" i="10"/>
  <c r="AJ202" i="10"/>
  <c r="AI202" i="10"/>
  <c r="R320" i="10"/>
  <c r="T320" i="10"/>
  <c r="S320" i="10"/>
  <c r="AH223" i="10"/>
  <c r="AJ223" i="10"/>
  <c r="AI223" i="10"/>
  <c r="Z177" i="10"/>
  <c r="AB177" i="10"/>
  <c r="AA177" i="10"/>
  <c r="AP202" i="10"/>
  <c r="AR202" i="10"/>
  <c r="AQ202" i="10"/>
  <c r="AX125" i="10"/>
  <c r="AZ125" i="10"/>
  <c r="AY125" i="10"/>
  <c r="R116" i="10"/>
  <c r="T116" i="10"/>
  <c r="S116" i="10"/>
  <c r="R136" i="10"/>
  <c r="T136" i="10"/>
  <c r="S136" i="10"/>
  <c r="AH136" i="10"/>
  <c r="AJ136" i="10"/>
  <c r="AI136" i="10"/>
  <c r="Z236" i="10"/>
  <c r="AB236" i="10"/>
  <c r="AA236" i="10"/>
  <c r="R318" i="10"/>
  <c r="T318" i="10"/>
  <c r="S318" i="10"/>
  <c r="AX99" i="10"/>
  <c r="AZ99" i="10"/>
  <c r="AY99" i="10"/>
  <c r="Z130" i="10"/>
  <c r="AB130" i="10"/>
  <c r="AA130" i="10"/>
  <c r="AX120" i="10"/>
  <c r="AZ120" i="10"/>
  <c r="AY120" i="10"/>
  <c r="R101" i="10"/>
  <c r="T101" i="10"/>
  <c r="S101" i="10"/>
  <c r="AP225" i="10"/>
  <c r="AR225" i="10"/>
  <c r="AQ225" i="10"/>
  <c r="AP118" i="10"/>
  <c r="AR118" i="10"/>
  <c r="AQ118" i="10"/>
  <c r="AP174" i="10"/>
  <c r="AR174" i="10"/>
  <c r="AQ174" i="10"/>
  <c r="AP170" i="10"/>
  <c r="AR170" i="10"/>
  <c r="AQ170" i="10"/>
  <c r="AX319" i="10"/>
  <c r="AZ319" i="10"/>
  <c r="AY319" i="10"/>
  <c r="Z209" i="10"/>
  <c r="AB209" i="10"/>
  <c r="AA209" i="10"/>
  <c r="AH149" i="10"/>
  <c r="AJ149" i="10"/>
  <c r="AI14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tc={FDCF8096-9D62-4E06-883E-9D77CC8FFBCB}</author>
  </authors>
  <commentList>
    <comment ref="I83" authorId="0" shapeId="0" xr:uid="{FDCF8096-9D62-4E06-883E-9D77CC8FFBC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SF has changed to 31240
</t>
      </text>
    </comment>
  </commentList>
</comments>
</file>

<file path=xl/sharedStrings.xml><?xml version="1.0" encoding="utf-8"?>
<sst xmlns="http://schemas.openxmlformats.org/spreadsheetml/2006/main" count="12900" uniqueCount="1647">
  <si>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</si>
  <si>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</si>
  <si>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</si>
  <si>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</si>
  <si>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</si>
  <si>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</si>
  <si>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</si>
  <si>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</si>
  <si>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</si>
  <si>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</si>
  <si>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</si>
  <si>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</si>
  <si>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</si>
  <si>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</si>
  <si>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</si>
  <si>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</si>
  <si>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</si>
  <si>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</si>
  <si>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</si>
  <si>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</si>
  <si>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</si>
  <si>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</si>
  <si>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</si>
  <si>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</si>
  <si>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</si>
  <si>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</si>
  <si>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</si>
  <si>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</si>
  <si>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</si>
  <si>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</si>
  <si>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</si>
  <si>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</si>
  <si>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</si>
  <si>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</si>
  <si>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</si>
  <si>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</si>
  <si>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</si>
  <si>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</si>
  <si>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</si>
  <si>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</si>
  <si>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</si>
  <si>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</si>
  <si>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</si>
  <si>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</si>
  <si>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</si>
  <si>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</si>
  <si>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</si>
  <si>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</si>
  <si>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</si>
  <si>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</si>
  <si>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</si>
  <si>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</si>
  <si>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</si>
  <si>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</si>
  <si>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</si>
  <si>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</si>
  <si>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</si>
  <si>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</si>
  <si>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</si>
  <si>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</si>
  <si>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</si>
  <si>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</si>
  <si>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</si>
  <si>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</si>
  <si>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</si>
  <si>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</si>
  <si>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</si>
  <si>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</si>
  <si>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</si>
  <si>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</si>
  <si>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</si>
  <si>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</si>
  <si>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</si>
  <si>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</si>
  <si>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</si>
  <si>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</si>
  <si>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</si>
  <si>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</si>
  <si>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</si>
  <si>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</si>
  <si>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</si>
  <si>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</si>
  <si>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</si>
  <si>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</si>
  <si>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</si>
  <si>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</si>
  <si>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</si>
  <si>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</si>
  <si>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</si>
  <si>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</si>
  <si>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</si>
  <si>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</si>
  <si>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</si>
  <si>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</si>
  <si>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</si>
  <si>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</si>
  <si>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</si>
  <si>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</si>
  <si>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</si>
  <si>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</si>
  <si>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</si>
  <si>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</si>
  <si>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</si>
  <si>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</si>
  <si>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</si>
  <si>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</si>
  <si>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</si>
  <si>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</si>
  <si>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</si>
  <si>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</si>
  <si>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</si>
  <si>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</si>
  <si>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</si>
  <si>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</si>
  <si>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</si>
  <si>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</si>
  <si>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</si>
  <si>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</si>
  <si>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</si>
  <si>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</si>
  <si>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</si>
  <si>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</si>
  <si>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</si>
  <si>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</si>
  <si>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</si>
  <si>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</si>
  <si>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</si>
  <si>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</si>
  <si>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</si>
  <si>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</si>
  <si>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</si>
  <si>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</si>
  <si>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</si>
  <si>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</si>
  <si>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</si>
  <si>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</si>
  <si>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</si>
  <si>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</si>
  <si>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</si>
  <si>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</si>
  <si>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</si>
  <si>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</si>
  <si>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</si>
  <si>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</si>
  <si>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</si>
  <si>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</si>
  <si>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</si>
  <si>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</si>
  <si>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300 - Department of Social and Health Services</t>
  </si>
  <si>
    <t>Educational</t>
  </si>
  <si>
    <t>General</t>
  </si>
  <si>
    <t>Office</t>
  </si>
  <si>
    <t>Health Care</t>
  </si>
  <si>
    <t>Residential</t>
  </si>
  <si>
    <t>Laboratory</t>
  </si>
  <si>
    <t>Residential 
Office 
Office 
Office 
Office</t>
  </si>
  <si>
    <t>Special Use</t>
  </si>
  <si>
    <t>Support</t>
  </si>
  <si>
    <t>Unclassified</t>
  </si>
  <si>
    <t>A00034</t>
  </si>
  <si>
    <t>300</t>
  </si>
  <si>
    <t>DSHS</t>
  </si>
  <si>
    <t>Human Services</t>
  </si>
  <si>
    <t>08-Elementary School</t>
  </si>
  <si>
    <t>8805 Steilacoom Blvd SW</t>
  </si>
  <si>
    <t>Lakewood</t>
  </si>
  <si>
    <t>Pierce</t>
  </si>
  <si>
    <t>Classroom - 110</t>
  </si>
  <si>
    <t>A00041</t>
  </si>
  <si>
    <t>05-Residential Unit B - Ketron</t>
  </si>
  <si>
    <t>Sleeping Room, Apartments, House - 900</t>
  </si>
  <si>
    <t>A00064</t>
  </si>
  <si>
    <t>01-Administrative Building</t>
  </si>
  <si>
    <t>Office - General - 310</t>
  </si>
  <si>
    <t>A00084</t>
  </si>
  <si>
    <t>03-Maintenance/Storage - Waring</t>
  </si>
  <si>
    <t>Storage - General - 730</t>
  </si>
  <si>
    <t>A00099</t>
  </si>
  <si>
    <t>06-Residential Unit C - Camano</t>
  </si>
  <si>
    <t>A00109</t>
  </si>
  <si>
    <t>04-Residential Unit A - Orcas</t>
  </si>
  <si>
    <t>A00111</t>
  </si>
  <si>
    <t>07-High School Facility</t>
  </si>
  <si>
    <t>A00153</t>
  </si>
  <si>
    <t>31-Cottage #4</t>
  </si>
  <si>
    <t>850 Maple St</t>
  </si>
  <si>
    <t>Medical Lake</t>
  </si>
  <si>
    <t>Inactive Space - 50</t>
  </si>
  <si>
    <t>A00198</t>
  </si>
  <si>
    <t>98-Grounds North</t>
  </si>
  <si>
    <t>Vacant Unusable Space - 90</t>
  </si>
  <si>
    <t>A00225</t>
  </si>
  <si>
    <t>21-Martin Hall</t>
  </si>
  <si>
    <t>A00251</t>
  </si>
  <si>
    <t>07-Commissary</t>
  </si>
  <si>
    <t>A00278</t>
  </si>
  <si>
    <t>27-Westlake Hospital (130 Beds)</t>
  </si>
  <si>
    <t>Patient Room, Nurse Station, Surgery, Treatment/Examination, Diagnostic, Public Waiting Rooms - 800</t>
  </si>
  <si>
    <t>A00296</t>
  </si>
  <si>
    <t>90-Irrigation Storage Reservoir</t>
  </si>
  <si>
    <t>Other - Facility - 590</t>
  </si>
  <si>
    <t>A00302</t>
  </si>
  <si>
    <t>80-Repeater Hut</t>
  </si>
  <si>
    <t>Shop - 720</t>
  </si>
  <si>
    <t>A00316</t>
  </si>
  <si>
    <t>74-Therapy Pool</t>
  </si>
  <si>
    <t>Training Room - 120</t>
  </si>
  <si>
    <t>A00323</t>
  </si>
  <si>
    <t>93-Incinerator</t>
  </si>
  <si>
    <t>A00372</t>
  </si>
  <si>
    <t>32-Superintendent'S House</t>
  </si>
  <si>
    <t>A00385</t>
  </si>
  <si>
    <t>99-Primate Center</t>
  </si>
  <si>
    <t>A00526</t>
  </si>
  <si>
    <t>15-West Lodge</t>
  </si>
  <si>
    <t>A00529</t>
  </si>
  <si>
    <t>29-Cottage #2</t>
  </si>
  <si>
    <t>A00535</t>
  </si>
  <si>
    <t>94-Boon Barn</t>
  </si>
  <si>
    <t>A00536</t>
  </si>
  <si>
    <t>10-Motor Pool (Old Fire Station)</t>
  </si>
  <si>
    <t>A00605</t>
  </si>
  <si>
    <t>09-Motor Pool Office</t>
  </si>
  <si>
    <t>A00612</t>
  </si>
  <si>
    <t>19-Auditorium</t>
  </si>
  <si>
    <t>A00613</t>
  </si>
  <si>
    <t>20C-Gym</t>
  </si>
  <si>
    <t>A00625</t>
  </si>
  <si>
    <t>13-Quonset-Electrical &amp; Plaster Shop</t>
  </si>
  <si>
    <t>A00628</t>
  </si>
  <si>
    <t>84-Fuel Station Island</t>
  </si>
  <si>
    <t>A00636</t>
  </si>
  <si>
    <t>30-Cottage #3</t>
  </si>
  <si>
    <t>A00718</t>
  </si>
  <si>
    <t>45-Pump House-City Well #2</t>
  </si>
  <si>
    <t>A00735</t>
  </si>
  <si>
    <t>02-Main Hospital Building</t>
  </si>
  <si>
    <t>A00752</t>
  </si>
  <si>
    <t>41-Pump House-Booster Pump</t>
  </si>
  <si>
    <t>A00765</t>
  </si>
  <si>
    <t>20B-Library-Craft Shop-Cafe</t>
  </si>
  <si>
    <t>A00802</t>
  </si>
  <si>
    <t>92-P3 Lab</t>
  </si>
  <si>
    <t>A00818</t>
  </si>
  <si>
    <t>03-Kitchen &amp; Dining</t>
  </si>
  <si>
    <t>Food Facility Service - 635</t>
  </si>
  <si>
    <t>A00887</t>
  </si>
  <si>
    <t>83-Domestic Reservoir #1</t>
  </si>
  <si>
    <t>A00897</t>
  </si>
  <si>
    <t>48-Recycling Building</t>
  </si>
  <si>
    <t>A00917</t>
  </si>
  <si>
    <t>14-Linden Hall</t>
  </si>
  <si>
    <t>A00924</t>
  </si>
  <si>
    <t>20A-Office</t>
  </si>
  <si>
    <t>A00955</t>
  </si>
  <si>
    <t>35-Water Tank Valve House</t>
  </si>
  <si>
    <t>A00983</t>
  </si>
  <si>
    <t>38-Metal Storage</t>
  </si>
  <si>
    <t>A01057</t>
  </si>
  <si>
    <t>01-Administration</t>
  </si>
  <si>
    <t>A01074</t>
  </si>
  <si>
    <t>36-Emergency Vehicle Storage Shed</t>
  </si>
  <si>
    <t>A01084</t>
  </si>
  <si>
    <t>11-Welding_Carpentry_Auto Shop</t>
  </si>
  <si>
    <t>A01096</t>
  </si>
  <si>
    <t>91-Domestic Reservior #2</t>
  </si>
  <si>
    <t>A01109</t>
  </si>
  <si>
    <t>28-Cottage #1</t>
  </si>
  <si>
    <t>A01125</t>
  </si>
  <si>
    <t>17-Roosevelt Hall</t>
  </si>
  <si>
    <t>A01184</t>
  </si>
  <si>
    <t>43-Pump House-Well #1</t>
  </si>
  <si>
    <t>A02199</t>
  </si>
  <si>
    <t>51-Duplex 315-316</t>
  </si>
  <si>
    <t>15230 15th Ave NE</t>
  </si>
  <si>
    <t>Shoreline</t>
  </si>
  <si>
    <t>King</t>
  </si>
  <si>
    <t>A02205</t>
  </si>
  <si>
    <t>65-Administration &amp; Medical Services</t>
  </si>
  <si>
    <t>Office - Services - 312</t>
  </si>
  <si>
    <t>A02209</t>
  </si>
  <si>
    <t>45-Duplex 303-304</t>
  </si>
  <si>
    <t>A02217</t>
  </si>
  <si>
    <t>43-Paint Shop</t>
  </si>
  <si>
    <t>A02245</t>
  </si>
  <si>
    <t>35-Maintenance Office-Motor Pool-Elec Shop</t>
  </si>
  <si>
    <t>A02256</t>
  </si>
  <si>
    <t>34-Carpenter &amp; Plumbing Shop</t>
  </si>
  <si>
    <t>A02268</t>
  </si>
  <si>
    <t>68-Main Gate House</t>
  </si>
  <si>
    <t>A02280</t>
  </si>
  <si>
    <t>25-Plant Mechanic Shop</t>
  </si>
  <si>
    <t>A02289</t>
  </si>
  <si>
    <t>46-Duplex 305-306</t>
  </si>
  <si>
    <t>A02290</t>
  </si>
  <si>
    <t>90-Adult Training (Atp)</t>
  </si>
  <si>
    <t>A02308</t>
  </si>
  <si>
    <t>44-Duplex 301-302</t>
  </si>
  <si>
    <t>A02427</t>
  </si>
  <si>
    <t>64-Chapel</t>
  </si>
  <si>
    <t>A02433</t>
  </si>
  <si>
    <t>20-Food Lifeline Warehouse</t>
  </si>
  <si>
    <t>1702 NE 150th Street</t>
  </si>
  <si>
    <t>A02435</t>
  </si>
  <si>
    <t>22-Shelter Workshop</t>
  </si>
  <si>
    <t>A02492</t>
  </si>
  <si>
    <t>60-Aspen Hall</t>
  </si>
  <si>
    <t>A02513</t>
  </si>
  <si>
    <t>49-Duplex 311-312</t>
  </si>
  <si>
    <t>A02517</t>
  </si>
  <si>
    <t>82-Nw Water Connection Building</t>
  </si>
  <si>
    <t>A02518</t>
  </si>
  <si>
    <t>39-Kitchen &amp; Dining</t>
  </si>
  <si>
    <t>Food Facility - 630</t>
  </si>
  <si>
    <t>A02533</t>
  </si>
  <si>
    <t>57-Elm Hall</t>
  </si>
  <si>
    <t>A02620</t>
  </si>
  <si>
    <t>91-Warehouse</t>
  </si>
  <si>
    <t>A02704</t>
  </si>
  <si>
    <t>52-Duplex 317-318</t>
  </si>
  <si>
    <t>A02717</t>
  </si>
  <si>
    <t>59-Birch Hall</t>
  </si>
  <si>
    <t>A02723</t>
  </si>
  <si>
    <t>86-Adult Training (Atp)</t>
  </si>
  <si>
    <t>A02743</t>
  </si>
  <si>
    <t>28-Steam Plant</t>
  </si>
  <si>
    <t>Central Utility Plant - 790</t>
  </si>
  <si>
    <t>A02758</t>
  </si>
  <si>
    <t>88-Adult Training (Atp)</t>
  </si>
  <si>
    <t>A02765</t>
  </si>
  <si>
    <t>27-Garden Shop_Maintenance Storage</t>
  </si>
  <si>
    <t>A02766</t>
  </si>
  <si>
    <t>47-Duplex 307-308</t>
  </si>
  <si>
    <t>A02816</t>
  </si>
  <si>
    <t>24-Commissary</t>
  </si>
  <si>
    <t>A02823</t>
  </si>
  <si>
    <t>56-Junkin</t>
  </si>
  <si>
    <t>A02830</t>
  </si>
  <si>
    <t>58-Cherry Hall</t>
  </si>
  <si>
    <t>A02842</t>
  </si>
  <si>
    <t>53-Duplex 319-320</t>
  </si>
  <si>
    <t>A02855</t>
  </si>
  <si>
    <t>61-Flammable Storage (Hospital)</t>
  </si>
  <si>
    <t>A02945</t>
  </si>
  <si>
    <t>81-Fire Control</t>
  </si>
  <si>
    <t>A03009</t>
  </si>
  <si>
    <t>89-Adult Training (Atp)</t>
  </si>
  <si>
    <t>A03029</t>
  </si>
  <si>
    <t>85-Adult Training (Atp)</t>
  </si>
  <si>
    <t>A03032</t>
  </si>
  <si>
    <t>69-Emergency Bldg-Activities</t>
  </si>
  <si>
    <t>A03041</t>
  </si>
  <si>
    <t>80-Emergency Generator Building</t>
  </si>
  <si>
    <t>A03042</t>
  </si>
  <si>
    <t>55-Hickory</t>
  </si>
  <si>
    <t>A03045</t>
  </si>
  <si>
    <t>83-S Water Connection Building</t>
  </si>
  <si>
    <t>A03077</t>
  </si>
  <si>
    <t>48-Duplex 309-310</t>
  </si>
  <si>
    <t>A03083</t>
  </si>
  <si>
    <t>50-Duplex 313-314</t>
  </si>
  <si>
    <t>A03089</t>
  </si>
  <si>
    <t>66-200 Apartments</t>
  </si>
  <si>
    <t>A03169</t>
  </si>
  <si>
    <t>67-Activity Building And Swimming</t>
  </si>
  <si>
    <t>A03225</t>
  </si>
  <si>
    <t>87-Adult Training (Atp)</t>
  </si>
  <si>
    <t>A03502</t>
  </si>
  <si>
    <t>38-Boiler Plant</t>
  </si>
  <si>
    <t>2320 S Salnave Rd</t>
  </si>
  <si>
    <t>A03511</t>
  </si>
  <si>
    <t>03-School</t>
  </si>
  <si>
    <t>A03514</t>
  </si>
  <si>
    <t>98-Garden Equipment Storage</t>
  </si>
  <si>
    <t>A03520</t>
  </si>
  <si>
    <t>11-5896-5897 Bigfoot Way</t>
  </si>
  <si>
    <t>A03523</t>
  </si>
  <si>
    <t>39-Pinewood</t>
  </si>
  <si>
    <t>A03527</t>
  </si>
  <si>
    <t>17-5884-5885 Sunrise Court</t>
  </si>
  <si>
    <t>A03531</t>
  </si>
  <si>
    <t>34-Museum (Senior Citizen Center)</t>
  </si>
  <si>
    <t>A03554</t>
  </si>
  <si>
    <t>37-Chiller Plant</t>
  </si>
  <si>
    <t>A03641</t>
  </si>
  <si>
    <t>13-5876-5877 Willow Court</t>
  </si>
  <si>
    <t>A03645</t>
  </si>
  <si>
    <t>08-5888-5889 Wildrose Way</t>
  </si>
  <si>
    <t>A03686</t>
  </si>
  <si>
    <t>24-Carpenter'S Storage</t>
  </si>
  <si>
    <t>A03759</t>
  </si>
  <si>
    <t>40-Evergreen</t>
  </si>
  <si>
    <t>A03787</t>
  </si>
  <si>
    <t>48-Health Care (Rosewood)</t>
  </si>
  <si>
    <t>A03821</t>
  </si>
  <si>
    <t>15-5880-5881 Sunrise Court</t>
  </si>
  <si>
    <t>A03850</t>
  </si>
  <si>
    <t>85-Residential Storage</t>
  </si>
  <si>
    <t>A03859</t>
  </si>
  <si>
    <t>31-Support Service Plant Mgmt (Maintenance?)</t>
  </si>
  <si>
    <t>A03912</t>
  </si>
  <si>
    <t>32-Food Service</t>
  </si>
  <si>
    <t>A03913</t>
  </si>
  <si>
    <t>44-Laurel</t>
  </si>
  <si>
    <t>A03932</t>
  </si>
  <si>
    <t>14-5878-5879 Willow Court</t>
  </si>
  <si>
    <t>A03957</t>
  </si>
  <si>
    <t>28-Flammable Liquid Storage</t>
  </si>
  <si>
    <t>A04029</t>
  </si>
  <si>
    <t>46-Shamrock</t>
  </si>
  <si>
    <t>A04036</t>
  </si>
  <si>
    <t>100-Domestic Reservoir</t>
  </si>
  <si>
    <t>A04042</t>
  </si>
  <si>
    <t>27-Warehouse (Part Of Building 31)</t>
  </si>
  <si>
    <t>A04045</t>
  </si>
  <si>
    <t>05-Habilitation Center</t>
  </si>
  <si>
    <t>A04063</t>
  </si>
  <si>
    <t>43-Hillside</t>
  </si>
  <si>
    <t>A04064</t>
  </si>
  <si>
    <t>33-Chapel</t>
  </si>
  <si>
    <t>A04079</t>
  </si>
  <si>
    <t>A04080</t>
  </si>
  <si>
    <t>06-5890-5891 Rainbow Way</t>
  </si>
  <si>
    <t>A04139</t>
  </si>
  <si>
    <t>52-Greenhouse Garage</t>
  </si>
  <si>
    <t>A04164</t>
  </si>
  <si>
    <t>41-Hawthorn</t>
  </si>
  <si>
    <t>A04276</t>
  </si>
  <si>
    <t>49-Mason Memorial Hospital (Infirmary)</t>
  </si>
  <si>
    <t>A04356</t>
  </si>
  <si>
    <t>23-Carpenter And Paint Shop</t>
  </si>
  <si>
    <t>A04368</t>
  </si>
  <si>
    <t>12-5874-5875 Cascade Way</t>
  </si>
  <si>
    <t>A04369</t>
  </si>
  <si>
    <t>45-Ponderosa</t>
  </si>
  <si>
    <t>A04397</t>
  </si>
  <si>
    <t>30-Laundry</t>
  </si>
  <si>
    <t>Central Service - 750</t>
  </si>
  <si>
    <t>A04470</t>
  </si>
  <si>
    <t>25-Maintenance Garage &amp; Welding Shop</t>
  </si>
  <si>
    <t>A04486</t>
  </si>
  <si>
    <t>02-Program Area Team Center</t>
  </si>
  <si>
    <t>A04493</t>
  </si>
  <si>
    <t>63-Cottage #1</t>
  </si>
  <si>
    <t>A04511</t>
  </si>
  <si>
    <t>29-Storage Garage</t>
  </si>
  <si>
    <t>A04515</t>
  </si>
  <si>
    <t>09-5892-5893 Apple Court</t>
  </si>
  <si>
    <t>A04527</t>
  </si>
  <si>
    <t>47-Tamarack</t>
  </si>
  <si>
    <t>A04529</t>
  </si>
  <si>
    <t>16-5882-5883 Sunrise Court</t>
  </si>
  <si>
    <t>A04534</t>
  </si>
  <si>
    <t>101-Irrigation Reservoir</t>
  </si>
  <si>
    <t>A04536</t>
  </si>
  <si>
    <t>07-5886-5887 Cascade Way</t>
  </si>
  <si>
    <t>A04540</t>
  </si>
  <si>
    <t>62-Cottage #2</t>
  </si>
  <si>
    <t>A04544</t>
  </si>
  <si>
    <t>42-Harvest</t>
  </si>
  <si>
    <t>A04552</t>
  </si>
  <si>
    <t>50-Douglas Hall (4-Plex)</t>
  </si>
  <si>
    <t>A04553</t>
  </si>
  <si>
    <t>10-5894-5895 Bigfoot Way</t>
  </si>
  <si>
    <t>A04581</t>
  </si>
  <si>
    <t>18-Miller-Bryan Hall</t>
  </si>
  <si>
    <t>A04642</t>
  </si>
  <si>
    <t>35-Metal Equipment Storage</t>
  </si>
  <si>
    <t>A05200</t>
  </si>
  <si>
    <t>01-King Co SCTF</t>
  </si>
  <si>
    <t>132 S Spokane St</t>
  </si>
  <si>
    <t>A05641</t>
  </si>
  <si>
    <t>09-Education - K</t>
  </si>
  <si>
    <t>751 S Pine St</t>
  </si>
  <si>
    <t>A05677</t>
  </si>
  <si>
    <t>08-Walker Hall - J</t>
  </si>
  <si>
    <t>751 Pine St</t>
  </si>
  <si>
    <t>A05692</t>
  </si>
  <si>
    <t>10-Administration - A</t>
  </si>
  <si>
    <t>A05693</t>
  </si>
  <si>
    <t>01-Residence Unit - D</t>
  </si>
  <si>
    <t>A05713</t>
  </si>
  <si>
    <t>05-Kitchen/Dining - C</t>
  </si>
  <si>
    <t>A05776</t>
  </si>
  <si>
    <t>06-Secured Housing Unit - B</t>
  </si>
  <si>
    <t>A05779</t>
  </si>
  <si>
    <t>20-Vocational - P</t>
  </si>
  <si>
    <t>A05790</t>
  </si>
  <si>
    <t>19-Greenhouse</t>
  </si>
  <si>
    <t>A05827</t>
  </si>
  <si>
    <t>14-Living Unit - L</t>
  </si>
  <si>
    <t>A05851</t>
  </si>
  <si>
    <t>11-Medical Building - M</t>
  </si>
  <si>
    <t>A05859</t>
  </si>
  <si>
    <t>07-Chapel - H</t>
  </si>
  <si>
    <t>A05871</t>
  </si>
  <si>
    <t>02-Service Center - E</t>
  </si>
  <si>
    <t>A05927</t>
  </si>
  <si>
    <t>13-Ross Hall - T</t>
  </si>
  <si>
    <t>A05976</t>
  </si>
  <si>
    <t>18-Storage - S</t>
  </si>
  <si>
    <t>A06001</t>
  </si>
  <si>
    <t>12-Warehouse/Shops - N</t>
  </si>
  <si>
    <t>A06009</t>
  </si>
  <si>
    <t>03-Property/Laundry - F</t>
  </si>
  <si>
    <t>A06062</t>
  </si>
  <si>
    <t>19-Olsen</t>
  </si>
  <si>
    <t>2120 Ryan Rd</t>
  </si>
  <si>
    <t>Buckley</t>
  </si>
  <si>
    <t>A06066</t>
  </si>
  <si>
    <t>07-Instructional Services Building (Isb)</t>
  </si>
  <si>
    <t>A06069</t>
  </si>
  <si>
    <t>46-Devenish</t>
  </si>
  <si>
    <t>A06090</t>
  </si>
  <si>
    <t>90-Quinault Court Storage Shed</t>
  </si>
  <si>
    <t>A06157</t>
  </si>
  <si>
    <t>32-Hurlbert</t>
  </si>
  <si>
    <t>A06200</t>
  </si>
  <si>
    <t>97-Boy Scout Camp (3 Buildings)</t>
  </si>
  <si>
    <t>A06215</t>
  </si>
  <si>
    <t>10-Aspen</t>
  </si>
  <si>
    <t>A06217</t>
  </si>
  <si>
    <t>34-Crystal</t>
  </si>
  <si>
    <t>A06235</t>
  </si>
  <si>
    <t>37-Meyer</t>
  </si>
  <si>
    <t>A06238</t>
  </si>
  <si>
    <t>45-Percival</t>
  </si>
  <si>
    <t>A06267</t>
  </si>
  <si>
    <t>31-Laundry &amp; Sewing Room</t>
  </si>
  <si>
    <t>A06291</t>
  </si>
  <si>
    <t>51B-Pine</t>
  </si>
  <si>
    <t>A06296</t>
  </si>
  <si>
    <t>30-Power House</t>
  </si>
  <si>
    <t>A06320</t>
  </si>
  <si>
    <t>28-Maintenance Storage (Commissary Annex)</t>
  </si>
  <si>
    <t>A06329</t>
  </si>
  <si>
    <t>A06341</t>
  </si>
  <si>
    <t>35-Oakley</t>
  </si>
  <si>
    <t>A06393</t>
  </si>
  <si>
    <t>33-Columbia</t>
  </si>
  <si>
    <t>A06396</t>
  </si>
  <si>
    <t>51A-Fir</t>
  </si>
  <si>
    <t>A06427</t>
  </si>
  <si>
    <t>27-Paint Shop</t>
  </si>
  <si>
    <t>A06464</t>
  </si>
  <si>
    <t>36-Central Kitchen</t>
  </si>
  <si>
    <t>A06484</t>
  </si>
  <si>
    <t>64-1030 Quinault Court</t>
  </si>
  <si>
    <t>A06497</t>
  </si>
  <si>
    <t>43-Haddon</t>
  </si>
  <si>
    <t>A06503</t>
  </si>
  <si>
    <t>40-2010 4Th Avenue</t>
  </si>
  <si>
    <t>A06550</t>
  </si>
  <si>
    <t>26-Well Pump House</t>
  </si>
  <si>
    <t>A06622</t>
  </si>
  <si>
    <t>15-Chelan</t>
  </si>
  <si>
    <t>A06700</t>
  </si>
  <si>
    <t>02C-Classroom</t>
  </si>
  <si>
    <t>A06801</t>
  </si>
  <si>
    <t>99-Greenhouse (Behind Pool)</t>
  </si>
  <si>
    <t>A06826</t>
  </si>
  <si>
    <t>08-Chapel</t>
  </si>
  <si>
    <t>A06832</t>
  </si>
  <si>
    <t>69-2025 Quinault Court</t>
  </si>
  <si>
    <t>A06850</t>
  </si>
  <si>
    <t>57-Staff Dormitory</t>
  </si>
  <si>
    <t>A06919</t>
  </si>
  <si>
    <t>42-Naches</t>
  </si>
  <si>
    <t>A07018</t>
  </si>
  <si>
    <t>21-Alder</t>
  </si>
  <si>
    <t>A07043</t>
  </si>
  <si>
    <t>41-Klamath</t>
  </si>
  <si>
    <t>A07072</t>
  </si>
  <si>
    <t>18-Martin</t>
  </si>
  <si>
    <t>A07075</t>
  </si>
  <si>
    <t>25-Motorpool</t>
  </si>
  <si>
    <t>A07097</t>
  </si>
  <si>
    <t>38-Chinook</t>
  </si>
  <si>
    <t>A07106</t>
  </si>
  <si>
    <t>68-2015 Quinault Court</t>
  </si>
  <si>
    <t>A07112</t>
  </si>
  <si>
    <t>11-San Juan</t>
  </si>
  <si>
    <t>A07138</t>
  </si>
  <si>
    <t>02B-Medical-Dental</t>
  </si>
  <si>
    <t>A07146</t>
  </si>
  <si>
    <t>01B-Domestic Reservoir Lab</t>
  </si>
  <si>
    <t>A07155</t>
  </si>
  <si>
    <t>13-Omak</t>
  </si>
  <si>
    <t>A07186</t>
  </si>
  <si>
    <t>12-Shasta</t>
  </si>
  <si>
    <t>A07188</t>
  </si>
  <si>
    <t>02A-Office</t>
  </si>
  <si>
    <t>A07260</t>
  </si>
  <si>
    <t>49-Robin</t>
  </si>
  <si>
    <t>A07299</t>
  </si>
  <si>
    <t>61-House (Superintendent'S Residence)</t>
  </si>
  <si>
    <t>A07330</t>
  </si>
  <si>
    <t>75-Pool Boiler Building</t>
  </si>
  <si>
    <t>A07385</t>
  </si>
  <si>
    <t>56-Laurel</t>
  </si>
  <si>
    <t>A07389</t>
  </si>
  <si>
    <t>09-Alpine</t>
  </si>
  <si>
    <t>A07435</t>
  </si>
  <si>
    <t>01A-Domestic Water Reservoir</t>
  </si>
  <si>
    <t>A07480</t>
  </si>
  <si>
    <t>48-Hyak</t>
  </si>
  <si>
    <t>A07485</t>
  </si>
  <si>
    <t>50B-Hemlock</t>
  </si>
  <si>
    <t>A07498</t>
  </si>
  <si>
    <t>76-Paint Shop Boiler Building</t>
  </si>
  <si>
    <t>A07531</t>
  </si>
  <si>
    <t>17-Ray Peel Building</t>
  </si>
  <si>
    <t>A07594</t>
  </si>
  <si>
    <t>44-Buckley</t>
  </si>
  <si>
    <t>A07596</t>
  </si>
  <si>
    <t>72-Digester Boiler</t>
  </si>
  <si>
    <t>A07613</t>
  </si>
  <si>
    <t>14-Orcas</t>
  </si>
  <si>
    <t>A07665</t>
  </si>
  <si>
    <t>20-Cedar</t>
  </si>
  <si>
    <t>A07666</t>
  </si>
  <si>
    <t>74-Greenhouse</t>
  </si>
  <si>
    <t>A07680</t>
  </si>
  <si>
    <t>91-Collins Cottage</t>
  </si>
  <si>
    <t>A07740</t>
  </si>
  <si>
    <t>23-Maintenance Shop</t>
  </si>
  <si>
    <t>A07765</t>
  </si>
  <si>
    <t>47-Tyee</t>
  </si>
  <si>
    <t>A07771</t>
  </si>
  <si>
    <t>62-1050 Quinault Court (Behavior Mgmt)</t>
  </si>
  <si>
    <t>A07790</t>
  </si>
  <si>
    <t>66-1010 Quinault Court</t>
  </si>
  <si>
    <t>A07799</t>
  </si>
  <si>
    <t>63-1040 Quinault Court (Behavior Mgmnt)</t>
  </si>
  <si>
    <t>A07810</t>
  </si>
  <si>
    <t>22-Carpenter Shop</t>
  </si>
  <si>
    <t>A07816</t>
  </si>
  <si>
    <t>A07820</t>
  </si>
  <si>
    <t>52-Gasoline Station</t>
  </si>
  <si>
    <t>A07829</t>
  </si>
  <si>
    <t>67-2005 Quinault Court</t>
  </si>
  <si>
    <t>A07845</t>
  </si>
  <si>
    <t>54-Kerr</t>
  </si>
  <si>
    <t>A07879</t>
  </si>
  <si>
    <t>50A-Spruce</t>
  </si>
  <si>
    <t>A07883</t>
  </si>
  <si>
    <t>39-Cascade</t>
  </si>
  <si>
    <t>A07898</t>
  </si>
  <si>
    <t>65-1020 Quinault Court</t>
  </si>
  <si>
    <t>A07910</t>
  </si>
  <si>
    <t>03-Gymnasium &amp; School</t>
  </si>
  <si>
    <t>A07911</t>
  </si>
  <si>
    <t>53-Belleking</t>
  </si>
  <si>
    <t>A07918</t>
  </si>
  <si>
    <t>55-Holly</t>
  </si>
  <si>
    <t>A07948</t>
  </si>
  <si>
    <t>01E-Chicken Barn</t>
  </si>
  <si>
    <t>A07960</t>
  </si>
  <si>
    <t>82-Garage-Greenhouse Old</t>
  </si>
  <si>
    <t>A08014</t>
  </si>
  <si>
    <t>01L-Dairy Farm (Old Wsu Barns)</t>
  </si>
  <si>
    <t>A08056</t>
  </si>
  <si>
    <t>58-Modular Classroom</t>
  </si>
  <si>
    <t>A08064</t>
  </si>
  <si>
    <t>83-Old Garage Hazardous Materials</t>
  </si>
  <si>
    <t>A08103</t>
  </si>
  <si>
    <t>04-Adams House (Lu #3)</t>
  </si>
  <si>
    <t>1403 Commercial St</t>
  </si>
  <si>
    <t>Steilacoom</t>
  </si>
  <si>
    <t>A08123</t>
  </si>
  <si>
    <t>02-Constance House (Lu #1)</t>
  </si>
  <si>
    <t>A08144</t>
  </si>
  <si>
    <t>06-Garden Shelter</t>
  </si>
  <si>
    <t>A08160</t>
  </si>
  <si>
    <t>07-Entry Shelter</t>
  </si>
  <si>
    <t>A08209</t>
  </si>
  <si>
    <t>05-Service Building</t>
  </si>
  <si>
    <t>A08212</t>
  </si>
  <si>
    <t>01-Pilchuck Ctr (Program)</t>
  </si>
  <si>
    <t>A08222</t>
  </si>
  <si>
    <t>03-Baker House (Lu #2)</t>
  </si>
  <si>
    <t>A08227</t>
  </si>
  <si>
    <t>13-Greenhouse</t>
  </si>
  <si>
    <t>A08242</t>
  </si>
  <si>
    <t>14-Power House</t>
  </si>
  <si>
    <t>A08302</t>
  </si>
  <si>
    <t>02-V-T Building</t>
  </si>
  <si>
    <t>A08333</t>
  </si>
  <si>
    <t>08-Redwood West</t>
  </si>
  <si>
    <t>A08361</t>
  </si>
  <si>
    <t>17-Sallyport 1</t>
  </si>
  <si>
    <t>A08543</t>
  </si>
  <si>
    <t>01A-King Hall-Office</t>
  </si>
  <si>
    <t>A08548</t>
  </si>
  <si>
    <t>25-Fire Station</t>
  </si>
  <si>
    <t>A08574</t>
  </si>
  <si>
    <t>10-Entry &amp; Visiting</t>
  </si>
  <si>
    <t>A08583</t>
  </si>
  <si>
    <t>11-Doc Telecomm</t>
  </si>
  <si>
    <t>A08605</t>
  </si>
  <si>
    <t>19-Old Powerhouse</t>
  </si>
  <si>
    <t>A08684</t>
  </si>
  <si>
    <t>05-North Housing</t>
  </si>
  <si>
    <t>A08736</t>
  </si>
  <si>
    <t>06-South Housing</t>
  </si>
  <si>
    <t>A08769</t>
  </si>
  <si>
    <t>04-Health Services</t>
  </si>
  <si>
    <t>A08784</t>
  </si>
  <si>
    <t>03-Clinical Services</t>
  </si>
  <si>
    <t>A08791</t>
  </si>
  <si>
    <t>09-Redwood East</t>
  </si>
  <si>
    <t>A08902</t>
  </si>
  <si>
    <t>16-Tool Issue &amp; Covered Rec</t>
  </si>
  <si>
    <t>A08969</t>
  </si>
  <si>
    <t>12-Gatehouse (Sallyport 1)</t>
  </si>
  <si>
    <t>A08976</t>
  </si>
  <si>
    <t>40-Carpentry Shop</t>
  </si>
  <si>
    <t>A08979</t>
  </si>
  <si>
    <t>35-Warehouse</t>
  </si>
  <si>
    <t>9601 Steilacoom Blvd SW</t>
  </si>
  <si>
    <t>A09015</t>
  </si>
  <si>
    <t>18-Sallyport 2</t>
  </si>
  <si>
    <t>A09081</t>
  </si>
  <si>
    <t>15-Emergency Generator</t>
  </si>
  <si>
    <t>A09103</t>
  </si>
  <si>
    <t>01B-King-Kitchen-Dining Hall</t>
  </si>
  <si>
    <t>A09324</t>
  </si>
  <si>
    <t>19-Central Campus Wards, C-4, 5 &amp; 6</t>
  </si>
  <si>
    <t>A09341</t>
  </si>
  <si>
    <t>29-East Campus, Wards E-1 Thru E-8</t>
  </si>
  <si>
    <t>A09362</t>
  </si>
  <si>
    <t>18-Administration</t>
  </si>
  <si>
    <t>A09401</t>
  </si>
  <si>
    <t>44-Cottage #5</t>
  </si>
  <si>
    <t>A09470</t>
  </si>
  <si>
    <t>17-Central Campus Wards C-7,8, &amp;9</t>
  </si>
  <si>
    <t>A09503</t>
  </si>
  <si>
    <t>23-Chapel</t>
  </si>
  <si>
    <t>A09509</t>
  </si>
  <si>
    <t>16B-Office &amp; Staff Development</t>
  </si>
  <si>
    <t>A09523</t>
  </si>
  <si>
    <t>10-Activities,Therapy And Recreation</t>
  </si>
  <si>
    <t>A09541</t>
  </si>
  <si>
    <t>14 A-Old Bakery</t>
  </si>
  <si>
    <t>A09546</t>
  </si>
  <si>
    <t>20-Central Campus Wards, C-1, 2, &amp; 3</t>
  </si>
  <si>
    <t>A09550</t>
  </si>
  <si>
    <t>42-Historic Cottage #3</t>
  </si>
  <si>
    <t>A09581</t>
  </si>
  <si>
    <t>92-Fuel Station</t>
  </si>
  <si>
    <t>A09592</t>
  </si>
  <si>
    <t>09-Office</t>
  </si>
  <si>
    <t>A09625</t>
  </si>
  <si>
    <t>34-Carpenter Shop</t>
  </si>
  <si>
    <t>A09634</t>
  </si>
  <si>
    <t>28-Center For Forensic Services</t>
  </si>
  <si>
    <t>A09651</t>
  </si>
  <si>
    <t>41-Historic Cottage #2</t>
  </si>
  <si>
    <t>A09693</t>
  </si>
  <si>
    <t>36-Central Chiller Plant</t>
  </si>
  <si>
    <t>A09709</t>
  </si>
  <si>
    <t>02-Equipment Storage</t>
  </si>
  <si>
    <t>A09719</t>
  </si>
  <si>
    <t>25-Legal Services (Firwood)</t>
  </si>
  <si>
    <t>A09729</t>
  </si>
  <si>
    <t>15-Greenhouse Shop</t>
  </si>
  <si>
    <t>A09735</t>
  </si>
  <si>
    <t>01-Maintenance Office</t>
  </si>
  <si>
    <t>A09736</t>
  </si>
  <si>
    <t>03-Maintenance Shops</t>
  </si>
  <si>
    <t>A09784</t>
  </si>
  <si>
    <t>13-Pharmacy &amp; Central Supply</t>
  </si>
  <si>
    <t>Laboratory - 270</t>
  </si>
  <si>
    <t>A09863</t>
  </si>
  <si>
    <t>08-Research, Security &amp; Library</t>
  </si>
  <si>
    <t>A09865</t>
  </si>
  <si>
    <t>43-Historic Cottage #4</t>
  </si>
  <si>
    <t>A09885</t>
  </si>
  <si>
    <t>14B-Morgue (Historical)</t>
  </si>
  <si>
    <t>A09890</t>
  </si>
  <si>
    <t>33-Maintenance Warehouse</t>
  </si>
  <si>
    <t>A09894</t>
  </si>
  <si>
    <t>11-Commissary</t>
  </si>
  <si>
    <t>A09908</t>
  </si>
  <si>
    <t>04-Power House</t>
  </si>
  <si>
    <t>A09921</t>
  </si>
  <si>
    <t>38-Emergency Generator Building 2</t>
  </si>
  <si>
    <t>A09933</t>
  </si>
  <si>
    <t>40-Historic Cottage #1</t>
  </si>
  <si>
    <t>A09943</t>
  </si>
  <si>
    <t>26-Tacoma Work Release Center</t>
  </si>
  <si>
    <t>A09954</t>
  </si>
  <si>
    <t>12-Commissary Annex</t>
  </si>
  <si>
    <t>A09976</t>
  </si>
  <si>
    <t>21-South Hall Wards (S-1 Thru S-10)</t>
  </si>
  <si>
    <t>A10179</t>
  </si>
  <si>
    <t>27-West Campus-Pals</t>
  </si>
  <si>
    <t>A10183</t>
  </si>
  <si>
    <t>16A-Kitchen Dining</t>
  </si>
  <si>
    <t>A10236</t>
  </si>
  <si>
    <t>32-Inventory Control</t>
  </si>
  <si>
    <t>A10306</t>
  </si>
  <si>
    <t>37-Generator Building</t>
  </si>
  <si>
    <t>A10356</t>
  </si>
  <si>
    <t>05-Laundry</t>
  </si>
  <si>
    <t>A10365</t>
  </si>
  <si>
    <t>24-Financial</t>
  </si>
  <si>
    <t>A10484</t>
  </si>
  <si>
    <t>06-Auditorium</t>
  </si>
  <si>
    <t>A10604</t>
  </si>
  <si>
    <t>04-Ab Complex</t>
  </si>
  <si>
    <t>609 Speyers Rd</t>
  </si>
  <si>
    <t>Selah</t>
  </si>
  <si>
    <t>Yakima</t>
  </si>
  <si>
    <t>A10646</t>
  </si>
  <si>
    <t>08-Duplex # 201-202</t>
  </si>
  <si>
    <t>A10673</t>
  </si>
  <si>
    <t>01A-Main Building - Office</t>
  </si>
  <si>
    <t>A10682</t>
  </si>
  <si>
    <t>09-Duplex # 203-204</t>
  </si>
  <si>
    <t>A10717</t>
  </si>
  <si>
    <t>06-Duplex # 101-102</t>
  </si>
  <si>
    <t>A10786</t>
  </si>
  <si>
    <t>11-Duplex # 403-404</t>
  </si>
  <si>
    <t>A10835</t>
  </si>
  <si>
    <t>12-Duplex # 405-406</t>
  </si>
  <si>
    <t>A10867</t>
  </si>
  <si>
    <t>07-Duplex # 103-104</t>
  </si>
  <si>
    <t>A12079</t>
  </si>
  <si>
    <t>01C-Nursing Facility &amp; Clinic</t>
  </si>
  <si>
    <t>A12336</t>
  </si>
  <si>
    <t>01D-Maintenance &amp; Laundry</t>
  </si>
  <si>
    <t>A13439</t>
  </si>
  <si>
    <t>02-Auto Garage</t>
  </si>
  <si>
    <t>A15058</t>
  </si>
  <si>
    <t>10-Duplex # 401-402</t>
  </si>
  <si>
    <t>A15950</t>
  </si>
  <si>
    <t>01B-Main Building - Kitchen</t>
  </si>
  <si>
    <t>A25233</t>
  </si>
  <si>
    <t>93-Pavilion</t>
  </si>
  <si>
    <t>Recreation - 670</t>
  </si>
  <si>
    <t>A26089</t>
  </si>
  <si>
    <t>Transitional Care Center of Seattle</t>
  </si>
  <si>
    <t>2611 S Dearborn St</t>
  </si>
  <si>
    <t>A26685</t>
  </si>
  <si>
    <t>3G01-Brockmann House</t>
  </si>
  <si>
    <t>16015 NE 50th Ave</t>
  </si>
  <si>
    <t>Vancouver</t>
  </si>
  <si>
    <t>Clark</t>
  </si>
  <si>
    <t>A26733</t>
  </si>
  <si>
    <t>22-Kitchen/Pharmacy/Commissary</t>
  </si>
  <si>
    <t>A26805</t>
  </si>
  <si>
    <t>09-San Juan</t>
  </si>
  <si>
    <t>A26973</t>
  </si>
  <si>
    <t>01-Oak Cottage</t>
  </si>
  <si>
    <t>20413 Old Highway 9 SW</t>
  </si>
  <si>
    <t>Centralia</t>
  </si>
  <si>
    <t>Thurston</t>
  </si>
  <si>
    <t>A26996</t>
  </si>
  <si>
    <t>08- Boiler Plant</t>
  </si>
  <si>
    <t>Mechanical - 30</t>
  </si>
  <si>
    <t>A26997</t>
  </si>
  <si>
    <t>Eastern State Hospital</t>
  </si>
  <si>
    <t>A26998</t>
  </si>
  <si>
    <t>58 Whitman Shed</t>
  </si>
  <si>
    <t>A27052</t>
  </si>
  <si>
    <t>01-Main Building</t>
  </si>
  <si>
    <t>12844 Military Rd S</t>
  </si>
  <si>
    <t>Tukwila</t>
  </si>
  <si>
    <t>A00237</t>
  </si>
  <si>
    <t>Kent ADSA, CSO, DCFS, DDD, (DEL)</t>
  </si>
  <si>
    <t>1313 W Meeker St</t>
  </si>
  <si>
    <t>Kent</t>
  </si>
  <si>
    <t>SRL 16-0029</t>
  </si>
  <si>
    <t>A00354</t>
  </si>
  <si>
    <t>Spokane DCS</t>
  </si>
  <si>
    <t>1608 W Boone Ave</t>
  </si>
  <si>
    <t>SRL 19-0005</t>
  </si>
  <si>
    <t>A00572</t>
  </si>
  <si>
    <t>Holgate ADSA</t>
  </si>
  <si>
    <t>1737 Airport Way S</t>
  </si>
  <si>
    <t>SRL 19-0030</t>
  </si>
  <si>
    <t>A01033</t>
  </si>
  <si>
    <t>Colville DVR</t>
  </si>
  <si>
    <t>956 S Main St</t>
  </si>
  <si>
    <t>Colville</t>
  </si>
  <si>
    <t>Stevens</t>
  </si>
  <si>
    <t>SRL 21-0085</t>
  </si>
  <si>
    <t>A01124</t>
  </si>
  <si>
    <t>Oak Harbor HCS, CSO, DDD, DVR</t>
  </si>
  <si>
    <t>275 SE Pioneer Way</t>
  </si>
  <si>
    <t>Oak Harbor</t>
  </si>
  <si>
    <t>Island</t>
  </si>
  <si>
    <t>SRL 21-0040</t>
  </si>
  <si>
    <t>A01612</t>
  </si>
  <si>
    <t>Colfax  ADSA, CSO, DCFS, DDD</t>
  </si>
  <si>
    <t>418 S Main St</t>
  </si>
  <si>
    <t>Colfax</t>
  </si>
  <si>
    <t>Whitman</t>
  </si>
  <si>
    <t>SRL 23-0006</t>
  </si>
  <si>
    <t>A01716</t>
  </si>
  <si>
    <t>Point Plaza West HCS, RCS, DVR</t>
  </si>
  <si>
    <t>6639 Capitol Blvd S</t>
  </si>
  <si>
    <t>Tumwater</t>
  </si>
  <si>
    <t>SRL 20-0100</t>
  </si>
  <si>
    <t>Point Plaza West APS</t>
  </si>
  <si>
    <t>SRL 21-0018</t>
  </si>
  <si>
    <t>Point Plaza West HCS RCS</t>
  </si>
  <si>
    <t>SRL 21-0045</t>
  </si>
  <si>
    <t>A01748</t>
  </si>
  <si>
    <t>Renton CSO</t>
  </si>
  <si>
    <t>500 SW 7th St</t>
  </si>
  <si>
    <t>Renton</t>
  </si>
  <si>
    <t>SRL 18-0115</t>
  </si>
  <si>
    <t>A01759</t>
  </si>
  <si>
    <t>Spokane DDA</t>
  </si>
  <si>
    <t>1611 W Indiana Ave</t>
  </si>
  <si>
    <t>SRL 20-0057</t>
  </si>
  <si>
    <t>A01815</t>
  </si>
  <si>
    <t>Lacey DVR HQ</t>
  </si>
  <si>
    <t>4565 7th Ave SE</t>
  </si>
  <si>
    <t>Lacey</t>
  </si>
  <si>
    <t>SRL 18-0035</t>
  </si>
  <si>
    <t>A01912</t>
  </si>
  <si>
    <t>Spokane HCS</t>
  </si>
  <si>
    <t>1330 N Washington St</t>
  </si>
  <si>
    <t>SRL 21-0128</t>
  </si>
  <si>
    <t>Rock Pointe HCS Expansion</t>
  </si>
  <si>
    <t>SRL 22-0119</t>
  </si>
  <si>
    <t>SRL 18-0043</t>
  </si>
  <si>
    <t>Spokane DDDS</t>
  </si>
  <si>
    <t>SRL 22-0111</t>
  </si>
  <si>
    <t>A02088</t>
  </si>
  <si>
    <t>Lynwood SOLA</t>
  </si>
  <si>
    <t>20816 44th Ave W</t>
  </si>
  <si>
    <t>Lynnwood</t>
  </si>
  <si>
    <t>Snohomish</t>
  </si>
  <si>
    <t>SRL 20-0086</t>
  </si>
  <si>
    <t>A02128</t>
  </si>
  <si>
    <t>Port Angeles CSO, DCFS, DDD, (DEL)</t>
  </si>
  <si>
    <t>201 W 1st St</t>
  </si>
  <si>
    <t>Port Angeles</t>
  </si>
  <si>
    <t>Clallam</t>
  </si>
  <si>
    <t>SRL 15-0018</t>
  </si>
  <si>
    <t>A02210</t>
  </si>
  <si>
    <t>Federal Way CSO</t>
  </si>
  <si>
    <t>616 S 348th St</t>
  </si>
  <si>
    <t>Federal Way</t>
  </si>
  <si>
    <t>SRL 20-0045</t>
  </si>
  <si>
    <t>A02215</t>
  </si>
  <si>
    <t>White Salmon CSO, DCFS, HCS</t>
  </si>
  <si>
    <t>221 N Main</t>
  </si>
  <si>
    <t>White Salmon</t>
  </si>
  <si>
    <t>Klickitat</t>
  </si>
  <si>
    <t>SRL 19-0131</t>
  </si>
  <si>
    <t>A02390</t>
  </si>
  <si>
    <t>Spokane South West CSO, QCO</t>
  </si>
  <si>
    <t>1313 N Maple St</t>
  </si>
  <si>
    <t>SRL 18-0135</t>
  </si>
  <si>
    <t>A02410</t>
  </si>
  <si>
    <t>Bremerton ADSA, ESA, DFI</t>
  </si>
  <si>
    <t>4710 Auto Center Blvd</t>
  </si>
  <si>
    <t>Bremerton</t>
  </si>
  <si>
    <t>Kitsap</t>
  </si>
  <si>
    <t>SRL 18-0014</t>
  </si>
  <si>
    <t>A02469</t>
  </si>
  <si>
    <t>Tumwater Point Plaza East DDA</t>
  </si>
  <si>
    <t>6860 Capitol Blvd SE</t>
  </si>
  <si>
    <t>SRL 19-0080</t>
  </si>
  <si>
    <t>DDA BLDG 2 4Th Fl</t>
  </si>
  <si>
    <t>SRL 20-0094</t>
  </si>
  <si>
    <t>A02567</t>
  </si>
  <si>
    <t>Wenatchee CSO, DCFS, DDD, JRA (DEL)</t>
  </si>
  <si>
    <t>805 S Mission St</t>
  </si>
  <si>
    <t>Wenatchee</t>
  </si>
  <si>
    <t>Chelan</t>
  </si>
  <si>
    <t>SRL 17-0057</t>
  </si>
  <si>
    <t>A02627</t>
  </si>
  <si>
    <t>Everett DVR - Workforce Snohomish</t>
  </si>
  <si>
    <t>3201 Smith Ave</t>
  </si>
  <si>
    <t>Everett</t>
  </si>
  <si>
    <t>SSL 16-0008</t>
  </si>
  <si>
    <t>A02943</t>
  </si>
  <si>
    <t>Clarkston ADSA, CSO, DCFS, DDD, DVR</t>
  </si>
  <si>
    <t>525 5th St</t>
  </si>
  <si>
    <t>Clarkston</t>
  </si>
  <si>
    <t>Asotin</t>
  </si>
  <si>
    <t>SRL 18-0141</t>
  </si>
  <si>
    <t>A03202</t>
  </si>
  <si>
    <t>Lynnwood DDA</t>
  </si>
  <si>
    <t>20311 52nd Ave W</t>
  </si>
  <si>
    <t>SRL 20-0077</t>
  </si>
  <si>
    <t>Lynnwood ADSA, CSO, DCFS, DDD, DVR</t>
  </si>
  <si>
    <t>SRL 18-0082</t>
  </si>
  <si>
    <t>A03277</t>
  </si>
  <si>
    <t>Olympia ESA HQ</t>
  </si>
  <si>
    <t>724 Quince St SE</t>
  </si>
  <si>
    <t>SRL 20-0042</t>
  </si>
  <si>
    <t>A03497</t>
  </si>
  <si>
    <t>Belltown CSO</t>
  </si>
  <si>
    <t>2106 2nd Ave</t>
  </si>
  <si>
    <t>SRL 22-0124</t>
  </si>
  <si>
    <t>A03621</t>
  </si>
  <si>
    <t>Spokane RBC1</t>
  </si>
  <si>
    <t>316 W Boone Ave</t>
  </si>
  <si>
    <t>SRL 23-0107</t>
  </si>
  <si>
    <t>A03673</t>
  </si>
  <si>
    <t>Tumwater CSO, CSD, DCFS, (DEL)</t>
  </si>
  <si>
    <t>6840 &amp; 6860 Capitol Blvd SE</t>
  </si>
  <si>
    <t>SRL 22-0010</t>
  </si>
  <si>
    <t>CSD Training Center</t>
  </si>
  <si>
    <t>SRL 22-0009</t>
  </si>
  <si>
    <t>A04002</t>
  </si>
  <si>
    <t>Tacoma DDD-Sola</t>
  </si>
  <si>
    <t>1919 70th Ave W</t>
  </si>
  <si>
    <t>University Place</t>
  </si>
  <si>
    <t>SRL 23-0089</t>
  </si>
  <si>
    <t>A04219</t>
  </si>
  <si>
    <t>Seatac DVR</t>
  </si>
  <si>
    <t>18000 International Blvd</t>
  </si>
  <si>
    <t>Seatac</t>
  </si>
  <si>
    <t>SRL 19-0133</t>
  </si>
  <si>
    <t>A04281</t>
  </si>
  <si>
    <t>Tacoma DDD</t>
  </si>
  <si>
    <t>1305 Tacoma Ave S</t>
  </si>
  <si>
    <t>SRL 18-0131</t>
  </si>
  <si>
    <t>A04295</t>
  </si>
  <si>
    <t>Kent  ADSA/RCS</t>
  </si>
  <si>
    <t>20425 72nd Ave SE</t>
  </si>
  <si>
    <t>SRL 18-0085</t>
  </si>
  <si>
    <t>DDA SOLA</t>
  </si>
  <si>
    <t>SRL 18-0129</t>
  </si>
  <si>
    <t>A04659</t>
  </si>
  <si>
    <t>DVR Community Action Center</t>
  </si>
  <si>
    <t>1615 N.E. Eastgate Blvd, suite A101</t>
  </si>
  <si>
    <t>Pullman</t>
  </si>
  <si>
    <t>SSL 19-0075</t>
  </si>
  <si>
    <t>A04855</t>
  </si>
  <si>
    <t>Mount Vernon ADSA, CSO, DCFS, DDD, DEL, DFI, JRA</t>
  </si>
  <si>
    <t>900 E College Way</t>
  </si>
  <si>
    <t>Mount Vernon</t>
  </si>
  <si>
    <t>Skagit</t>
  </si>
  <si>
    <t>SRL 22-0090</t>
  </si>
  <si>
    <t>A04954</t>
  </si>
  <si>
    <t>CSD Regional Office</t>
  </si>
  <si>
    <t>8517 E Trent Ave</t>
  </si>
  <si>
    <t>Spokane Valley</t>
  </si>
  <si>
    <t>SRL 17-0123</t>
  </si>
  <si>
    <t>Spokane Valley CSO, CSD, JRA, DDD</t>
  </si>
  <si>
    <t>SRL 17-0125</t>
  </si>
  <si>
    <t>A05191</t>
  </si>
  <si>
    <t>Kennewick DVR WorkForce</t>
  </si>
  <si>
    <t>815 N Kellogg</t>
  </si>
  <si>
    <t>Kennewick</t>
  </si>
  <si>
    <t>Benton</t>
  </si>
  <si>
    <t>SSL 21-0052</t>
  </si>
  <si>
    <t>A05221</t>
  </si>
  <si>
    <t>Blake Office Park East</t>
  </si>
  <si>
    <t>4500 10th Ave SE</t>
  </si>
  <si>
    <t>SRL 18-0061</t>
  </si>
  <si>
    <t>A05556</t>
  </si>
  <si>
    <t>Capitol Hill CSO, ADSA, Dasa, DDD, QCO, Refa</t>
  </si>
  <si>
    <t>1700 E Cherry St</t>
  </si>
  <si>
    <t>SRL 18-0107</t>
  </si>
  <si>
    <t>A05560</t>
  </si>
  <si>
    <t>Bellingham CSO, DFI, DVR, DEL</t>
  </si>
  <si>
    <t>4101 Meridian St</t>
  </si>
  <si>
    <t>Bellingham</t>
  </si>
  <si>
    <t>Whatcom</t>
  </si>
  <si>
    <t>SRL 17-0086</t>
  </si>
  <si>
    <t>A05817</t>
  </si>
  <si>
    <t>Tacoma Centennial 2</t>
  </si>
  <si>
    <t>2121 S State St</t>
  </si>
  <si>
    <t>SRL 23-0026</t>
  </si>
  <si>
    <t>A06036</t>
  </si>
  <si>
    <t>Seattle DDA SOLA</t>
  </si>
  <si>
    <t>12713 30th Ave NE</t>
  </si>
  <si>
    <t>SRL 22-0057</t>
  </si>
  <si>
    <t>A06152</t>
  </si>
  <si>
    <t>Newport ADSA, CSO, DCFS, DDD, DVR, DDD</t>
  </si>
  <si>
    <t>1600 W 1st St</t>
  </si>
  <si>
    <t>Newport</t>
  </si>
  <si>
    <t>Pend Oreille</t>
  </si>
  <si>
    <t>SRL 19-0109</t>
  </si>
  <si>
    <t>A06175</t>
  </si>
  <si>
    <t>Chehalis CSO, DFI</t>
  </si>
  <si>
    <t>151 NE Hampe Rd</t>
  </si>
  <si>
    <t>Chehalis</t>
  </si>
  <si>
    <t>Lewis</t>
  </si>
  <si>
    <t>SRL 19-0129</t>
  </si>
  <si>
    <t>A06520</t>
  </si>
  <si>
    <t>Moses Lake DVR Skill Source</t>
  </si>
  <si>
    <t>309 E 5th Ave</t>
  </si>
  <si>
    <t>Moses Lake</t>
  </si>
  <si>
    <t>Grant</t>
  </si>
  <si>
    <t>SRL 21-0076</t>
  </si>
  <si>
    <t>A06693</t>
  </si>
  <si>
    <t>Port Angeles HCS</t>
  </si>
  <si>
    <t>235 W 1st St</t>
  </si>
  <si>
    <t>SRL 19-0072</t>
  </si>
  <si>
    <t>A06933</t>
  </si>
  <si>
    <t>White Center CSO, DCFS</t>
  </si>
  <si>
    <t>9650 15th Ave SW</t>
  </si>
  <si>
    <t>SSL 19-0007</t>
  </si>
  <si>
    <t>A07073</t>
  </si>
  <si>
    <t>Auburn CSO</t>
  </si>
  <si>
    <t>810 28th St NE</t>
  </si>
  <si>
    <t>Auburn</t>
  </si>
  <si>
    <t>SRL 19-0147</t>
  </si>
  <si>
    <t>A07265</t>
  </si>
  <si>
    <t>Lakewood CSO</t>
  </si>
  <si>
    <t>5712 Main St SW</t>
  </si>
  <si>
    <t>SRL 23-0001</t>
  </si>
  <si>
    <t>A07407</t>
  </si>
  <si>
    <t>Lakewood ADSA/RCS</t>
  </si>
  <si>
    <t>9501 Lakewood Dr SW</t>
  </si>
  <si>
    <t>SRL 19-0086</t>
  </si>
  <si>
    <t>A07963</t>
  </si>
  <si>
    <t>Republic ADSA, CSO, DCFS, DDD,  DVR</t>
  </si>
  <si>
    <t>89 E Delaware Ave</t>
  </si>
  <si>
    <t>Republic</t>
  </si>
  <si>
    <t>Ferry</t>
  </si>
  <si>
    <t>SRL 23-0007</t>
  </si>
  <si>
    <t>A08099</t>
  </si>
  <si>
    <t>Olympia DCS</t>
  </si>
  <si>
    <t>712 Pear St SE</t>
  </si>
  <si>
    <t>SRL 18-0120</t>
  </si>
  <si>
    <t>A08200</t>
  </si>
  <si>
    <t>First &amp; King CSD,  DCS, DCFS</t>
  </si>
  <si>
    <t>500 1st Ave S</t>
  </si>
  <si>
    <t>SRL 21-0016</t>
  </si>
  <si>
    <t>A08484</t>
  </si>
  <si>
    <t>Arlington DVR</t>
  </si>
  <si>
    <t>16710 Smokey Point Blvd</t>
  </si>
  <si>
    <t>Arlington</t>
  </si>
  <si>
    <t>SRL 21-0098</t>
  </si>
  <si>
    <t>A08616</t>
  </si>
  <si>
    <t>Arlington CSO Smokey Point</t>
  </si>
  <si>
    <t>3704 172nd St NE</t>
  </si>
  <si>
    <t>SRL 18-0103</t>
  </si>
  <si>
    <t>A08812</t>
  </si>
  <si>
    <t>Omak ADSA, CSO, DCFS, DDD, DFI</t>
  </si>
  <si>
    <t>S. 126 Main St</t>
  </si>
  <si>
    <t>Omak</t>
  </si>
  <si>
    <t>Okanogan</t>
  </si>
  <si>
    <t>SRL 21-0117</t>
  </si>
  <si>
    <t>A08926</t>
  </si>
  <si>
    <t>Steilacoom SCC 1715</t>
  </si>
  <si>
    <t>1715 Lafayette St</t>
  </si>
  <si>
    <t>SRL 20-0067</t>
  </si>
  <si>
    <t>A09022</t>
  </si>
  <si>
    <t>Spokane DCFS DVR</t>
  </si>
  <si>
    <t>1313 N Atlantic St Ste. 1000</t>
  </si>
  <si>
    <t>SRL 18-0042</t>
  </si>
  <si>
    <t>A09256</t>
  </si>
  <si>
    <t>Yakima DDD</t>
  </si>
  <si>
    <t>3700 Fruitvale Blvd</t>
  </si>
  <si>
    <t>SRL 18-0098</t>
  </si>
  <si>
    <t>A09421</t>
  </si>
  <si>
    <t>Pierce South CSO</t>
  </si>
  <si>
    <t>1301 E 72nd St</t>
  </si>
  <si>
    <t>SRL 22-0016</t>
  </si>
  <si>
    <t>A09671</t>
  </si>
  <si>
    <t>Monroe CSO, HCS</t>
  </si>
  <si>
    <t>19705 State Route 2</t>
  </si>
  <si>
    <t>Monroe</t>
  </si>
  <si>
    <t>SRL 23-0073</t>
  </si>
  <si>
    <t>A09701</t>
  </si>
  <si>
    <t>Tumwater OSSD Warehouse</t>
  </si>
  <si>
    <t>7821 Arab Dr SE</t>
  </si>
  <si>
    <t>SRL 19-0065</t>
  </si>
  <si>
    <t>A09742</t>
  </si>
  <si>
    <t>Toppenish DDA, HCS, CSD, DVR</t>
  </si>
  <si>
    <t>4 E 3rd Ave</t>
  </si>
  <si>
    <t>Toppenish</t>
  </si>
  <si>
    <t>SRL 14-0048</t>
  </si>
  <si>
    <t>A09847</t>
  </si>
  <si>
    <t>Colville ADSA, CSO, DCFS, DDD</t>
  </si>
  <si>
    <t>1100 S Main St</t>
  </si>
  <si>
    <t>SRL 19-0106</t>
  </si>
  <si>
    <t>A09879</t>
  </si>
  <si>
    <t>Blake Office Park West</t>
  </si>
  <si>
    <t>4450 10th Ave SE</t>
  </si>
  <si>
    <t>SRL 18-0060</t>
  </si>
  <si>
    <t>A09919</t>
  </si>
  <si>
    <t>Shelton CSO, ADSA, DCFS, DDD, DFI</t>
  </si>
  <si>
    <t>2505 Olympic Hwy N</t>
  </si>
  <si>
    <t>Shelton</t>
  </si>
  <si>
    <t>Mason</t>
  </si>
  <si>
    <t>SRL 22-0054</t>
  </si>
  <si>
    <t>A10526</t>
  </si>
  <si>
    <t>Spokane SOLA</t>
  </si>
  <si>
    <t>14121 E 3rd Ave</t>
  </si>
  <si>
    <t>SRA 20-0002</t>
  </si>
  <si>
    <t>A10530</t>
  </si>
  <si>
    <t>Sunnyside CSO, DDD, HCS, DFI, DCFS</t>
  </si>
  <si>
    <t>2010 Yakima Valley Hwy</t>
  </si>
  <si>
    <t>Sunnyside</t>
  </si>
  <si>
    <t>SRL 18-0002</t>
  </si>
  <si>
    <t>A10539</t>
  </si>
  <si>
    <t>Tumwater Point Plaza West DDDS</t>
  </si>
  <si>
    <t>6737 Capitol Blvd S</t>
  </si>
  <si>
    <t>SRL 18-0112</t>
  </si>
  <si>
    <t>A10578</t>
  </si>
  <si>
    <t>Aberdeen Complex #514</t>
  </si>
  <si>
    <t>401-411 W Wishkah St</t>
  </si>
  <si>
    <t>Aberdeen</t>
  </si>
  <si>
    <t>Grays Harbor</t>
  </si>
  <si>
    <t>SRL 20-0055</t>
  </si>
  <si>
    <t>A10702</t>
  </si>
  <si>
    <t>Mattawa CSO</t>
  </si>
  <si>
    <t>210 Government Rd E</t>
  </si>
  <si>
    <t>Mattawa</t>
  </si>
  <si>
    <t>SRL 19-0148</t>
  </si>
  <si>
    <t>A10832</t>
  </si>
  <si>
    <t>Everett CSO, DCS, DCFS, DVR, ADSA, DDD, HRD, DEL</t>
  </si>
  <si>
    <t>840 N Broadway</t>
  </si>
  <si>
    <t>SRL 20-0061</t>
  </si>
  <si>
    <t>A10974</t>
  </si>
  <si>
    <t>Tacoma Centennial 1</t>
  </si>
  <si>
    <t>1949 S State St</t>
  </si>
  <si>
    <t>SRL 17-0025</t>
  </si>
  <si>
    <t>A12465</t>
  </si>
  <si>
    <t>Kennewick ADSA, DDD</t>
  </si>
  <si>
    <t>500 N Morain St</t>
  </si>
  <si>
    <t>SRL 19-0092</t>
  </si>
  <si>
    <t>A21323</t>
  </si>
  <si>
    <t>Vancouver JRA, HCS, RCS, CSO, DCS, DVR</t>
  </si>
  <si>
    <t>800 NE 136th Ave</t>
  </si>
  <si>
    <t>SRL 13-0090</t>
  </si>
  <si>
    <t>A21325</t>
  </si>
  <si>
    <t>Moses Lake Complex</t>
  </si>
  <si>
    <t>1651 Pilgrim St</t>
  </si>
  <si>
    <t>SRL 14-0063</t>
  </si>
  <si>
    <t>A21429</t>
  </si>
  <si>
    <t>Walla Walla DDA, CSD</t>
  </si>
  <si>
    <t>1371 W Pine St</t>
  </si>
  <si>
    <t>Walla Walla</t>
  </si>
  <si>
    <t>SRL 15-0102</t>
  </si>
  <si>
    <t>A21515</t>
  </si>
  <si>
    <t>Federal Way DDDS</t>
  </si>
  <si>
    <t>33810 Weyerhaeuser Way S</t>
  </si>
  <si>
    <t>SRL 15-0143</t>
  </si>
  <si>
    <t>A21517</t>
  </si>
  <si>
    <t>Lacey DDA HQ</t>
  </si>
  <si>
    <t>1009 College St SE</t>
  </si>
  <si>
    <t>SRL 16-0001</t>
  </si>
  <si>
    <t>A25190</t>
  </si>
  <si>
    <t>Bellingham DDA</t>
  </si>
  <si>
    <t>2219 Rimland Dr Ste 419</t>
  </si>
  <si>
    <t>SRL 20-0117</t>
  </si>
  <si>
    <t>Bellingham HCS</t>
  </si>
  <si>
    <t>SRL 18-0062</t>
  </si>
  <si>
    <t>A25283</t>
  </si>
  <si>
    <t>Renton HCS</t>
  </si>
  <si>
    <t>981 Powell Ave SW</t>
  </si>
  <si>
    <t>SRL 17-0065</t>
  </si>
  <si>
    <t>A25676</t>
  </si>
  <si>
    <t>1100 W University Way</t>
  </si>
  <si>
    <t>Ellensburg</t>
  </si>
  <si>
    <t>Kittitas</t>
  </si>
  <si>
    <t>SRL 18-0096</t>
  </si>
  <si>
    <t>A26000</t>
  </si>
  <si>
    <t>2507 Evans Vista</t>
  </si>
  <si>
    <t>Port Townsend</t>
  </si>
  <si>
    <t>Jefferson</t>
  </si>
  <si>
    <t>SRL 18-0105</t>
  </si>
  <si>
    <t>A26020</t>
  </si>
  <si>
    <t>4210 Wheaton Way</t>
  </si>
  <si>
    <t>SRL 19-0042</t>
  </si>
  <si>
    <t>A26029</t>
  </si>
  <si>
    <t>1200 Alder St</t>
  </si>
  <si>
    <t>Union Gap</t>
  </si>
  <si>
    <t>SRL 19-0046</t>
  </si>
  <si>
    <t>A26103</t>
  </si>
  <si>
    <t>6801 79th St W</t>
  </si>
  <si>
    <t>DEL 20-0007</t>
  </si>
  <si>
    <t>A26560</t>
  </si>
  <si>
    <t>400 Warren Ave</t>
  </si>
  <si>
    <t>SRL 19-0145</t>
  </si>
  <si>
    <t>A26562</t>
  </si>
  <si>
    <t>7113 West Okanogan Place</t>
  </si>
  <si>
    <t>SRL 19-0055</t>
  </si>
  <si>
    <t>A26617</t>
  </si>
  <si>
    <t>6713 79th St W</t>
  </si>
  <si>
    <t>SRA 20-0065</t>
  </si>
  <si>
    <t>A26619</t>
  </si>
  <si>
    <t>6909 Crosswind Blvd</t>
  </si>
  <si>
    <t>SRL 20-0052</t>
  </si>
  <si>
    <t>A26626</t>
  </si>
  <si>
    <t>1011 E 2nd Ave</t>
  </si>
  <si>
    <t>SRL 20-0036</t>
  </si>
  <si>
    <t>A26837</t>
  </si>
  <si>
    <t>DDA - SAIF</t>
  </si>
  <si>
    <t>17526 SR 302 NW</t>
  </si>
  <si>
    <t>Gig Harbor</t>
  </si>
  <si>
    <t>DEL 20-0052</t>
  </si>
  <si>
    <t>A26844</t>
  </si>
  <si>
    <t>Children's SOLA</t>
  </si>
  <si>
    <t>10418 Irene Ave SW</t>
  </si>
  <si>
    <t>DEL 21-0077</t>
  </si>
  <si>
    <t>A26891</t>
  </si>
  <si>
    <t>1909 70th Ave W, Suite B</t>
  </si>
  <si>
    <t>SRL 23-0066</t>
  </si>
  <si>
    <t>A26949</t>
  </si>
  <si>
    <t>752 S 92nd Street</t>
  </si>
  <si>
    <t>DEL 22-0050</t>
  </si>
  <si>
    <t>A27000</t>
  </si>
  <si>
    <t>DDA SOCR Children's SOLA</t>
  </si>
  <si>
    <t>10401 Glenwood DR SW</t>
  </si>
  <si>
    <t>DEL 22-0078</t>
  </si>
  <si>
    <t>A27010</t>
  </si>
  <si>
    <t>3419 Chapel St S</t>
  </si>
  <si>
    <t>Warehouse - 741</t>
  </si>
  <si>
    <t>SRL 23-0024</t>
  </si>
  <si>
    <t>A27045</t>
  </si>
  <si>
    <t>DSHS - Spokane Valley SOLA Home</t>
  </si>
  <si>
    <t>4422 S Skipworth Rd</t>
  </si>
  <si>
    <t>DEL 22-0079</t>
  </si>
  <si>
    <t>A27050</t>
  </si>
  <si>
    <t>SOLA</t>
  </si>
  <si>
    <t>2413 S Houk Rd</t>
  </si>
  <si>
    <t>DEL 23-0036</t>
  </si>
  <si>
    <t>A27075</t>
  </si>
  <si>
    <t>215 Melody Ln</t>
  </si>
  <si>
    <t>SRL 22-0121</t>
  </si>
  <si>
    <t>A27121 
A27122 
A27123 
A27124 
A27126</t>
  </si>
  <si>
    <t>Cedar Administration Building/1043 
Rainer/Adams/1035 
Baker Glacier Building/1031 
Stuart-Olympus Building/1027 
Madrona Education Building/1055</t>
  </si>
  <si>
    <t>1043 SW 152nd St 
1035 SW 152nd St 
1031 SW 152nd St 
1027 SW 152nd St 
1055 SW 152nd St</t>
  </si>
  <si>
    <t>Burien</t>
  </si>
  <si>
    <t>SRL 24-0001</t>
  </si>
  <si>
    <t>No</t>
  </si>
  <si>
    <t>Yes</t>
  </si>
  <si>
    <t>A25192</t>
  </si>
  <si>
    <t>1402 E Main</t>
  </si>
  <si>
    <t>Puyallup</t>
  </si>
  <si>
    <t>SSL 15-0103</t>
  </si>
  <si>
    <t>A07453</t>
  </si>
  <si>
    <t>307 Robert Bush Dr E</t>
  </si>
  <si>
    <t>South Bend</t>
  </si>
  <si>
    <t>Pacific</t>
  </si>
  <si>
    <t>SSL 18-0110</t>
  </si>
  <si>
    <t>A06980</t>
  </si>
  <si>
    <t>206 W Poplar St</t>
  </si>
  <si>
    <t>SSL 17-0119</t>
  </si>
  <si>
    <t>A10788</t>
  </si>
  <si>
    <t>East Wenatchee DVR WorkSource</t>
  </si>
  <si>
    <t>270 9th St NE</t>
  </si>
  <si>
    <t>East Wenatchee</t>
  </si>
  <si>
    <t>Douglas</t>
  </si>
  <si>
    <t>SSL 20-0009</t>
  </si>
  <si>
    <t>A00742</t>
  </si>
  <si>
    <t>Kelso DCFS, JRA, DDA, HCS, RCS, CSO, DEL, DVR, OFA</t>
  </si>
  <si>
    <t>711 Vine St</t>
  </si>
  <si>
    <t>Kelso</t>
  </si>
  <si>
    <t>Cowlitz</t>
  </si>
  <si>
    <t>OA 23-0037</t>
  </si>
  <si>
    <t>A02843</t>
  </si>
  <si>
    <t>3600 S Graham St</t>
  </si>
  <si>
    <t>SSL 19-0059</t>
  </si>
  <si>
    <t>A26087</t>
  </si>
  <si>
    <t>3120 NW Randall Way</t>
  </si>
  <si>
    <t>Silverdale</t>
  </si>
  <si>
    <t>SSL 19-0038</t>
  </si>
  <si>
    <t>A21490</t>
  </si>
  <si>
    <t>1205 Ahtanum Ridge Blvd</t>
  </si>
  <si>
    <t>SSL 21-0068A</t>
  </si>
  <si>
    <t>A00456</t>
  </si>
  <si>
    <t>Yakima 16th Ave</t>
  </si>
  <si>
    <t>1002 N 16th Ave</t>
  </si>
  <si>
    <t>OA 23-0040</t>
  </si>
  <si>
    <t>A08162</t>
  </si>
  <si>
    <t>Walla Walla DVR</t>
  </si>
  <si>
    <t>1530 Stevens St</t>
  </si>
  <si>
    <t>SRL 20-0051</t>
  </si>
  <si>
    <t>Omak DVR</t>
  </si>
  <si>
    <t>SSL 19-0134</t>
  </si>
  <si>
    <t>A10701</t>
  </si>
  <si>
    <t>North Seattle Community College</t>
  </si>
  <si>
    <t>9600 College Way N</t>
  </si>
  <si>
    <t>SRL 11-0016</t>
  </si>
  <si>
    <t>A01060</t>
  </si>
  <si>
    <t>OB-2</t>
  </si>
  <si>
    <t>1115 Washington St SE</t>
  </si>
  <si>
    <t>OA 23-0018</t>
  </si>
  <si>
    <t>A21419</t>
  </si>
  <si>
    <t>Vancouver DVR Sublease with ESD</t>
  </si>
  <si>
    <t>204 SE Stonemill Dr</t>
  </si>
  <si>
    <t>SSL 20-0108A</t>
  </si>
  <si>
    <t>A09200</t>
  </si>
  <si>
    <t>3906 172nd St NE</t>
  </si>
  <si>
    <t>SSL 21-0036</t>
  </si>
  <si>
    <t>A02791</t>
  </si>
  <si>
    <t>266 2nd St SW</t>
  </si>
  <si>
    <t>Stevenson</t>
  </si>
  <si>
    <t>Skamania</t>
  </si>
  <si>
    <t>SSL 22-0029</t>
  </si>
  <si>
    <t>A06938</t>
  </si>
  <si>
    <t>DVR Spokane Worksource</t>
  </si>
  <si>
    <t>130 S Arthur St</t>
  </si>
  <si>
    <t>SSL 19-0121</t>
  </si>
  <si>
    <t>A03696</t>
  </si>
  <si>
    <t>808 S Columbus Ave</t>
  </si>
  <si>
    <t>Goldendale</t>
  </si>
  <si>
    <t>SSL 21-0115</t>
  </si>
  <si>
    <t>A00882</t>
  </si>
  <si>
    <t>805 156th Ave NE</t>
  </si>
  <si>
    <t>Bellevue</t>
  </si>
  <si>
    <t>SSL 21-0087B</t>
  </si>
  <si>
    <t>A01510</t>
  </si>
  <si>
    <t>3401 Galvin Rd</t>
  </si>
  <si>
    <t>SSL 21-0032</t>
  </si>
  <si>
    <t>A09824</t>
  </si>
  <si>
    <t>1570 Irving St SW</t>
  </si>
  <si>
    <t>SSL 20-0013B</t>
  </si>
  <si>
    <t>FISCAL YEAR RENEWAL DATE</t>
  </si>
  <si>
    <t>TBD</t>
  </si>
  <si>
    <t>Totem Lake</t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</si>
  <si>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</si>
  <si>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OFM - Lease Increase Estimator - JAN 2024
Price Indexes as of December 2023</t>
  </si>
  <si>
    <t>Seattle CPI-U Existing and Projected Available - 
ERFC.WA.GOV*</t>
  </si>
  <si>
    <t>A00071</t>
  </si>
  <si>
    <t>15A-Gym</t>
  </si>
  <si>
    <t>20311 Old Highway 9 SW</t>
  </si>
  <si>
    <t>A00566</t>
  </si>
  <si>
    <t>42-Sewage Grinder Vault</t>
  </si>
  <si>
    <t>A00705</t>
  </si>
  <si>
    <t>11A-Kitchen-Dining</t>
  </si>
  <si>
    <t>A00934</t>
  </si>
  <si>
    <t>07 - Spruce Cottage</t>
  </si>
  <si>
    <t>A01157</t>
  </si>
  <si>
    <t>09-Laurel Cottage</t>
  </si>
  <si>
    <t>A01671</t>
  </si>
  <si>
    <t>11B-Vocational Workshops</t>
  </si>
  <si>
    <t>A01962</t>
  </si>
  <si>
    <t>31-Rainier Cottage</t>
  </si>
  <si>
    <t>A02071</t>
  </si>
  <si>
    <t>30-Olympic Cottage</t>
  </si>
  <si>
    <t>A02116</t>
  </si>
  <si>
    <t>32-Pacific Cottage</t>
  </si>
  <si>
    <t>A02554</t>
  </si>
  <si>
    <t>43-Emergency Generator 2</t>
  </si>
  <si>
    <t>A02928</t>
  </si>
  <si>
    <t>15C-Pool</t>
  </si>
  <si>
    <t>A03603</t>
  </si>
  <si>
    <t>11C-Health-Dental Clinic</t>
  </si>
  <si>
    <t>A03643</t>
  </si>
  <si>
    <t>38-Commissary</t>
  </si>
  <si>
    <t>A03840</t>
  </si>
  <si>
    <t>40-Cascade</t>
  </si>
  <si>
    <t>A03853</t>
  </si>
  <si>
    <t>28-Security Building (Gate House)</t>
  </si>
  <si>
    <t>A04118</t>
  </si>
  <si>
    <t>27-Fuel Dispensing Station</t>
  </si>
  <si>
    <t>A04133</t>
  </si>
  <si>
    <t>46-Power Plant Chip Silo</t>
  </si>
  <si>
    <t>A05029</t>
  </si>
  <si>
    <t>10-Administration</t>
  </si>
  <si>
    <t>A05140</t>
  </si>
  <si>
    <t>29-Maintenance Shop</t>
  </si>
  <si>
    <t>A05703</t>
  </si>
  <si>
    <t>26-Generator Building</t>
  </si>
  <si>
    <t>A05980</t>
  </si>
  <si>
    <t>39-Columbia</t>
  </si>
  <si>
    <t>A06015</t>
  </si>
  <si>
    <t>18- Old Commissary</t>
  </si>
  <si>
    <t>A06216</t>
  </si>
  <si>
    <t>25-Pump House No 2</t>
  </si>
  <si>
    <t>A06340</t>
  </si>
  <si>
    <t>37-Centralized Pharmacy Bldg</t>
  </si>
  <si>
    <t>Correction - 503</t>
  </si>
  <si>
    <t>A06347</t>
  </si>
  <si>
    <t>20-Paint Shop (Old-Storage)</t>
  </si>
  <si>
    <t>A06970</t>
  </si>
  <si>
    <t>33-Level 1 Security Units</t>
  </si>
  <si>
    <t>A08341</t>
  </si>
  <si>
    <t>08-Birch Cottage</t>
  </si>
  <si>
    <t>A08383</t>
  </si>
  <si>
    <t>19-Carpentry Shop (Old-Storage)</t>
  </si>
  <si>
    <t>A09467</t>
  </si>
  <si>
    <t>15B-School</t>
  </si>
  <si>
    <t>A09539</t>
  </si>
  <si>
    <t>41-64 Bed Mechanical Building</t>
  </si>
  <si>
    <t>A09696</t>
  </si>
  <si>
    <t>16-Power Plant</t>
  </si>
  <si>
    <t>A09720</t>
  </si>
  <si>
    <t>21-Chicken Coop (Storage)</t>
  </si>
  <si>
    <t>A09975</t>
  </si>
  <si>
    <t>23-Machinery &amp; Wood Storage</t>
  </si>
  <si>
    <t>A09997</t>
  </si>
  <si>
    <t>24-Pump House No 1</t>
  </si>
  <si>
    <t>y</t>
  </si>
  <si>
    <t>pumphouse improvements</t>
  </si>
  <si>
    <t>Steamline replacement</t>
  </si>
  <si>
    <t>solar panel</t>
  </si>
  <si>
    <t>Roof replacement</t>
  </si>
  <si>
    <t>Roofing Replacement</t>
  </si>
  <si>
    <t>roof replacement</t>
  </si>
  <si>
    <t>Roof Replacement</t>
  </si>
  <si>
    <t>consult sewer lines</t>
  </si>
  <si>
    <t>Mult projects</t>
  </si>
  <si>
    <t>water</t>
  </si>
  <si>
    <t>Replace generators</t>
  </si>
  <si>
    <t>YVS-Campus Network Assessment</t>
  </si>
  <si>
    <t>parking expansion</t>
  </si>
  <si>
    <t>Multiple projects in Capital request for OHBH</t>
  </si>
  <si>
    <t>DOC</t>
  </si>
  <si>
    <t>CSTC</t>
  </si>
  <si>
    <t>ESH</t>
  </si>
  <si>
    <t>Fircrest School</t>
  </si>
  <si>
    <t>Lakeland Village</t>
  </si>
  <si>
    <t>SCTF</t>
  </si>
  <si>
    <t>Pine Lodge</t>
  </si>
  <si>
    <t>Rainier School</t>
  </si>
  <si>
    <t>SCC</t>
  </si>
  <si>
    <t>WSH</t>
  </si>
  <si>
    <t>Yakima Valley School</t>
  </si>
  <si>
    <t>TCCS</t>
  </si>
  <si>
    <t>Brockman Campus</t>
  </si>
  <si>
    <t>Maple Lane</t>
  </si>
  <si>
    <t>OHBH</t>
  </si>
  <si>
    <t>n</t>
  </si>
  <si>
    <t>See DP ML -8X-Facility Maintenance Cost for campus small projects (Operating Budget)</t>
  </si>
  <si>
    <t>Ssolar panel</t>
  </si>
  <si>
    <t>Consult sewer lines</t>
  </si>
  <si>
    <t>Consult for sewer lines</t>
  </si>
  <si>
    <t>Water</t>
  </si>
  <si>
    <t>Modernization</t>
  </si>
  <si>
    <t>Resevore Safety System Installation</t>
  </si>
  <si>
    <t>Upgrades</t>
  </si>
  <si>
    <t>Demo</t>
  </si>
  <si>
    <t>Renovation</t>
  </si>
  <si>
    <t xml:space="preserve">Upgrade </t>
  </si>
  <si>
    <t>New Admin</t>
  </si>
  <si>
    <t>Preservation</t>
  </si>
  <si>
    <t>Dietary Service Moderization</t>
  </si>
  <si>
    <t>Water Infiltration</t>
  </si>
  <si>
    <t>Transformer Replacement</t>
  </si>
  <si>
    <t>Sewer Drain line Replacement</t>
  </si>
  <si>
    <t>Water Pipe Replacement</t>
  </si>
  <si>
    <t>Water Damage Repairs</t>
  </si>
  <si>
    <t>Fire Alarm Replacement</t>
  </si>
  <si>
    <t>Demo and Replacemnt</t>
  </si>
  <si>
    <t xml:space="preserve">Demo   </t>
  </si>
  <si>
    <t>Door Restoration</t>
  </si>
  <si>
    <t>Laundry Upgrades</t>
  </si>
  <si>
    <t>Campus Improvments</t>
  </si>
  <si>
    <t>Commissary Addition</t>
  </si>
  <si>
    <t>TBD - SOCR Office University Place</t>
  </si>
  <si>
    <t>TBD-1-BHA Vancouver</t>
  </si>
  <si>
    <t>TBD-2-CSO Seattle</t>
  </si>
  <si>
    <t>TBD-ALTSA-Walla Walla</t>
  </si>
  <si>
    <t>TBD-AW-Port Angeles</t>
  </si>
  <si>
    <t>TBD-Burien Parking</t>
  </si>
  <si>
    <t>1004 SW 152nd St</t>
  </si>
  <si>
    <t>TBD-Central Seattle</t>
  </si>
  <si>
    <t>TBD-CSO-Arlington</t>
  </si>
  <si>
    <t>TBD-CSO-Centralia</t>
  </si>
  <si>
    <t>TBD-CSO-Federal Way</t>
  </si>
  <si>
    <t>TBD-CSO-Graham</t>
  </si>
  <si>
    <t>Graham</t>
  </si>
  <si>
    <t>TBD-CSO-Kennewick</t>
  </si>
  <si>
    <t>TBD-CSO-Yakima</t>
  </si>
  <si>
    <t>TBD-SOCR East Pierce</t>
  </si>
  <si>
    <t>TBD-SOCR Parkland</t>
  </si>
  <si>
    <t>Parkland</t>
  </si>
  <si>
    <t>TBD-SOCR-Seattle</t>
  </si>
  <si>
    <t>TBD-SOCR-Yakima</t>
  </si>
  <si>
    <t>314 Warren Acres</t>
  </si>
  <si>
    <t>TBD-Sunnyside</t>
  </si>
  <si>
    <t>TBD-Totem Lake</t>
  </si>
  <si>
    <t>TBD-Vancouver Warehouse</t>
  </si>
  <si>
    <t>N/A</t>
  </si>
  <si>
    <t>2/29/2035</t>
  </si>
  <si>
    <t>yes</t>
  </si>
  <si>
    <t>Relocate</t>
  </si>
  <si>
    <t>New space</t>
  </si>
  <si>
    <t>Parking</t>
  </si>
  <si>
    <t>DCYF Sublease</t>
  </si>
  <si>
    <t>Space has been downsized to 31,240 SF</t>
  </si>
  <si>
    <t>Temporary leased space for SOCR until leased space can be located and developed in Pierce County</t>
  </si>
  <si>
    <t>New Space for Brockmann Campus and Maple Lane executive and administrative staff</t>
  </si>
  <si>
    <t>Belltown CSO relocation</t>
  </si>
  <si>
    <t>Chehalis/Centralia relocation</t>
  </si>
  <si>
    <t>Facility closed in FY25</t>
  </si>
  <si>
    <t>Program to relocate to OB2 and close facility at end of lease</t>
  </si>
  <si>
    <t>Program to relocate to Totem Lake and Central Seattle locations and close facility when both relocations are complete</t>
  </si>
  <si>
    <t>Port Angeles relocation</t>
  </si>
  <si>
    <t>DDA to relocate to 500 1st St Seattle IF DCYF can relocate out of facility</t>
  </si>
  <si>
    <t>DDA HQ to relocate to OB and close facility at end of lease</t>
  </si>
  <si>
    <t>Arlington CSO relocation</t>
  </si>
  <si>
    <t>Federal Way CSO relocation and new space for SOCR program</t>
  </si>
  <si>
    <t>Downsize ALTSA lease</t>
  </si>
  <si>
    <t>Backfill under-utilized space in existing leased building</t>
  </si>
  <si>
    <t>Reconfigure leased space for better utilization</t>
  </si>
  <si>
    <t>Downsize under-utilized leased space</t>
  </si>
  <si>
    <t>Relocation Sunnyside underway</t>
  </si>
  <si>
    <t>Bremerton Lobby remodel</t>
  </si>
  <si>
    <t>Close building when DCYF moves out of sub-lease</t>
  </si>
  <si>
    <t>Relocation of Belltown CSO</t>
  </si>
  <si>
    <t xml:space="preserve">Relocation to accommodate ALTSA staff growth </t>
  </si>
  <si>
    <t>Relocation Port Townsend (two existing facilities into one relocation)</t>
  </si>
  <si>
    <t>New Off-Site Parking for Lake Burien Transitional Care Facility</t>
  </si>
  <si>
    <t>Relocation of ALTSA staff from Holgate Builidng UFI A00572</t>
  </si>
  <si>
    <t>Relocation Chehalis/Centralia (two existing facilities into one relocation)</t>
  </si>
  <si>
    <t>New Space Pilot service delivery - CSO</t>
  </si>
  <si>
    <t>Relocation SOCR office (from University Place)</t>
  </si>
  <si>
    <t>Relocate SOCR office NE Seattle</t>
  </si>
  <si>
    <t>New SOCR Transitions Program residential home</t>
  </si>
  <si>
    <t>Relocation Arlington CSO</t>
  </si>
  <si>
    <t>New Space for Brockmann Campus commissary</t>
  </si>
  <si>
    <t>11, 25</t>
  </si>
  <si>
    <t>Relocate due to ALTSA staff growth</t>
  </si>
  <si>
    <t>DES has not maintained this facility. Original paint and carpet are over 30 years old. Safety hazards for staff and clients.</t>
  </si>
  <si>
    <t>Lobby expansion to serve growing client demand. New breakroom to accommodate all DSHS staff in facility.</t>
  </si>
  <si>
    <t>Relocate ALTSA HQ from Blake Office Park East to OB2</t>
  </si>
  <si>
    <t>Centralia/Chehalis relocation to move out of flood plain and downsize</t>
  </si>
  <si>
    <t xml:space="preserve">Funds alloted to DSHS ED sub-object are used only for facilities related expenses. </t>
  </si>
  <si>
    <t>999 (Reapprop)</t>
  </si>
  <si>
    <t>0 (prev cap request)</t>
  </si>
  <si>
    <t>Unique Facility Identifier</t>
  </si>
  <si>
    <t>A05554</t>
  </si>
  <si>
    <t>A27121</t>
  </si>
  <si>
    <t>A27122</t>
  </si>
  <si>
    <t>A27123</t>
  </si>
  <si>
    <t>A27124</t>
  </si>
  <si>
    <t>A27126</t>
  </si>
  <si>
    <t>Primary Address</t>
  </si>
  <si>
    <t>15912 E Marietta Ave</t>
  </si>
  <si>
    <t>215 1st Street</t>
  </si>
  <si>
    <t>1043 SW 152nd St</t>
  </si>
  <si>
    <t>1035 SW 152nd St</t>
  </si>
  <si>
    <t>1031 SW 152nd St</t>
  </si>
  <si>
    <t>1027 SW 152nd St</t>
  </si>
  <si>
    <t>1055 SW 152nd St</t>
  </si>
  <si>
    <t>City</t>
  </si>
  <si>
    <t>Primary Space Type</t>
  </si>
  <si>
    <t>Office - Services</t>
  </si>
  <si>
    <t>Office - Administrative</t>
  </si>
  <si>
    <t>Departmental Classroom</t>
  </si>
  <si>
    <t>Other - Facility</t>
  </si>
  <si>
    <t>Storage - General</t>
  </si>
  <si>
    <t>Sleeping Room, Apartments, House</t>
  </si>
  <si>
    <t>Warehouse</t>
  </si>
  <si>
    <t>21.1, 21.2</t>
  </si>
  <si>
    <t>24.1, 24.2</t>
  </si>
  <si>
    <t>5.1, 12.1, 12.2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</si>
</sst>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  <numFmt numFmtId="170" formatCode="_(&quot;$&quot;* #,##0_);_(&quot;$&quot;* \(#,##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6"/>
      <color rgb="FF444444"/>
      <name val="Verdana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1"/>
      <color rgb="FFFF0000"/>
      <name val="Calibri"/>
      <family val="2"/>
    </font>
    <font>
      <sz val="11"/>
      <color theme="1"/>
      <name val="Aptos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376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19" fillId="0" borderId="42" xfId="0" applyFont="1" applyBorder="1" applyAlignment="1">
      <alignment vertical="top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20" fillId="0" borderId="44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3" fontId="1" fillId="0" borderId="0" xfId="1" applyNumberFormat="1" applyFont="1" applyAlignment="1" applyProtection="1">
      <alignment horizontal="left"/>
    </xf>
    <xf numFmtId="44" fontId="1" fillId="0" borderId="0" xfId="2" applyFont="1" applyAlignment="1" applyProtection="1">
      <alignment horizontal="left"/>
    </xf>
    <xf numFmtId="166" fontId="1" fillId="0" borderId="0" xfId="2" applyNumberFormat="1" applyFont="1" applyBorder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0" fillId="3" borderId="1" xfId="2" applyNumberFormat="1" applyFont="1" applyFill="1" applyBorder="1" applyAlignment="1" applyProtection="1">
      <alignment horizontal="left"/>
      <protection locked="0"/>
    </xf>
    <xf numFmtId="0" fontId="6" fillId="0" borderId="0" xfId="0" applyFont="1"/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0" fontId="0" fillId="0" borderId="0" xfId="0" applyAlignment="1" applyProtection="1">
      <alignment wrapText="1"/>
      <protection locked="0"/>
    </xf>
    <xf numFmtId="0" fontId="3" fillId="0" borderId="0" xfId="0" applyFont="1" applyProtection="1"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14" fontId="6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66" fontId="0" fillId="0" borderId="0" xfId="0" applyNumberFormat="1"/>
    <xf numFmtId="166" fontId="0" fillId="0" borderId="0" xfId="0" applyNumberFormat="1" applyProtection="1">
      <protection locked="0"/>
    </xf>
    <xf numFmtId="166" fontId="2" fillId="3" borderId="1" xfId="0" applyNumberFormat="1" applyFont="1" applyFill="1" applyBorder="1" applyAlignment="1">
      <alignment horizontal="center"/>
    </xf>
    <xf numFmtId="166" fontId="0" fillId="0" borderId="1" xfId="0" applyNumberFormat="1" applyBorder="1" applyAlignment="1" applyProtection="1">
      <alignment horizontal="center" wrapText="1"/>
      <protection locked="0"/>
    </xf>
    <xf numFmtId="166" fontId="0" fillId="2" borderId="0" xfId="0" applyNumberFormat="1" applyFill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0" fillId="3" borderId="1" xfId="0" applyNumberFormat="1" applyFill="1" applyBorder="1" applyAlignment="1" applyProtection="1">
      <alignment horizontal="center"/>
      <protection locked="0"/>
    </xf>
    <xf numFmtId="166" fontId="0" fillId="3" borderId="0" xfId="0" applyNumberFormat="1" applyFill="1" applyAlignment="1" applyProtection="1">
      <alignment horizontal="left"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166" fontId="2" fillId="3" borderId="2" xfId="0" applyNumberFormat="1" applyFont="1" applyFill="1" applyBorder="1" applyAlignment="1">
      <alignment wrapText="1"/>
    </xf>
    <xf numFmtId="166" fontId="2" fillId="3" borderId="6" xfId="0" applyNumberFormat="1" applyFont="1" applyFill="1" applyBorder="1" applyAlignment="1">
      <alignment wrapText="1"/>
    </xf>
    <xf numFmtId="166" fontId="4" fillId="0" borderId="6" xfId="0" applyNumberFormat="1" applyFont="1" applyBorder="1" applyAlignment="1">
      <alignment horizontal="left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>
      <alignment wrapText="1"/>
    </xf>
    <xf numFmtId="166" fontId="2" fillId="3" borderId="13" xfId="0" applyNumberFormat="1" applyFont="1" applyFill="1" applyBorder="1" applyAlignment="1">
      <alignment wrapText="1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0" fillId="3" borderId="1" xfId="0" applyNumberFormat="1" applyFill="1" applyBorder="1" applyAlignment="1" applyProtection="1">
      <alignment wrapText="1"/>
      <protection locked="0"/>
    </xf>
    <xf numFmtId="166" fontId="0" fillId="3" borderId="0" xfId="0" applyNumberFormat="1" applyFill="1" applyAlignment="1" applyProtection="1">
      <alignment horizontal="center" wrapText="1"/>
      <protection locked="0"/>
    </xf>
    <xf numFmtId="166" fontId="0" fillId="3" borderId="6" xfId="0" applyNumberFormat="1" applyFill="1" applyBorder="1" applyAlignment="1" applyProtection="1">
      <alignment wrapText="1"/>
      <protection locked="0"/>
    </xf>
    <xf numFmtId="166" fontId="4" fillId="0" borderId="0" xfId="0" applyNumberFormat="1" applyFont="1" applyProtection="1">
      <protection locked="0"/>
    </xf>
    <xf numFmtId="166" fontId="0" fillId="2" borderId="0" xfId="0" applyNumberFormat="1" applyFill="1" applyAlignment="1" applyProtection="1">
      <alignment horizontal="left"/>
      <protection locked="0"/>
    </xf>
    <xf numFmtId="166" fontId="16" fillId="3" borderId="6" xfId="0" applyNumberFormat="1" applyFont="1" applyFill="1" applyBorder="1" applyAlignment="1">
      <alignment wrapText="1"/>
    </xf>
    <xf numFmtId="166" fontId="10" fillId="2" borderId="9" xfId="0" applyNumberFormat="1" applyFont="1" applyFill="1" applyBorder="1" applyAlignment="1" applyProtection="1">
      <alignment horizontal="left" wrapText="1"/>
      <protection locked="0"/>
    </xf>
    <xf numFmtId="0" fontId="25" fillId="0" borderId="1" xfId="0" applyFont="1" applyBorder="1" applyAlignment="1" applyProtection="1">
      <alignment horizontal="left" vertical="top" wrapText="1"/>
      <protection locked="0"/>
    </xf>
    <xf numFmtId="166" fontId="19" fillId="0" borderId="34" xfId="0" applyNumberFormat="1" applyFont="1" applyBorder="1" applyProtection="1">
      <protection locked="0"/>
    </xf>
    <xf numFmtId="166" fontId="26" fillId="0" borderId="0" xfId="0" applyNumberFormat="1" applyFont="1" applyAlignment="1" applyProtection="1">
      <alignment vertical="top"/>
      <protection locked="0"/>
    </xf>
    <xf numFmtId="166" fontId="27" fillId="0" borderId="34" xfId="0" applyNumberFormat="1" applyFont="1" applyBorder="1" applyAlignment="1" applyProtection="1">
      <alignment vertical="top"/>
      <protection locked="0"/>
    </xf>
    <xf numFmtId="166" fontId="26" fillId="0" borderId="34" xfId="0" applyNumberFormat="1" applyFont="1" applyBorder="1" applyAlignment="1" applyProtection="1">
      <alignment vertical="top"/>
      <protection locked="0"/>
    </xf>
    <xf numFmtId="166" fontId="27" fillId="0" borderId="0" xfId="0" applyNumberFormat="1" applyFont="1" applyAlignment="1" applyProtection="1">
      <alignment vertical="top"/>
      <protection locked="0"/>
    </xf>
    <xf numFmtId="166" fontId="27" fillId="15" borderId="0" xfId="0" applyNumberFormat="1" applyFont="1" applyFill="1" applyAlignment="1" applyProtection="1">
      <alignment vertical="top"/>
      <protection locked="0"/>
    </xf>
    <xf numFmtId="166" fontId="26" fillId="15" borderId="0" xfId="0" applyNumberFormat="1" applyFont="1" applyFill="1" applyAlignment="1" applyProtection="1">
      <alignment vertical="top"/>
      <protection locked="0"/>
    </xf>
    <xf numFmtId="166" fontId="19" fillId="0" borderId="0" xfId="0" applyNumberFormat="1" applyFont="1" applyProtection="1">
      <protection locked="0"/>
    </xf>
    <xf numFmtId="166" fontId="26" fillId="16" borderId="37" xfId="0" applyNumberFormat="1" applyFont="1" applyFill="1" applyBorder="1" applyAlignment="1" applyProtection="1">
      <alignment vertical="top"/>
      <protection locked="0"/>
    </xf>
    <xf numFmtId="166" fontId="0" fillId="0" borderId="1" xfId="0" applyNumberFormat="1" applyBorder="1" applyAlignment="1" applyProtection="1">
      <alignment horizontal="left" wrapText="1"/>
      <protection locked="0"/>
    </xf>
    <xf numFmtId="166" fontId="27" fillId="0" borderId="0" xfId="0" applyNumberFormat="1" applyFont="1" applyAlignment="1" applyProtection="1">
      <alignment horizontal="left" vertical="top"/>
      <protection locked="0"/>
    </xf>
    <xf numFmtId="166" fontId="3" fillId="0" borderId="3" xfId="0" applyNumberFormat="1" applyFont="1" applyBorder="1" applyAlignment="1" applyProtection="1">
      <alignment horizontal="left"/>
      <protection locked="0"/>
    </xf>
    <xf numFmtId="166" fontId="19" fillId="0" borderId="1" xfId="0" applyNumberFormat="1" applyFont="1" applyBorder="1" applyAlignment="1" applyProtection="1">
      <alignment horizontal="left"/>
      <protection locked="0"/>
    </xf>
    <xf numFmtId="166" fontId="26" fillId="0" borderId="1" xfId="0" applyNumberFormat="1" applyFont="1" applyBorder="1" applyAlignment="1" applyProtection="1">
      <alignment horizontal="left" vertical="top"/>
      <protection locked="0"/>
    </xf>
    <xf numFmtId="166" fontId="27" fillId="0" borderId="1" xfId="0" applyNumberFormat="1" applyFont="1" applyBorder="1" applyAlignment="1" applyProtection="1">
      <alignment horizontal="left" vertical="top"/>
      <protection locked="0"/>
    </xf>
    <xf numFmtId="166" fontId="27" fillId="15" borderId="1" xfId="0" applyNumberFormat="1" applyFont="1" applyFill="1" applyBorder="1" applyAlignment="1" applyProtection="1">
      <alignment horizontal="left" vertical="top"/>
      <protection locked="0"/>
    </xf>
    <xf numFmtId="166" fontId="26" fillId="15" borderId="1" xfId="0" applyNumberFormat="1" applyFont="1" applyFill="1" applyBorder="1" applyAlignment="1" applyProtection="1">
      <alignment horizontal="left" vertical="top"/>
      <protection locked="0"/>
    </xf>
    <xf numFmtId="166" fontId="26" fillId="16" borderId="1" xfId="0" applyNumberFormat="1" applyFont="1" applyFill="1" applyBorder="1" applyAlignment="1" applyProtection="1">
      <alignment horizontal="left" vertical="top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/>
    <xf numFmtId="0" fontId="0" fillId="0" borderId="1" xfId="0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6" xfId="0" applyNumberFormat="1" applyBorder="1" applyAlignment="1" applyProtection="1">
      <alignment horizontal="left"/>
      <protection locked="0"/>
    </xf>
    <xf numFmtId="166" fontId="0" fillId="0" borderId="4" xfId="0" applyNumberFormat="1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170" fontId="0" fillId="0" borderId="1" xfId="2" applyNumberFormat="1" applyFont="1" applyBorder="1" applyAlignment="1" applyProtection="1">
      <alignment horizontal="right"/>
      <protection locked="0"/>
    </xf>
    <xf numFmtId="170" fontId="0" fillId="3" borderId="1" xfId="0" applyNumberFormat="1" applyFill="1" applyBorder="1" applyAlignment="1" applyProtection="1">
      <alignment horizontal="right"/>
      <protection locked="0"/>
    </xf>
    <xf numFmtId="170" fontId="0" fillId="0" borderId="1" xfId="0" applyNumberFormat="1" applyBorder="1" applyAlignment="1" applyProtection="1">
      <alignment horizontal="right"/>
      <protection locked="0"/>
    </xf>
    <xf numFmtId="170" fontId="0" fillId="3" borderId="1" xfId="0" applyNumberFormat="1" applyFill="1" applyBorder="1" applyAlignment="1" applyProtection="1">
      <alignment horizontal="left"/>
      <protection locked="0"/>
    </xf>
    <xf numFmtId="170" fontId="0" fillId="0" borderId="1" xfId="0" applyNumberFormat="1" applyBorder="1" applyAlignment="1" applyProtection="1">
      <alignment horizontal="left"/>
      <protection locked="0"/>
    </xf>
    <xf numFmtId="170" fontId="0" fillId="0" borderId="1" xfId="0" applyNumberFormat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4" fillId="0" borderId="1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10" fillId="0" borderId="13" xfId="0" applyFont="1" applyBorder="1" applyAlignment="1">
      <alignment horizontal="left"/>
    </xf>
    <xf numFmtId="3" fontId="4" fillId="0" borderId="13" xfId="0" applyNumberFormat="1" applyFont="1" applyBorder="1" applyAlignment="1">
      <alignment horizontal="left"/>
    </xf>
    <xf numFmtId="14" fontId="4" fillId="0" borderId="13" xfId="0" applyNumberFormat="1" applyFont="1" applyBorder="1" applyAlignment="1">
      <alignment horizontal="left"/>
    </xf>
    <xf numFmtId="166" fontId="4" fillId="0" borderId="13" xfId="0" applyNumberFormat="1" applyFont="1" applyBorder="1" applyAlignment="1">
      <alignment horizontal="left"/>
    </xf>
    <xf numFmtId="166" fontId="4" fillId="0" borderId="13" xfId="0" applyNumberFormat="1" applyFont="1" applyBorder="1" applyAlignment="1" applyProtection="1">
      <alignment horizontal="left"/>
      <protection locked="0"/>
    </xf>
    <xf numFmtId="166" fontId="3" fillId="0" borderId="2" xfId="0" applyNumberFormat="1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166" fontId="4" fillId="0" borderId="2" xfId="0" applyNumberFormat="1" applyFont="1" applyBorder="1" applyAlignment="1" applyProtection="1">
      <alignment horizontal="left"/>
      <protection locked="0"/>
    </xf>
    <xf numFmtId="166" fontId="0" fillId="0" borderId="2" xfId="0" applyNumberFormat="1" applyBorder="1" applyAlignment="1" applyProtection="1">
      <alignment horizontal="left"/>
      <protection locked="0"/>
    </xf>
    <xf numFmtId="166" fontId="0" fillId="3" borderId="2" xfId="0" applyNumberFormat="1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 vertical="top"/>
      <protection locked="0"/>
    </xf>
    <xf numFmtId="166" fontId="0" fillId="0" borderId="6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left" wrapText="1"/>
    </xf>
    <xf numFmtId="49" fontId="0" fillId="0" borderId="1" xfId="0" applyNumberFormat="1" applyBorder="1" applyAlignment="1">
      <alignment horizontal="left" wrapText="1"/>
    </xf>
    <xf numFmtId="3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66" fontId="3" fillId="0" borderId="1" xfId="0" applyNumberFormat="1" applyFont="1" applyBorder="1" applyAlignment="1">
      <alignment horizontal="left" wrapText="1"/>
    </xf>
    <xf numFmtId="3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 wrapText="1"/>
      <protection locked="0"/>
    </xf>
    <xf numFmtId="170" fontId="0" fillId="0" borderId="1" xfId="2" applyNumberFormat="1" applyFont="1" applyFill="1" applyBorder="1"/>
    <xf numFmtId="166" fontId="0" fillId="0" borderId="1" xfId="2" applyNumberFormat="1" applyFont="1" applyFill="1" applyBorder="1" applyAlignment="1" applyProtection="1">
      <alignment horizontal="left"/>
      <protection locked="0"/>
    </xf>
    <xf numFmtId="166" fontId="4" fillId="2" borderId="6" xfId="0" applyNumberFormat="1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28" fillId="2" borderId="1" xfId="0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left"/>
    </xf>
    <xf numFmtId="166" fontId="28" fillId="2" borderId="1" xfId="0" applyNumberFormat="1" applyFont="1" applyFill="1" applyBorder="1" applyAlignment="1" applyProtection="1">
      <alignment horizontal="left"/>
      <protection locked="0"/>
    </xf>
    <xf numFmtId="0" fontId="10" fillId="2" borderId="6" xfId="0" applyFont="1" applyFill="1" applyBorder="1" applyAlignment="1">
      <alignment horizontal="left"/>
    </xf>
    <xf numFmtId="0" fontId="0" fillId="3" borderId="0" xfId="0" applyFill="1"/>
    <xf numFmtId="166" fontId="0" fillId="12" borderId="1" xfId="0" applyNumberFormat="1" applyFill="1" applyBorder="1" applyAlignment="1" applyProtection="1">
      <alignment horizontal="left"/>
      <protection locked="0"/>
    </xf>
    <xf numFmtId="0" fontId="4" fillId="12" borderId="1" xfId="0" applyFont="1" applyFill="1" applyBorder="1" applyAlignment="1" applyProtection="1">
      <alignment horizontal="left"/>
      <protection locked="0"/>
    </xf>
    <xf numFmtId="166" fontId="0" fillId="1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66" fontId="4" fillId="0" borderId="3" xfId="0" applyNumberFormat="1" applyFont="1" applyBorder="1" applyAlignment="1" applyProtection="1">
      <alignment horizontal="left"/>
      <protection locked="0"/>
    </xf>
    <xf numFmtId="166" fontId="4" fillId="0" borderId="12" xfId="0" applyNumberFormat="1" applyFont="1" applyBorder="1" applyAlignment="1" applyProtection="1">
      <alignment horizontal="left"/>
      <protection locked="0"/>
    </xf>
    <xf numFmtId="166" fontId="0" fillId="0" borderId="3" xfId="0" applyNumberFormat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0" fillId="0" borderId="1" xfId="0" applyBorder="1" applyAlignment="1">
      <alignment wrapText="1"/>
    </xf>
    <xf numFmtId="0" fontId="0" fillId="12" borderId="1" xfId="0" applyFill="1" applyBorder="1"/>
    <xf numFmtId="166" fontId="0" fillId="0" borderId="11" xfId="0" applyNumberFormat="1" applyBorder="1" applyAlignment="1" applyProtection="1">
      <alignment horizontal="left"/>
      <protection locked="0"/>
    </xf>
    <xf numFmtId="166" fontId="4" fillId="12" borderId="3" xfId="0" applyNumberFormat="1" applyFont="1" applyFill="1" applyBorder="1" applyAlignment="1" applyProtection="1">
      <alignment horizontal="left"/>
      <protection locked="0"/>
    </xf>
    <xf numFmtId="170" fontId="29" fillId="12" borderId="45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49" fontId="0" fillId="0" borderId="1" xfId="0" applyNumberFormat="1" applyBorder="1" applyAlignment="1" applyProtection="1">
      <alignment horizontal="left" wrapText="1"/>
      <protection locked="0"/>
    </xf>
    <xf numFmtId="170" fontId="0" fillId="0" borderId="1" xfId="2" applyNumberFormat="1" applyFont="1" applyFill="1" applyBorder="1" applyAlignment="1" applyProtection="1">
      <alignment horizontal="right"/>
      <protection locked="0"/>
    </xf>
    <xf numFmtId="170" fontId="0" fillId="0" borderId="1" xfId="2" applyNumberFormat="1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166" fontId="0" fillId="2" borderId="4" xfId="0" applyNumberFormat="1" applyFill="1" applyBorder="1" applyAlignment="1" applyProtection="1">
      <alignment horizontal="center" wrapText="1"/>
      <protection locked="0"/>
    </xf>
    <xf numFmtId="166" fontId="0" fillId="2" borderId="5" xfId="0" applyNumberFormat="1" applyFill="1" applyBorder="1" applyAlignment="1" applyProtection="1">
      <alignment horizontal="center" wrapText="1"/>
      <protection locked="0"/>
    </xf>
    <xf numFmtId="166" fontId="0" fillId="2" borderId="3" xfId="0" applyNumberForma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6" fontId="2" fillId="3" borderId="1" xfId="0" applyNumberFormat="1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49" fontId="0" fillId="0" borderId="5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0" fillId="3" borderId="12" xfId="0" applyNumberFormat="1" applyFill="1" applyBorder="1" applyAlignment="1" applyProtection="1">
      <alignment horizontal="left"/>
      <protection locked="0"/>
    </xf>
    <xf numFmtId="166" fontId="0" fillId="3" borderId="10" xfId="0" applyNumberFormat="1" applyFill="1" applyBorder="1" applyAlignment="1" applyProtection="1">
      <alignment horizontal="left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66" fontId="0" fillId="3" borderId="12" xfId="0" applyNumberFormat="1" applyFill="1" applyBorder="1" applyAlignment="1" applyProtection="1">
      <alignment horizontal="center"/>
      <protection locked="0"/>
    </xf>
    <xf numFmtId="166" fontId="0" fillId="3" borderId="10" xfId="0" applyNumberForma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25078E23-0CFC-4DDD-9143-1D4FFF249D1F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366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erner, Kelly (DSHS/FFA)" id="{4CE4C621-C5DE-4808-9638-24E5870F54C3}" userId="S::kelly.lerner@dshs.wa.gov::7d04ffe2-59a0-4401-bae8-a1eba43f89e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3" dT="2024-09-05T22:02:35.19" personId="{4CE4C621-C5DE-4808-9638-24E5870F54C3}" id="{FDCF8096-9D62-4E06-883E-9D77CC8FFBCB}">
    <text xml:space="preserve">SF has changed to 31240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Normal="100" workbookViewId="0">
      <selection activeCell="D28" sqref="D28"/>
    </sheetView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1" t="s">
        <v>0</v>
      </c>
      <c r="B1" t="s">
        <v>148</v>
      </c>
    </row>
    <row r="3" spans="1:8" ht="15" thickBot="1" x14ac:dyDescent="0.4"/>
    <row r="4" spans="1:8" ht="15" thickBot="1" x14ac:dyDescent="0.4">
      <c r="A4" s="36" t="s">
        <v>139</v>
      </c>
      <c r="B4" s="37"/>
      <c r="C4" s="38"/>
      <c r="D4" s="36" t="s">
        <v>140</v>
      </c>
      <c r="E4" s="37"/>
      <c r="F4" s="38"/>
      <c r="G4" s="47" t="s">
        <v>141</v>
      </c>
      <c r="H4" s="46"/>
    </row>
    <row r="5" spans="1:8" ht="15" thickBot="1" x14ac:dyDescent="0.4">
      <c r="A5" s="39" t="s">
        <v>128</v>
      </c>
      <c r="B5" s="40">
        <v>331</v>
      </c>
      <c r="C5" s="38"/>
      <c r="D5" s="39" t="s">
        <v>129</v>
      </c>
      <c r="E5" s="41">
        <v>109</v>
      </c>
      <c r="F5" s="38"/>
      <c r="G5" s="39" t="s">
        <v>142</v>
      </c>
      <c r="H5" s="41">
        <v>21</v>
      </c>
    </row>
    <row r="6" spans="1:8" ht="15" thickBot="1" x14ac:dyDescent="0.4">
      <c r="A6" s="39" t="s">
        <v>130</v>
      </c>
      <c r="B6" s="40">
        <v>4615046</v>
      </c>
      <c r="C6" s="38"/>
      <c r="D6" s="39" t="s">
        <v>131</v>
      </c>
      <c r="E6" s="41">
        <v>0</v>
      </c>
      <c r="F6" s="38"/>
      <c r="G6" s="39" t="s">
        <v>143</v>
      </c>
      <c r="H6" s="40">
        <v>377730</v>
      </c>
    </row>
    <row r="7" spans="1:8" ht="15" thickBot="1" x14ac:dyDescent="0.4">
      <c r="C7" s="38"/>
      <c r="D7" s="39" t="s">
        <v>133</v>
      </c>
      <c r="E7" s="41">
        <v>0</v>
      </c>
      <c r="F7" s="38"/>
      <c r="G7" s="39" t="s">
        <v>144</v>
      </c>
      <c r="H7" s="42">
        <v>6837455.6399999997</v>
      </c>
    </row>
    <row r="8" spans="1:8" ht="15" thickBot="1" x14ac:dyDescent="0.4">
      <c r="C8" s="38"/>
      <c r="D8" s="39" t="s">
        <v>134</v>
      </c>
      <c r="E8" s="40">
        <v>2179734</v>
      </c>
      <c r="F8" s="38"/>
      <c r="G8" s="39" t="s">
        <v>145</v>
      </c>
      <c r="H8" s="41">
        <v>0</v>
      </c>
    </row>
    <row r="9" spans="1:8" ht="15" thickBot="1" x14ac:dyDescent="0.4">
      <c r="C9" s="38"/>
      <c r="D9" s="39" t="s">
        <v>135</v>
      </c>
      <c r="E9" s="42">
        <v>47373484.679999992</v>
      </c>
      <c r="F9" s="38"/>
      <c r="G9" s="39" t="s">
        <v>146</v>
      </c>
      <c r="H9" s="41">
        <v>0</v>
      </c>
    </row>
    <row r="10" spans="1:8" ht="15" thickBot="1" x14ac:dyDescent="0.4">
      <c r="C10" s="38"/>
      <c r="D10" s="39" t="s">
        <v>136</v>
      </c>
      <c r="E10" s="41">
        <v>0</v>
      </c>
      <c r="F10" s="38"/>
      <c r="G10" s="43"/>
      <c r="H10" s="44"/>
    </row>
    <row r="11" spans="1:8" ht="15" thickBot="1" x14ac:dyDescent="0.4">
      <c r="C11" s="38"/>
      <c r="D11" s="39" t="s">
        <v>137</v>
      </c>
      <c r="E11" s="41">
        <v>3</v>
      </c>
      <c r="F11" s="38"/>
      <c r="G11" s="43"/>
      <c r="H11" s="44"/>
    </row>
    <row r="12" spans="1:8" ht="15.75" customHeight="1" thickBot="1" x14ac:dyDescent="0.4">
      <c r="A12" s="36" t="s">
        <v>132</v>
      </c>
      <c r="B12" s="46"/>
      <c r="C12" s="38"/>
      <c r="D12" s="36" t="s">
        <v>138</v>
      </c>
      <c r="E12" s="46"/>
      <c r="F12" s="38"/>
      <c r="G12" s="47" t="s">
        <v>147</v>
      </c>
      <c r="H12" s="46"/>
    </row>
    <row r="13" spans="1:8" ht="15" thickBot="1" x14ac:dyDescent="0.4">
      <c r="A13" s="39" t="s">
        <v>149</v>
      </c>
      <c r="B13" s="40">
        <v>409271</v>
      </c>
      <c r="C13" s="38"/>
      <c r="D13" s="35" t="s">
        <v>150</v>
      </c>
      <c r="E13" s="40">
        <v>4225</v>
      </c>
      <c r="F13" s="38"/>
      <c r="G13" s="35" t="s">
        <v>151</v>
      </c>
      <c r="H13" s="40">
        <v>377730</v>
      </c>
    </row>
    <row r="14" spans="1:8" ht="15" thickBot="1" x14ac:dyDescent="0.4">
      <c r="A14" s="39" t="s">
        <v>150</v>
      </c>
      <c r="B14" s="40">
        <v>171335</v>
      </c>
      <c r="C14" s="38"/>
      <c r="D14" s="35" t="s">
        <v>151</v>
      </c>
      <c r="E14" s="40">
        <v>2090786</v>
      </c>
      <c r="F14" s="38"/>
      <c r="G14" s="35"/>
      <c r="H14" s="40"/>
    </row>
    <row r="15" spans="1:8" ht="15" thickBot="1" x14ac:dyDescent="0.4">
      <c r="A15" s="39" t="s">
        <v>152</v>
      </c>
      <c r="B15" s="40">
        <v>1039767</v>
      </c>
      <c r="C15" s="38"/>
      <c r="D15" s="35" t="s">
        <v>153</v>
      </c>
      <c r="E15" s="40">
        <v>11431</v>
      </c>
      <c r="F15" s="38"/>
      <c r="G15" s="35"/>
      <c r="H15" s="40"/>
    </row>
    <row r="16" spans="1:8" ht="15" thickBot="1" x14ac:dyDescent="0.4">
      <c r="A16" s="39" t="s">
        <v>154</v>
      </c>
      <c r="B16" s="40">
        <v>15235</v>
      </c>
      <c r="C16" s="38"/>
      <c r="D16" s="35" t="s">
        <v>155</v>
      </c>
      <c r="E16" s="40">
        <v>30437</v>
      </c>
      <c r="F16" s="38"/>
      <c r="G16" s="35"/>
      <c r="H16" s="40"/>
    </row>
    <row r="17" spans="1:8" ht="15" thickBot="1" x14ac:dyDescent="0.4">
      <c r="A17" s="39" t="s">
        <v>151</v>
      </c>
      <c r="B17" s="40">
        <v>643037</v>
      </c>
      <c r="C17" s="38"/>
      <c r="D17" s="35" t="s">
        <v>156</v>
      </c>
      <c r="E17" s="40">
        <v>9355</v>
      </c>
      <c r="F17" s="38"/>
      <c r="G17" s="35"/>
      <c r="H17" s="40"/>
    </row>
    <row r="18" spans="1:8" ht="15" thickBot="1" x14ac:dyDescent="0.4">
      <c r="A18" s="39" t="s">
        <v>153</v>
      </c>
      <c r="B18" s="40">
        <v>861370</v>
      </c>
      <c r="C18" s="38"/>
      <c r="D18" s="35" t="s">
        <v>157</v>
      </c>
      <c r="E18" s="40">
        <v>33500</v>
      </c>
      <c r="F18" s="38"/>
      <c r="G18" s="35"/>
      <c r="H18" s="40"/>
    </row>
    <row r="19" spans="1:8" ht="15" thickBot="1" x14ac:dyDescent="0.4">
      <c r="A19" s="39" t="s">
        <v>156</v>
      </c>
      <c r="B19" s="40">
        <v>394634</v>
      </c>
      <c r="C19" s="38"/>
      <c r="D19" s="35"/>
      <c r="E19" s="40"/>
      <c r="F19" s="38"/>
      <c r="G19" s="35"/>
      <c r="H19" s="40"/>
    </row>
    <row r="20" spans="1:8" ht="15" thickBot="1" x14ac:dyDescent="0.4">
      <c r="A20" s="39" t="s">
        <v>157</v>
      </c>
      <c r="B20" s="40">
        <v>561633</v>
      </c>
      <c r="C20" s="45"/>
      <c r="D20" s="35"/>
      <c r="E20" s="40"/>
      <c r="F20" s="45"/>
      <c r="G20" s="35"/>
      <c r="H20" s="40"/>
    </row>
    <row r="21" spans="1:8" ht="15" thickBot="1" x14ac:dyDescent="0.4">
      <c r="A21" s="39" t="s">
        <v>158</v>
      </c>
      <c r="B21" s="40">
        <v>518764</v>
      </c>
      <c r="C21" s="45"/>
      <c r="D21" s="35"/>
      <c r="E21" s="40"/>
      <c r="F21" s="45"/>
      <c r="G21" s="35"/>
      <c r="H21" s="40"/>
    </row>
    <row r="22" spans="1:8" ht="15" thickBot="1" x14ac:dyDescent="0.4">
      <c r="A22" s="39"/>
      <c r="B22" s="40"/>
      <c r="C22" s="45"/>
      <c r="D22" s="35"/>
      <c r="E22" s="40"/>
      <c r="F22" s="45"/>
      <c r="G22" s="35"/>
      <c r="H22" s="40"/>
    </row>
    <row r="23" spans="1:8" ht="15" thickBot="1" x14ac:dyDescent="0.4">
      <c r="A23" s="39"/>
      <c r="B23" s="40"/>
      <c r="C23" s="45"/>
      <c r="D23" s="35"/>
      <c r="E23" s="40"/>
      <c r="F23" s="45"/>
      <c r="G23" s="35"/>
      <c r="H23" s="40"/>
    </row>
    <row r="24" spans="1:8" ht="15" thickBot="1" x14ac:dyDescent="0.4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H8vfzLlltxui0neoi8TKnf9NNUQ0aF+1XDm2oex/0Vw43cRsfEAGvMFiyTHD+NIfl4AN4tFwQjuhIAsgvRf5qw==" saltValue="8kMzznMo6yes2djG1FBjag==" spinCount="100000" sheet="1" objects="1" scenario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115</v>
      </c>
      <c r="B1" t="s">
        <v>116</v>
      </c>
      <c r="C1" t="s">
        <v>117</v>
      </c>
    </row>
    <row r="2" spans="1:3" x14ac:dyDescent="0.35">
      <c r="A2" t="s">
        <v>118</v>
      </c>
      <c r="B2" t="s">
        <v>118</v>
      </c>
      <c r="C2" s="4" t="s">
        <v>118</v>
      </c>
    </row>
    <row r="3" spans="1:3" x14ac:dyDescent="0.35">
      <c r="A3" s="3" t="s">
        <v>119</v>
      </c>
      <c r="B3" s="3" t="s">
        <v>119</v>
      </c>
      <c r="C3" s="4" t="s">
        <v>119</v>
      </c>
    </row>
    <row r="4" spans="1:3" x14ac:dyDescent="0.35">
      <c r="A4" s="3" t="s">
        <v>120</v>
      </c>
      <c r="B4" s="3" t="s">
        <v>120</v>
      </c>
      <c r="C4" s="3" t="s">
        <v>120</v>
      </c>
    </row>
    <row r="5" spans="1:3" x14ac:dyDescent="0.35">
      <c r="A5" s="3" t="s">
        <v>121</v>
      </c>
      <c r="B5" s="3" t="s">
        <v>121</v>
      </c>
      <c r="C5" s="3" t="s">
        <v>121</v>
      </c>
    </row>
    <row r="6" spans="1:3" x14ac:dyDescent="0.35">
      <c r="A6" s="3" t="s">
        <v>122</v>
      </c>
      <c r="B6" s="3" t="s">
        <v>122</v>
      </c>
      <c r="C6" s="3" t="s">
        <v>122</v>
      </c>
    </row>
    <row r="7" spans="1:3" x14ac:dyDescent="0.35">
      <c r="A7" s="3" t="s">
        <v>123</v>
      </c>
      <c r="B7" s="3" t="s">
        <v>123</v>
      </c>
      <c r="C7" s="4" t="s">
        <v>124</v>
      </c>
    </row>
    <row r="8" spans="1:3" x14ac:dyDescent="0.35">
      <c r="A8" s="3" t="s">
        <v>125</v>
      </c>
      <c r="B8" s="3" t="s">
        <v>125</v>
      </c>
      <c r="C8" s="4" t="s">
        <v>126</v>
      </c>
    </row>
    <row r="9" spans="1:3" x14ac:dyDescent="0.35">
      <c r="A9" s="3" t="s">
        <v>127</v>
      </c>
      <c r="B9" s="3" t="s">
        <v>127</v>
      </c>
      <c r="C9" s="3"/>
    </row>
    <row r="10" spans="1:3" x14ac:dyDescent="0.35">
      <c r="A10" s="3"/>
      <c r="B10" s="3"/>
      <c r="C10" s="3"/>
    </row>
    <row r="14" spans="1:3" x14ac:dyDescent="0.35">
      <c r="C14" s="2"/>
    </row>
    <row r="15" spans="1:3" x14ac:dyDescent="0.35">
      <c r="C15" s="2"/>
    </row>
    <row r="16" spans="1:3" x14ac:dyDescent="0.35">
      <c r="C16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937"/>
  <sheetViews>
    <sheetView showGridLines="0" zoomScale="130" zoomScaleNormal="130" workbookViewId="0">
      <pane ySplit="7" topLeftCell="A8" activePane="bottomLeft" state="frozen"/>
      <selection activeCell="F21" sqref="F21"/>
      <selection pane="bottomLeft" activeCell="S144" sqref="S144"/>
    </sheetView>
  </sheetViews>
  <sheetFormatPr defaultColWidth="9.1796875" defaultRowHeight="14.5" x14ac:dyDescent="0.35"/>
  <cols>
    <col min="1" max="1" width="18.08984375" style="51" customWidth="1"/>
    <col min="2" max="3" width="14.81640625" style="51" customWidth="1"/>
    <col min="4" max="4" width="16.81640625" style="51" customWidth="1"/>
    <col min="5" max="5" width="15.453125" style="51" customWidth="1"/>
    <col min="6" max="6" width="28.81640625" style="51" customWidth="1"/>
    <col min="7" max="7" width="16.54296875" style="51" customWidth="1"/>
    <col min="8" max="8" width="14.1796875" style="51" customWidth="1"/>
    <col min="9" max="9" width="16.1796875" style="51" customWidth="1"/>
    <col min="10" max="10" width="44.26953125" style="51" customWidth="1"/>
    <col min="11" max="11" width="18.26953125" style="51" customWidth="1"/>
    <col min="12" max="12" width="16.453125" style="51" customWidth="1"/>
    <col min="13" max="13" width="14.7265625" style="51" customWidth="1"/>
    <col min="14" max="14" width="12.453125" style="51" customWidth="1"/>
    <col min="15" max="15" width="18.453125" style="190" customWidth="1"/>
    <col min="16" max="16" width="14.1796875" style="51" customWidth="1"/>
    <col min="17" max="17" width="25.1796875" style="190" customWidth="1"/>
    <col min="18" max="18" width="19.7265625" style="190" customWidth="1"/>
    <col min="19" max="19" width="10.54296875" style="190" customWidth="1"/>
    <col min="20" max="20" width="20.1796875" style="190" customWidth="1"/>
    <col min="21" max="21" width="19.54296875" style="190" customWidth="1"/>
    <col min="22" max="22" width="13.81640625" style="51" customWidth="1"/>
    <col min="23" max="23" width="15.26953125" style="51" customWidth="1"/>
    <col min="24" max="26" width="12.54296875" style="51" customWidth="1"/>
    <col min="27" max="27" width="12" style="51" customWidth="1"/>
    <col min="28" max="29" width="10" style="51" customWidth="1"/>
    <col min="30" max="30" width="9.453125" style="51" customWidth="1"/>
    <col min="31" max="31" width="10" style="51" customWidth="1"/>
    <col min="32" max="34" width="12.54296875" style="51" customWidth="1"/>
    <col min="35" max="35" width="10.81640625" style="51" customWidth="1"/>
    <col min="36" max="38" width="9.1796875" style="51" customWidth="1"/>
    <col min="39" max="39" width="10.81640625" style="51" customWidth="1"/>
    <col min="40" max="42" width="12.54296875" style="51" customWidth="1"/>
    <col min="43" max="43" width="11.90625" style="51" customWidth="1"/>
    <col min="44" max="46" width="9.1796875" style="51" customWidth="1"/>
    <col min="47" max="47" width="10.81640625" style="51" customWidth="1"/>
    <col min="48" max="50" width="12.54296875" style="51" customWidth="1"/>
    <col min="51" max="51" width="12.1796875" style="51" customWidth="1"/>
    <col min="52" max="54" width="9.1796875" style="51" customWidth="1"/>
    <col min="55" max="55" width="10.81640625" style="51" customWidth="1"/>
    <col min="56" max="58" width="12.54296875" style="51" customWidth="1"/>
    <col min="59" max="59" width="11.1796875" style="51" customWidth="1"/>
    <col min="60" max="62" width="9.1796875" style="51" customWidth="1"/>
    <col min="63" max="63" width="10.81640625" style="51" customWidth="1"/>
    <col min="64" max="64" width="9.1796875" style="51"/>
    <col min="65" max="65" width="8.81640625" style="51" customWidth="1"/>
    <col min="66" max="66" width="65.54296875" style="51" customWidth="1"/>
    <col min="67" max="16384" width="9.1796875" style="51"/>
  </cols>
  <sheetData>
    <row r="1" spans="1:66" x14ac:dyDescent="0.35">
      <c r="A1" s="1" t="s">
        <v>0</v>
      </c>
      <c r="B1"/>
      <c r="C1" s="1" t="str">
        <f>+'Summary Stats'!B1</f>
        <v>300 - Department of Social and Health Services</v>
      </c>
      <c r="D1"/>
      <c r="E1"/>
      <c r="F1"/>
      <c r="G1"/>
      <c r="H1"/>
      <c r="I1"/>
      <c r="J1"/>
      <c r="K1"/>
      <c r="L1"/>
      <c r="M1"/>
      <c r="N1"/>
      <c r="O1" s="189"/>
      <c r="P1"/>
      <c r="Q1" s="189"/>
    </row>
    <row r="2" spans="1:66" x14ac:dyDescent="0.35">
      <c r="A2" s="79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 s="189"/>
      <c r="P2"/>
      <c r="Q2" s="189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N2" s="52"/>
      <c r="AO2" s="52"/>
      <c r="AP2" s="52"/>
      <c r="AV2" s="52"/>
      <c r="AW2" s="52"/>
      <c r="AX2" s="52"/>
      <c r="BD2" s="52"/>
      <c r="BE2" s="52"/>
      <c r="BF2" s="52"/>
    </row>
    <row r="3" spans="1:66" x14ac:dyDescent="0.35">
      <c r="A3" s="80" t="s">
        <v>2</v>
      </c>
      <c r="B3" s="81">
        <v>45432</v>
      </c>
      <c r="C3"/>
      <c r="D3"/>
      <c r="E3"/>
      <c r="F3"/>
      <c r="G3"/>
      <c r="H3"/>
      <c r="I3"/>
      <c r="J3"/>
      <c r="K3"/>
      <c r="L3"/>
      <c r="M3"/>
      <c r="N3"/>
      <c r="O3" s="189"/>
      <c r="P3"/>
      <c r="Q3" s="189"/>
      <c r="X3" s="52"/>
      <c r="Y3" s="52"/>
      <c r="Z3" s="52"/>
      <c r="AA3" s="52"/>
      <c r="AB3" s="52"/>
      <c r="AC3" s="52"/>
      <c r="AD3" s="52"/>
      <c r="AF3" s="52"/>
      <c r="AG3" s="52"/>
      <c r="AH3" s="52"/>
      <c r="AN3" s="52"/>
      <c r="AO3" s="52"/>
      <c r="AP3" s="52"/>
      <c r="AV3" s="52"/>
      <c r="AW3" s="52"/>
      <c r="AX3" s="52"/>
      <c r="BD3" s="52"/>
      <c r="BE3" s="52"/>
      <c r="BF3" s="52"/>
    </row>
    <row r="4" spans="1:66" x14ac:dyDescent="0.35">
      <c r="A4"/>
      <c r="B4" s="128"/>
      <c r="C4"/>
      <c r="D4"/>
      <c r="E4"/>
      <c r="F4"/>
      <c r="G4"/>
      <c r="H4"/>
      <c r="I4"/>
      <c r="J4"/>
      <c r="K4"/>
      <c r="L4"/>
      <c r="M4"/>
      <c r="N4"/>
      <c r="O4" s="189"/>
      <c r="P4"/>
      <c r="Q4" s="189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N4" s="52"/>
      <c r="AO4" s="52"/>
      <c r="AP4" s="52"/>
      <c r="AV4" s="52"/>
      <c r="AW4" s="52"/>
      <c r="AX4" s="52"/>
      <c r="BD4" s="52"/>
      <c r="BE4" s="52"/>
      <c r="BF4" s="52"/>
    </row>
    <row r="5" spans="1:66" s="50" customFormat="1" x14ac:dyDescent="0.35">
      <c r="A5" s="323" t="s">
        <v>3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191" t="s">
        <v>4</v>
      </c>
      <c r="R5" s="192" t="s">
        <v>5</v>
      </c>
      <c r="S5" s="319"/>
      <c r="T5" s="320"/>
      <c r="U5" s="321"/>
      <c r="V5" s="315" t="s">
        <v>6</v>
      </c>
      <c r="W5" s="317"/>
      <c r="X5" s="322" t="s">
        <v>7</v>
      </c>
      <c r="Y5" s="322"/>
      <c r="Z5" s="322"/>
      <c r="AA5" s="53" t="s">
        <v>8</v>
      </c>
      <c r="AB5" s="322" t="s">
        <v>9</v>
      </c>
      <c r="AC5" s="322"/>
      <c r="AD5" s="322"/>
      <c r="AE5" s="53" t="s">
        <v>10</v>
      </c>
      <c r="AF5" s="322" t="s">
        <v>11</v>
      </c>
      <c r="AG5" s="322"/>
      <c r="AH5" s="322"/>
      <c r="AI5" s="53" t="s">
        <v>8</v>
      </c>
      <c r="AJ5" s="322" t="s">
        <v>9</v>
      </c>
      <c r="AK5" s="322"/>
      <c r="AL5" s="322"/>
      <c r="AM5" s="53" t="s">
        <v>10</v>
      </c>
      <c r="AN5" s="322" t="s">
        <v>11</v>
      </c>
      <c r="AO5" s="322"/>
      <c r="AP5" s="322"/>
      <c r="AQ5" s="53" t="s">
        <v>8</v>
      </c>
      <c r="AR5" s="322" t="s">
        <v>9</v>
      </c>
      <c r="AS5" s="322"/>
      <c r="AT5" s="322"/>
      <c r="AU5" s="53" t="s">
        <v>10</v>
      </c>
      <c r="AV5" s="322" t="s">
        <v>11</v>
      </c>
      <c r="AW5" s="322"/>
      <c r="AX5" s="322"/>
      <c r="AY5" s="53" t="s">
        <v>8</v>
      </c>
      <c r="AZ5" s="322" t="s">
        <v>9</v>
      </c>
      <c r="BA5" s="322"/>
      <c r="BB5" s="322"/>
      <c r="BC5" s="53" t="s">
        <v>10</v>
      </c>
      <c r="BD5" s="322" t="s">
        <v>11</v>
      </c>
      <c r="BE5" s="322"/>
      <c r="BF5" s="322"/>
      <c r="BG5" s="53" t="s">
        <v>8</v>
      </c>
      <c r="BH5" s="322" t="s">
        <v>9</v>
      </c>
      <c r="BI5" s="322"/>
      <c r="BJ5" s="322"/>
      <c r="BK5" s="53" t="s">
        <v>10</v>
      </c>
      <c r="BL5" s="315"/>
      <c r="BM5" s="316"/>
      <c r="BN5" s="317"/>
    </row>
    <row r="6" spans="1:66" s="98" customFormat="1" ht="14.5" customHeight="1" x14ac:dyDescent="0.35">
      <c r="A6" s="324" t="s">
        <v>12</v>
      </c>
      <c r="B6" s="324" t="s">
        <v>13</v>
      </c>
      <c r="C6" s="324" t="s">
        <v>14</v>
      </c>
      <c r="D6" s="324" t="s">
        <v>15</v>
      </c>
      <c r="E6" s="324" t="s">
        <v>16</v>
      </c>
      <c r="F6" s="324" t="s">
        <v>17</v>
      </c>
      <c r="G6" s="324" t="s">
        <v>18</v>
      </c>
      <c r="H6" s="324" t="s">
        <v>19</v>
      </c>
      <c r="I6" s="326" t="s">
        <v>20</v>
      </c>
      <c r="J6" s="326" t="s">
        <v>21</v>
      </c>
      <c r="K6" s="324" t="s">
        <v>22</v>
      </c>
      <c r="L6" s="324" t="s">
        <v>23</v>
      </c>
      <c r="M6" s="324" t="s">
        <v>24</v>
      </c>
      <c r="N6" s="327" t="s">
        <v>1415</v>
      </c>
      <c r="O6" s="325" t="s">
        <v>25</v>
      </c>
      <c r="P6" s="324" t="s">
        <v>26</v>
      </c>
      <c r="Q6" s="325" t="s">
        <v>27</v>
      </c>
      <c r="R6" s="193"/>
      <c r="S6" s="308" t="s">
        <v>28</v>
      </c>
      <c r="T6" s="309"/>
      <c r="U6" s="310"/>
      <c r="V6" s="311"/>
      <c r="W6" s="312"/>
      <c r="X6" s="302" t="s">
        <v>29</v>
      </c>
      <c r="Y6" s="303"/>
      <c r="Z6" s="303"/>
      <c r="AA6" s="303"/>
      <c r="AB6" s="303"/>
      <c r="AC6" s="303"/>
      <c r="AD6" s="303"/>
      <c r="AE6" s="304"/>
      <c r="AF6" s="302" t="s">
        <v>30</v>
      </c>
      <c r="AG6" s="303"/>
      <c r="AH6" s="303"/>
      <c r="AI6" s="303"/>
      <c r="AJ6" s="303"/>
      <c r="AK6" s="303"/>
      <c r="AL6" s="303"/>
      <c r="AM6" s="304"/>
      <c r="AN6" s="302" t="s">
        <v>31</v>
      </c>
      <c r="AO6" s="303"/>
      <c r="AP6" s="303"/>
      <c r="AQ6" s="303"/>
      <c r="AR6" s="303"/>
      <c r="AS6" s="303"/>
      <c r="AT6" s="303"/>
      <c r="AU6" s="304"/>
      <c r="AV6" s="302" t="s">
        <v>32</v>
      </c>
      <c r="AW6" s="303"/>
      <c r="AX6" s="303"/>
      <c r="AY6" s="303"/>
      <c r="AZ6" s="303"/>
      <c r="BA6" s="303"/>
      <c r="BB6" s="303"/>
      <c r="BC6" s="304"/>
      <c r="BD6" s="302" t="s">
        <v>33</v>
      </c>
      <c r="BE6" s="303"/>
      <c r="BF6" s="303"/>
      <c r="BG6" s="303"/>
      <c r="BH6" s="303"/>
      <c r="BI6" s="303"/>
      <c r="BJ6" s="303"/>
      <c r="BK6" s="304"/>
      <c r="BL6" s="55"/>
      <c r="BM6" s="55"/>
      <c r="BN6" s="55"/>
    </row>
    <row r="7" spans="1:66" s="125" customFormat="1" ht="65.5" x14ac:dyDescent="0.35">
      <c r="A7" s="324"/>
      <c r="B7" s="324"/>
      <c r="C7" s="324"/>
      <c r="D7" s="324"/>
      <c r="E7" s="324"/>
      <c r="F7" s="324"/>
      <c r="G7" s="324"/>
      <c r="H7" s="324"/>
      <c r="I7" s="326"/>
      <c r="J7" s="326"/>
      <c r="K7" s="324"/>
      <c r="L7" s="324"/>
      <c r="M7" s="324"/>
      <c r="N7" s="327"/>
      <c r="O7" s="325"/>
      <c r="P7" s="324"/>
      <c r="Q7" s="325"/>
      <c r="R7" s="194" t="s">
        <v>34</v>
      </c>
      <c r="S7" s="127" t="s">
        <v>35</v>
      </c>
      <c r="T7" s="127" t="s">
        <v>36</v>
      </c>
      <c r="U7" s="127" t="s">
        <v>37</v>
      </c>
      <c r="V7" s="58" t="s">
        <v>38</v>
      </c>
      <c r="W7" s="58" t="s">
        <v>39</v>
      </c>
      <c r="X7" s="58" t="s">
        <v>40</v>
      </c>
      <c r="Y7" s="58" t="s">
        <v>41</v>
      </c>
      <c r="Z7" s="58" t="s">
        <v>42</v>
      </c>
      <c r="AA7" s="58" t="s">
        <v>43</v>
      </c>
      <c r="AB7" s="58" t="s">
        <v>35</v>
      </c>
      <c r="AC7" s="58" t="s">
        <v>36</v>
      </c>
      <c r="AD7" s="58" t="s">
        <v>44</v>
      </c>
      <c r="AE7" s="58" t="s">
        <v>45</v>
      </c>
      <c r="AF7" s="58" t="s">
        <v>40</v>
      </c>
      <c r="AG7" s="58" t="s">
        <v>41</v>
      </c>
      <c r="AH7" s="58" t="s">
        <v>42</v>
      </c>
      <c r="AI7" s="58" t="s">
        <v>43</v>
      </c>
      <c r="AJ7" s="58" t="s">
        <v>35</v>
      </c>
      <c r="AK7" s="58" t="s">
        <v>36</v>
      </c>
      <c r="AL7" s="58" t="s">
        <v>44</v>
      </c>
      <c r="AM7" s="58" t="s">
        <v>45</v>
      </c>
      <c r="AN7" s="58" t="s">
        <v>40</v>
      </c>
      <c r="AO7" s="58" t="s">
        <v>41</v>
      </c>
      <c r="AP7" s="58" t="s">
        <v>42</v>
      </c>
      <c r="AQ7" s="58" t="s">
        <v>43</v>
      </c>
      <c r="AR7" s="58" t="s">
        <v>35</v>
      </c>
      <c r="AS7" s="58" t="s">
        <v>36</v>
      </c>
      <c r="AT7" s="58" t="s">
        <v>44</v>
      </c>
      <c r="AU7" s="58" t="s">
        <v>45</v>
      </c>
      <c r="AV7" s="58" t="s">
        <v>40</v>
      </c>
      <c r="AW7" s="58" t="s">
        <v>41</v>
      </c>
      <c r="AX7" s="58" t="s">
        <v>42</v>
      </c>
      <c r="AY7" s="58" t="s">
        <v>43</v>
      </c>
      <c r="AZ7" s="58" t="s">
        <v>35</v>
      </c>
      <c r="BA7" s="58" t="s">
        <v>36</v>
      </c>
      <c r="BB7" s="58" t="s">
        <v>44</v>
      </c>
      <c r="BC7" s="58" t="s">
        <v>45</v>
      </c>
      <c r="BD7" s="58" t="s">
        <v>40</v>
      </c>
      <c r="BE7" s="58" t="s">
        <v>41</v>
      </c>
      <c r="BF7" s="58" t="s">
        <v>42</v>
      </c>
      <c r="BG7" s="58" t="s">
        <v>43</v>
      </c>
      <c r="BH7" s="58" t="s">
        <v>35</v>
      </c>
      <c r="BI7" s="58" t="s">
        <v>36</v>
      </c>
      <c r="BJ7" s="58" t="s">
        <v>44</v>
      </c>
      <c r="BK7" s="58" t="s">
        <v>45</v>
      </c>
      <c r="BL7" s="59" t="s">
        <v>46</v>
      </c>
      <c r="BM7" s="59" t="s">
        <v>47</v>
      </c>
      <c r="BN7" s="59" t="s">
        <v>48</v>
      </c>
    </row>
    <row r="8" spans="1:66" s="102" customFormat="1" x14ac:dyDescent="0.35">
      <c r="A8" s="129" t="s">
        <v>869</v>
      </c>
      <c r="B8" s="129" t="s">
        <v>160</v>
      </c>
      <c r="C8" s="129" t="s">
        <v>161</v>
      </c>
      <c r="D8" s="91" t="s">
        <v>162</v>
      </c>
      <c r="E8" s="129" t="s">
        <v>870</v>
      </c>
      <c r="F8" s="129" t="s">
        <v>871</v>
      </c>
      <c r="G8" s="129" t="s">
        <v>872</v>
      </c>
      <c r="H8" s="129" t="s">
        <v>276</v>
      </c>
      <c r="I8" s="130">
        <v>62443</v>
      </c>
      <c r="J8" s="129" t="str">
        <f>VLOOKUP(A8,'Space Type Lookup'!$A$2:$D$134,4,FALSE)</f>
        <v>Office - Services</v>
      </c>
      <c r="K8" s="129" t="s">
        <v>873</v>
      </c>
      <c r="L8" s="131">
        <v>42614</v>
      </c>
      <c r="M8" s="131">
        <v>46265</v>
      </c>
      <c r="N8" s="91">
        <f t="shared" ref="N8:N39" si="0">IF(MONTH(M8)&lt;6,YEAR(M8),YEAR(M8)+1)</f>
        <v>2027</v>
      </c>
      <c r="O8" s="132">
        <v>1373745.96</v>
      </c>
      <c r="P8" s="129" t="s">
        <v>1331</v>
      </c>
      <c r="Q8" s="133">
        <f t="shared" ref="Q8:Q39" si="1">IF(P8="Yes",O8*1,I8*3.56+O8)</f>
        <v>1596043.04</v>
      </c>
      <c r="R8" s="64">
        <v>885987.17000000016</v>
      </c>
      <c r="S8" s="63"/>
      <c r="T8" s="63" t="s">
        <v>1617</v>
      </c>
      <c r="U8" s="282" t="s">
        <v>1578</v>
      </c>
      <c r="V8" s="60" t="s">
        <v>122</v>
      </c>
      <c r="W8" s="286">
        <v>23</v>
      </c>
      <c r="X8" s="64">
        <v>1346599.3221137824</v>
      </c>
      <c r="Y8" s="61">
        <v>280665.21788621804</v>
      </c>
      <c r="Z8" s="65">
        <f t="shared" ref="Z8:Z39" si="2">X8+Y8</f>
        <v>1627264.5400000005</v>
      </c>
      <c r="AA8" s="61">
        <v>808750.47638000024</v>
      </c>
      <c r="AB8" s="61"/>
      <c r="AC8" s="61"/>
      <c r="AD8" s="61"/>
      <c r="AE8" s="61"/>
      <c r="AF8" s="64">
        <v>1346599.3221137824</v>
      </c>
      <c r="AG8" s="61">
        <v>280665.21788621804</v>
      </c>
      <c r="AH8" s="65">
        <f t="shared" ref="AH8:AH39" si="3">AF8+AG8</f>
        <v>1627264.5400000005</v>
      </c>
      <c r="AI8" s="61">
        <v>808750.47638000024</v>
      </c>
      <c r="AJ8" s="61"/>
      <c r="AK8" s="61"/>
      <c r="AL8" s="61"/>
      <c r="AM8" s="61"/>
      <c r="AN8" s="64">
        <v>1841485.5162760143</v>
      </c>
      <c r="AO8" s="61">
        <v>1489784.8151638296</v>
      </c>
      <c r="AP8" s="65">
        <f t="shared" ref="AP8:AP39" si="4">AN8+AO8</f>
        <v>3331270.3314398439</v>
      </c>
      <c r="AQ8" s="276">
        <v>1105972.8488480977</v>
      </c>
      <c r="AR8" s="61"/>
      <c r="AS8" s="61"/>
      <c r="AT8" s="61"/>
      <c r="AU8" s="285">
        <v>1745800</v>
      </c>
      <c r="AV8" s="64">
        <v>1940462.755108461</v>
      </c>
      <c r="AW8" s="61">
        <v>404441.31600163464</v>
      </c>
      <c r="AX8" s="65">
        <f t="shared" ref="AX8:AX39" si="5">AV8+AW8</f>
        <v>2344904.0711100958</v>
      </c>
      <c r="AY8" s="276">
        <v>1165417.3233417175</v>
      </c>
      <c r="AZ8" s="61"/>
      <c r="BA8" s="61"/>
      <c r="BB8" s="61"/>
      <c r="BC8" s="61"/>
      <c r="BD8" s="64">
        <v>1940462.755108461</v>
      </c>
      <c r="BE8" s="61">
        <v>404441.31600163464</v>
      </c>
      <c r="BF8" s="65">
        <f t="shared" ref="BF8:BF39" si="6">BD8+BE8</f>
        <v>2344904.0711100958</v>
      </c>
      <c r="BG8" s="61">
        <v>1165417.3233417175</v>
      </c>
      <c r="BH8" s="61"/>
      <c r="BI8" s="61"/>
      <c r="BJ8" s="61"/>
      <c r="BK8" s="61"/>
      <c r="BL8" s="66" t="s">
        <v>1332</v>
      </c>
      <c r="BM8" s="66" t="s">
        <v>1331</v>
      </c>
      <c r="BN8" s="66" t="s">
        <v>1594</v>
      </c>
    </row>
    <row r="9" spans="1:66" s="102" customFormat="1" x14ac:dyDescent="0.35">
      <c r="A9" s="129" t="s">
        <v>874</v>
      </c>
      <c r="B9" s="129" t="s">
        <v>160</v>
      </c>
      <c r="C9" s="129" t="s">
        <v>161</v>
      </c>
      <c r="D9" s="91" t="s">
        <v>162</v>
      </c>
      <c r="E9" s="129" t="s">
        <v>875</v>
      </c>
      <c r="F9" s="129" t="s">
        <v>876</v>
      </c>
      <c r="G9" s="129" t="s">
        <v>54</v>
      </c>
      <c r="H9" s="129" t="s">
        <v>54</v>
      </c>
      <c r="I9" s="130">
        <v>31069</v>
      </c>
      <c r="J9" s="129" t="str">
        <f>VLOOKUP(A9,'Space Type Lookup'!$A$2:$D$134,4,FALSE)</f>
        <v>Office - Services</v>
      </c>
      <c r="K9" s="129" t="s">
        <v>877</v>
      </c>
      <c r="L9" s="131">
        <v>43678</v>
      </c>
      <c r="M9" s="131">
        <v>47330</v>
      </c>
      <c r="N9" s="91">
        <f t="shared" si="0"/>
        <v>2030</v>
      </c>
      <c r="O9" s="132">
        <v>621380.04</v>
      </c>
      <c r="P9" s="129" t="s">
        <v>1331</v>
      </c>
      <c r="Q9" s="133">
        <f t="shared" si="1"/>
        <v>731985.68</v>
      </c>
      <c r="R9" s="64">
        <v>621824.6399999999</v>
      </c>
      <c r="S9" s="63"/>
      <c r="T9" s="63" t="s">
        <v>1617</v>
      </c>
      <c r="U9" s="63"/>
      <c r="V9" s="60" t="s">
        <v>122</v>
      </c>
      <c r="W9" s="286">
        <v>18</v>
      </c>
      <c r="X9" s="64">
        <v>439833.33727799996</v>
      </c>
      <c r="Y9" s="61">
        <v>224266.52272199999</v>
      </c>
      <c r="Z9" s="65">
        <f t="shared" si="2"/>
        <v>664099.86</v>
      </c>
      <c r="AA9" s="61"/>
      <c r="AB9" s="61"/>
      <c r="AC9" s="61"/>
      <c r="AD9" s="61"/>
      <c r="AE9" s="61"/>
      <c r="AF9" s="64">
        <v>442405.45880399999</v>
      </c>
      <c r="AG9" s="61">
        <v>225578.02119599999</v>
      </c>
      <c r="AH9" s="65">
        <f t="shared" si="3"/>
        <v>667983.48</v>
      </c>
      <c r="AI9" s="61"/>
      <c r="AJ9" s="61"/>
      <c r="AK9" s="61"/>
      <c r="AL9" s="61"/>
      <c r="AM9" s="285">
        <v>217000</v>
      </c>
      <c r="AN9" s="64">
        <v>442405.45880399999</v>
      </c>
      <c r="AO9" s="61">
        <v>225578.02119599999</v>
      </c>
      <c r="AP9" s="65">
        <f t="shared" si="4"/>
        <v>667983.48</v>
      </c>
      <c r="AQ9" s="276"/>
      <c r="AR9" s="61"/>
      <c r="AS9" s="61"/>
      <c r="AT9" s="61"/>
      <c r="AU9" s="61"/>
      <c r="AV9" s="64">
        <v>442405.45880399999</v>
      </c>
      <c r="AW9" s="61">
        <v>225578.02119599999</v>
      </c>
      <c r="AX9" s="65">
        <f t="shared" si="5"/>
        <v>667983.48</v>
      </c>
      <c r="AY9" s="276"/>
      <c r="AZ9" s="61"/>
      <c r="BA9" s="61"/>
      <c r="BB9" s="61"/>
      <c r="BC9" s="61"/>
      <c r="BD9" s="64">
        <v>442405.45880399999</v>
      </c>
      <c r="BE9" s="61">
        <v>225578.02119599999</v>
      </c>
      <c r="BF9" s="65">
        <f t="shared" si="6"/>
        <v>667983.48</v>
      </c>
      <c r="BG9" s="61"/>
      <c r="BH9" s="61"/>
      <c r="BI9" s="61"/>
      <c r="BJ9" s="61"/>
      <c r="BK9" s="61"/>
      <c r="BL9" s="66" t="s">
        <v>1332</v>
      </c>
      <c r="BM9" s="66" t="s">
        <v>1331</v>
      </c>
      <c r="BN9" s="66" t="s">
        <v>1593</v>
      </c>
    </row>
    <row r="10" spans="1:66" s="102" customFormat="1" x14ac:dyDescent="0.35">
      <c r="A10" s="129" t="s">
        <v>878</v>
      </c>
      <c r="B10" s="129" t="s">
        <v>160</v>
      </c>
      <c r="C10" s="129" t="s">
        <v>161</v>
      </c>
      <c r="D10" s="91" t="s">
        <v>162</v>
      </c>
      <c r="E10" s="129" t="s">
        <v>879</v>
      </c>
      <c r="F10" s="129" t="s">
        <v>880</v>
      </c>
      <c r="G10" s="129" t="s">
        <v>49</v>
      </c>
      <c r="H10" s="129" t="s">
        <v>276</v>
      </c>
      <c r="I10" s="130">
        <v>55325</v>
      </c>
      <c r="J10" s="129" t="str">
        <f>VLOOKUP(A10,'Space Type Lookup'!$A$2:$D$134,4,FALSE)</f>
        <v>Office - Services</v>
      </c>
      <c r="K10" s="129" t="s">
        <v>881</v>
      </c>
      <c r="L10" s="131">
        <v>43770</v>
      </c>
      <c r="M10" s="131">
        <v>45596</v>
      </c>
      <c r="N10" s="91">
        <f t="shared" si="0"/>
        <v>2025</v>
      </c>
      <c r="O10" s="132">
        <v>1313968.68</v>
      </c>
      <c r="P10" s="129" t="s">
        <v>1331</v>
      </c>
      <c r="Q10" s="133">
        <f t="shared" si="1"/>
        <v>1510925.68</v>
      </c>
      <c r="R10" s="64">
        <v>1313968.68</v>
      </c>
      <c r="S10" s="63"/>
      <c r="T10" s="63" t="s">
        <v>1617</v>
      </c>
      <c r="U10" s="63"/>
      <c r="V10" s="60" t="s">
        <v>119</v>
      </c>
      <c r="W10" s="286">
        <v>6</v>
      </c>
      <c r="X10" s="64">
        <v>584802.06382399984</v>
      </c>
      <c r="Y10" s="61">
        <v>440446.99617599987</v>
      </c>
      <c r="Z10" s="65">
        <f t="shared" si="2"/>
        <v>1025249.0599999997</v>
      </c>
      <c r="AA10" s="61"/>
      <c r="AB10" s="61"/>
      <c r="AC10" s="61"/>
      <c r="AD10" s="61"/>
      <c r="AE10" s="61"/>
      <c r="AF10" s="64">
        <v>36533.145566666673</v>
      </c>
      <c r="AG10" s="61">
        <v>27515.146099999994</v>
      </c>
      <c r="AH10" s="65">
        <f t="shared" si="3"/>
        <v>64048.291666666672</v>
      </c>
      <c r="AI10" s="61"/>
      <c r="AJ10" s="61"/>
      <c r="AK10" s="61"/>
      <c r="AL10" s="61"/>
      <c r="AM10" s="285">
        <v>511050</v>
      </c>
      <c r="AN10" s="64">
        <v>0</v>
      </c>
      <c r="AO10" s="61">
        <v>0</v>
      </c>
      <c r="AP10" s="65">
        <f t="shared" si="4"/>
        <v>0</v>
      </c>
      <c r="AQ10" s="276"/>
      <c r="AR10" s="61"/>
      <c r="AS10" s="61"/>
      <c r="AT10" s="61"/>
      <c r="AU10" s="61"/>
      <c r="AV10" s="64">
        <v>0</v>
      </c>
      <c r="AW10" s="61">
        <v>0</v>
      </c>
      <c r="AX10" s="65">
        <f t="shared" si="5"/>
        <v>0</v>
      </c>
      <c r="AY10" s="276"/>
      <c r="AZ10" s="61"/>
      <c r="BA10" s="61"/>
      <c r="BB10" s="61"/>
      <c r="BC10" s="61"/>
      <c r="BD10" s="64">
        <v>0</v>
      </c>
      <c r="BE10" s="61">
        <v>0</v>
      </c>
      <c r="BF10" s="65">
        <f t="shared" si="6"/>
        <v>0</v>
      </c>
      <c r="BG10" s="61"/>
      <c r="BH10" s="61"/>
      <c r="BI10" s="61"/>
      <c r="BJ10" s="61"/>
      <c r="BK10" s="61"/>
      <c r="BL10" s="66" t="s">
        <v>1332</v>
      </c>
      <c r="BM10" s="66" t="s">
        <v>1331</v>
      </c>
      <c r="BN10" s="66" t="s">
        <v>1586</v>
      </c>
    </row>
    <row r="11" spans="1:66" s="102" customFormat="1" x14ac:dyDescent="0.35">
      <c r="A11" s="129" t="s">
        <v>882</v>
      </c>
      <c r="B11" s="129" t="s">
        <v>160</v>
      </c>
      <c r="C11" s="129" t="s">
        <v>161</v>
      </c>
      <c r="D11" s="91" t="s">
        <v>162</v>
      </c>
      <c r="E11" s="129" t="s">
        <v>883</v>
      </c>
      <c r="F11" s="129" t="s">
        <v>884</v>
      </c>
      <c r="G11" s="129" t="s">
        <v>885</v>
      </c>
      <c r="H11" s="129" t="s">
        <v>886</v>
      </c>
      <c r="I11" s="130">
        <v>400</v>
      </c>
      <c r="J11" s="129" t="str">
        <f>VLOOKUP(A11,'Space Type Lookup'!$A$2:$D$134,4,FALSE)</f>
        <v>Office - Services</v>
      </c>
      <c r="K11" s="129" t="s">
        <v>887</v>
      </c>
      <c r="L11" s="131">
        <v>44743</v>
      </c>
      <c r="M11" s="131">
        <v>46568</v>
      </c>
      <c r="N11" s="91">
        <f t="shared" si="0"/>
        <v>2028</v>
      </c>
      <c r="O11" s="132">
        <v>6300</v>
      </c>
      <c r="P11" s="129" t="s">
        <v>1331</v>
      </c>
      <c r="Q11" s="133">
        <f t="shared" si="1"/>
        <v>7724</v>
      </c>
      <c r="R11" s="64">
        <v>6300</v>
      </c>
      <c r="S11" s="63"/>
      <c r="T11" s="63" t="s">
        <v>1617</v>
      </c>
      <c r="U11" s="63"/>
      <c r="V11" s="60" t="s">
        <v>122</v>
      </c>
      <c r="W11" s="60"/>
      <c r="X11" s="64">
        <v>3017.1179999999999</v>
      </c>
      <c r="Y11" s="61">
        <v>4314.8820000000005</v>
      </c>
      <c r="Z11" s="65">
        <f t="shared" si="2"/>
        <v>7332</v>
      </c>
      <c r="AA11" s="61"/>
      <c r="AB11" s="61"/>
      <c r="AC11" s="61"/>
      <c r="AD11" s="61"/>
      <c r="AE11" s="61"/>
      <c r="AF11" s="64">
        <v>3017.1179999999999</v>
      </c>
      <c r="AG11" s="61">
        <v>4314.8820000000005</v>
      </c>
      <c r="AH11" s="65">
        <f t="shared" si="3"/>
        <v>7332</v>
      </c>
      <c r="AI11" s="61"/>
      <c r="AJ11" s="61"/>
      <c r="AK11" s="61"/>
      <c r="AL11" s="61"/>
      <c r="AM11" s="61"/>
      <c r="AN11" s="64">
        <v>3017.1179999999999</v>
      </c>
      <c r="AO11" s="61">
        <v>4314.8820000000005</v>
      </c>
      <c r="AP11" s="65">
        <f t="shared" si="4"/>
        <v>7332</v>
      </c>
      <c r="AQ11" s="276"/>
      <c r="AR11" s="61"/>
      <c r="AS11" s="61"/>
      <c r="AT11" s="61"/>
      <c r="AU11" s="61"/>
      <c r="AV11" s="64">
        <v>3515.7555811084781</v>
      </c>
      <c r="AW11" s="61">
        <v>5028.0003875634011</v>
      </c>
      <c r="AX11" s="65">
        <f t="shared" si="5"/>
        <v>8543.7559686718796</v>
      </c>
      <c r="AY11" s="276"/>
      <c r="AZ11" s="61"/>
      <c r="BA11" s="61"/>
      <c r="BB11" s="61"/>
      <c r="BC11" s="61"/>
      <c r="BD11" s="64">
        <v>3515.7555811084781</v>
      </c>
      <c r="BE11" s="61">
        <v>5028.0003875634011</v>
      </c>
      <c r="BF11" s="65">
        <f t="shared" si="6"/>
        <v>8543.7559686718796</v>
      </c>
      <c r="BG11" s="61"/>
      <c r="BH11" s="61"/>
      <c r="BI11" s="61"/>
      <c r="BJ11" s="61"/>
      <c r="BK11" s="61"/>
      <c r="BL11" s="66" t="s">
        <v>1331</v>
      </c>
      <c r="BM11" s="66" t="s">
        <v>1331</v>
      </c>
      <c r="BN11" s="66"/>
    </row>
    <row r="12" spans="1:66" s="102" customFormat="1" x14ac:dyDescent="0.35">
      <c r="A12" s="129" t="s">
        <v>888</v>
      </c>
      <c r="B12" s="129" t="s">
        <v>160</v>
      </c>
      <c r="C12" s="129" t="s">
        <v>161</v>
      </c>
      <c r="D12" s="91" t="s">
        <v>162</v>
      </c>
      <c r="E12" s="129" t="s">
        <v>889</v>
      </c>
      <c r="F12" s="129" t="s">
        <v>890</v>
      </c>
      <c r="G12" s="129" t="s">
        <v>891</v>
      </c>
      <c r="H12" s="129" t="s">
        <v>892</v>
      </c>
      <c r="I12" s="130">
        <v>6392</v>
      </c>
      <c r="J12" s="129" t="str">
        <f>VLOOKUP(A12,'Space Type Lookup'!$A$2:$D$134,4,FALSE)</f>
        <v>Office - Services</v>
      </c>
      <c r="K12" s="129" t="s">
        <v>893</v>
      </c>
      <c r="L12" s="131">
        <v>44470</v>
      </c>
      <c r="M12" s="131">
        <v>46295</v>
      </c>
      <c r="N12" s="91">
        <f t="shared" si="0"/>
        <v>2027</v>
      </c>
      <c r="O12" s="132">
        <v>138067.20000000001</v>
      </c>
      <c r="P12" s="129" t="s">
        <v>1331</v>
      </c>
      <c r="Q12" s="133">
        <f t="shared" si="1"/>
        <v>160822.72</v>
      </c>
      <c r="R12" s="64">
        <v>138067.20000000004</v>
      </c>
      <c r="S12" s="63"/>
      <c r="T12" s="63" t="s">
        <v>1617</v>
      </c>
      <c r="U12" s="63"/>
      <c r="V12" s="60" t="s">
        <v>123</v>
      </c>
      <c r="W12" s="60"/>
      <c r="X12" s="64">
        <v>91772.052848640044</v>
      </c>
      <c r="Y12" s="61">
        <v>46295.147151360019</v>
      </c>
      <c r="Z12" s="65">
        <f t="shared" si="2"/>
        <v>138067.20000000007</v>
      </c>
      <c r="AA12" s="61"/>
      <c r="AB12" s="61"/>
      <c r="AC12" s="61"/>
      <c r="AD12" s="61"/>
      <c r="AE12" s="61"/>
      <c r="AF12" s="64">
        <v>91772.052848640044</v>
      </c>
      <c r="AG12" s="61">
        <v>46295.147151360019</v>
      </c>
      <c r="AH12" s="65">
        <f t="shared" si="3"/>
        <v>138067.20000000007</v>
      </c>
      <c r="AI12" s="61"/>
      <c r="AJ12" s="61"/>
      <c r="AK12" s="61"/>
      <c r="AL12" s="61"/>
      <c r="AM12" s="61"/>
      <c r="AN12" s="64">
        <v>108401.64477538379</v>
      </c>
      <c r="AO12" s="61">
        <v>54684.078001424132</v>
      </c>
      <c r="AP12" s="65">
        <f t="shared" si="4"/>
        <v>163085.7227768079</v>
      </c>
      <c r="AQ12" s="276"/>
      <c r="AR12" s="61"/>
      <c r="AS12" s="61"/>
      <c r="AT12" s="61"/>
      <c r="AU12" s="61"/>
      <c r="AV12" s="64">
        <v>113944.84208429838</v>
      </c>
      <c r="AW12" s="61">
        <v>57480.388284778834</v>
      </c>
      <c r="AX12" s="65">
        <f t="shared" si="5"/>
        <v>171425.23036907721</v>
      </c>
      <c r="AY12" s="276"/>
      <c r="AZ12" s="61"/>
      <c r="BA12" s="61"/>
      <c r="BB12" s="61"/>
      <c r="BC12" s="61"/>
      <c r="BD12" s="64">
        <v>113944.84208429838</v>
      </c>
      <c r="BE12" s="61">
        <v>57480.388284778834</v>
      </c>
      <c r="BF12" s="65">
        <f t="shared" si="6"/>
        <v>171425.23036907721</v>
      </c>
      <c r="BG12" s="61"/>
      <c r="BH12" s="61"/>
      <c r="BI12" s="61"/>
      <c r="BJ12" s="61"/>
      <c r="BK12" s="61"/>
      <c r="BL12" s="66" t="s">
        <v>1331</v>
      </c>
      <c r="BM12" s="66" t="s">
        <v>1331</v>
      </c>
      <c r="BN12" s="66"/>
    </row>
    <row r="13" spans="1:66" s="102" customFormat="1" x14ac:dyDescent="0.35">
      <c r="A13" s="129" t="s">
        <v>894</v>
      </c>
      <c r="B13" s="129" t="s">
        <v>160</v>
      </c>
      <c r="C13" s="129" t="s">
        <v>161</v>
      </c>
      <c r="D13" s="91" t="s">
        <v>162</v>
      </c>
      <c r="E13" s="129" t="s">
        <v>895</v>
      </c>
      <c r="F13" s="129" t="s">
        <v>896</v>
      </c>
      <c r="G13" s="129" t="s">
        <v>897</v>
      </c>
      <c r="H13" s="129" t="s">
        <v>898</v>
      </c>
      <c r="I13" s="130">
        <v>8261</v>
      </c>
      <c r="J13" s="129" t="str">
        <f>VLOOKUP(A13,'Space Type Lookup'!$A$2:$D$134,4,FALSE)</f>
        <v>Office - Services</v>
      </c>
      <c r="K13" s="129" t="s">
        <v>899</v>
      </c>
      <c r="L13" s="131">
        <v>45047</v>
      </c>
      <c r="M13" s="131">
        <v>46873</v>
      </c>
      <c r="N13" s="91">
        <f t="shared" si="0"/>
        <v>2028</v>
      </c>
      <c r="O13" s="132">
        <v>165219.96</v>
      </c>
      <c r="P13" s="129" t="s">
        <v>1331</v>
      </c>
      <c r="Q13" s="133">
        <f t="shared" si="1"/>
        <v>194629.12</v>
      </c>
      <c r="R13" s="64">
        <v>100171.02000000002</v>
      </c>
      <c r="S13" s="63"/>
      <c r="T13" s="63" t="s">
        <v>1617</v>
      </c>
      <c r="U13" s="282" t="s">
        <v>1578</v>
      </c>
      <c r="V13" s="60" t="s">
        <v>122</v>
      </c>
      <c r="W13" s="60"/>
      <c r="X13" s="64">
        <v>154441.79303350195</v>
      </c>
      <c r="Y13" s="61">
        <v>32591.778077609102</v>
      </c>
      <c r="Z13" s="65">
        <f t="shared" si="2"/>
        <v>187033.57111111106</v>
      </c>
      <c r="AA13" s="61">
        <v>101372.19554222219</v>
      </c>
      <c r="AB13" s="61"/>
      <c r="AC13" s="61"/>
      <c r="AD13" s="61"/>
      <c r="AE13" s="61"/>
      <c r="AF13" s="64">
        <v>154441.79303350195</v>
      </c>
      <c r="AG13" s="61">
        <v>32591.778077609102</v>
      </c>
      <c r="AH13" s="65">
        <f t="shared" si="3"/>
        <v>187033.57111111106</v>
      </c>
      <c r="AI13" s="61">
        <v>101372.19554222219</v>
      </c>
      <c r="AJ13" s="61"/>
      <c r="AK13" s="61"/>
      <c r="AL13" s="61"/>
      <c r="AM13" s="61"/>
      <c r="AN13" s="64">
        <v>154441.79303350195</v>
      </c>
      <c r="AO13" s="61">
        <v>133963.97361983129</v>
      </c>
      <c r="AP13" s="65">
        <f t="shared" si="4"/>
        <v>288405.76665333321</v>
      </c>
      <c r="AQ13" s="276">
        <v>101372.19554222219</v>
      </c>
      <c r="AR13" s="61"/>
      <c r="AS13" s="61"/>
      <c r="AT13" s="61"/>
      <c r="AU13" s="61"/>
      <c r="AV13" s="64">
        <v>157675.14900421735</v>
      </c>
      <c r="AW13" s="61">
        <v>33274.111649200102</v>
      </c>
      <c r="AX13" s="65">
        <f t="shared" si="5"/>
        <v>190949.26065341744</v>
      </c>
      <c r="AY13" s="276">
        <v>103494.49927415226</v>
      </c>
      <c r="AZ13" s="61"/>
      <c r="BA13" s="61"/>
      <c r="BB13" s="61"/>
      <c r="BC13" s="61"/>
      <c r="BD13" s="64">
        <v>173841.92885779412</v>
      </c>
      <c r="BE13" s="61">
        <v>36685.779507155094</v>
      </c>
      <c r="BF13" s="65">
        <f t="shared" si="6"/>
        <v>210527.70836494921</v>
      </c>
      <c r="BG13" s="61">
        <v>114106.01793380248</v>
      </c>
      <c r="BH13" s="61"/>
      <c r="BI13" s="61"/>
      <c r="BJ13" s="61"/>
      <c r="BK13" s="61"/>
      <c r="BL13" s="66" t="s">
        <v>1331</v>
      </c>
      <c r="BM13" s="66" t="s">
        <v>1331</v>
      </c>
      <c r="BN13" s="66"/>
    </row>
    <row r="14" spans="1:66" s="102" customFormat="1" x14ac:dyDescent="0.35">
      <c r="A14" s="129" t="s">
        <v>900</v>
      </c>
      <c r="B14" s="129" t="s">
        <v>160</v>
      </c>
      <c r="C14" s="129" t="s">
        <v>161</v>
      </c>
      <c r="D14" s="91" t="s">
        <v>162</v>
      </c>
      <c r="E14" s="129" t="s">
        <v>901</v>
      </c>
      <c r="F14" s="129" t="s">
        <v>902</v>
      </c>
      <c r="G14" s="129" t="s">
        <v>903</v>
      </c>
      <c r="H14" s="129" t="s">
        <v>857</v>
      </c>
      <c r="I14" s="130">
        <v>31320</v>
      </c>
      <c r="J14" s="129" t="str">
        <f>VLOOKUP(A14,'Space Type Lookup'!$A$2:$D$134,4,FALSE)</f>
        <v>Office - Services</v>
      </c>
      <c r="K14" s="129" t="s">
        <v>904</v>
      </c>
      <c r="L14" s="131">
        <v>44593</v>
      </c>
      <c r="M14" s="131">
        <v>46418</v>
      </c>
      <c r="N14" s="91">
        <f t="shared" si="0"/>
        <v>2027</v>
      </c>
      <c r="O14" s="132">
        <v>642060</v>
      </c>
      <c r="P14" s="129" t="s">
        <v>1331</v>
      </c>
      <c r="Q14" s="133">
        <f t="shared" si="1"/>
        <v>753559.2</v>
      </c>
      <c r="R14" s="64">
        <v>717234.69</v>
      </c>
      <c r="S14" s="63"/>
      <c r="T14" s="63" t="s">
        <v>1617</v>
      </c>
      <c r="U14" s="63"/>
      <c r="V14" s="60" t="s">
        <v>123</v>
      </c>
      <c r="W14" s="286">
        <v>15</v>
      </c>
      <c r="X14" s="64">
        <v>403618.78479471995</v>
      </c>
      <c r="Y14" s="61">
        <v>343094.94853861333</v>
      </c>
      <c r="Z14" s="65">
        <f t="shared" si="2"/>
        <v>746713.73333333328</v>
      </c>
      <c r="AA14" s="61"/>
      <c r="AB14" s="61"/>
      <c r="AC14" s="61"/>
      <c r="AD14" s="61"/>
      <c r="AE14" s="61"/>
      <c r="AF14" s="64">
        <v>403618.78479471995</v>
      </c>
      <c r="AG14" s="61">
        <v>343094.94853861333</v>
      </c>
      <c r="AH14" s="65">
        <f t="shared" si="3"/>
        <v>746713.73333333328</v>
      </c>
      <c r="AI14" s="61"/>
      <c r="AJ14" s="61"/>
      <c r="AK14" s="61"/>
      <c r="AL14" s="61"/>
      <c r="AM14" s="61"/>
      <c r="AN14" s="64">
        <v>431412.89915318822</v>
      </c>
      <c r="AO14" s="61">
        <v>366721.25285035395</v>
      </c>
      <c r="AP14" s="65">
        <f t="shared" si="4"/>
        <v>798134.15200354217</v>
      </c>
      <c r="AQ14" s="276"/>
      <c r="AR14" s="61"/>
      <c r="AS14" s="61"/>
      <c r="AT14" s="61"/>
      <c r="AU14" s="285">
        <v>606600</v>
      </c>
      <c r="AV14" s="64">
        <v>350190.64667393413</v>
      </c>
      <c r="AW14" s="61">
        <v>297678.51850702288</v>
      </c>
      <c r="AX14" s="65">
        <f t="shared" si="5"/>
        <v>647869.16518095694</v>
      </c>
      <c r="AY14" s="276"/>
      <c r="AZ14" s="61"/>
      <c r="BA14" s="61"/>
      <c r="BB14" s="61"/>
      <c r="BC14" s="61"/>
      <c r="BD14" s="64">
        <v>350190.64667393413</v>
      </c>
      <c r="BE14" s="61">
        <v>297678.51850702288</v>
      </c>
      <c r="BF14" s="65">
        <f t="shared" si="6"/>
        <v>647869.16518095694</v>
      </c>
      <c r="BG14" s="61"/>
      <c r="BH14" s="61"/>
      <c r="BI14" s="61"/>
      <c r="BJ14" s="61"/>
      <c r="BK14" s="61"/>
      <c r="BL14" s="66" t="s">
        <v>1332</v>
      </c>
      <c r="BM14" s="66" t="s">
        <v>1331</v>
      </c>
      <c r="BN14" s="66" t="s">
        <v>1592</v>
      </c>
    </row>
    <row r="15" spans="1:66" s="102" customFormat="1" x14ac:dyDescent="0.35">
      <c r="A15" s="129" t="s">
        <v>900</v>
      </c>
      <c r="B15" s="129" t="s">
        <v>160</v>
      </c>
      <c r="C15" s="129" t="s">
        <v>161</v>
      </c>
      <c r="D15" s="91" t="s">
        <v>162</v>
      </c>
      <c r="E15" s="129" t="s">
        <v>905</v>
      </c>
      <c r="F15" s="129" t="s">
        <v>902</v>
      </c>
      <c r="G15" s="129" t="s">
        <v>903</v>
      </c>
      <c r="H15" s="129" t="s">
        <v>857</v>
      </c>
      <c r="I15" s="130">
        <v>6637</v>
      </c>
      <c r="J15" s="129" t="str">
        <f>VLOOKUP(A15,'Space Type Lookup'!$A$2:$D$134,4,FALSE)</f>
        <v>Office - Services</v>
      </c>
      <c r="K15" s="129" t="s">
        <v>906</v>
      </c>
      <c r="L15" s="131">
        <v>44681</v>
      </c>
      <c r="M15" s="131">
        <v>46234</v>
      </c>
      <c r="N15" s="91">
        <f t="shared" si="0"/>
        <v>2027</v>
      </c>
      <c r="O15" s="132">
        <v>139377</v>
      </c>
      <c r="P15" s="129" t="s">
        <v>1331</v>
      </c>
      <c r="Q15" s="133">
        <f t="shared" si="1"/>
        <v>163004.72</v>
      </c>
      <c r="R15" s="64">
        <v>210659.36000000004</v>
      </c>
      <c r="S15" s="63"/>
      <c r="T15" s="63" t="s">
        <v>1617</v>
      </c>
      <c r="U15" s="63"/>
      <c r="V15" s="60" t="s">
        <v>123</v>
      </c>
      <c r="W15" s="60"/>
      <c r="X15" s="64">
        <v>124461.38267199998</v>
      </c>
      <c r="Y15" s="61">
        <v>93738.797327999986</v>
      </c>
      <c r="Z15" s="65">
        <f t="shared" si="2"/>
        <v>218200.17999999996</v>
      </c>
      <c r="AA15" s="61"/>
      <c r="AB15" s="61"/>
      <c r="AC15" s="61"/>
      <c r="AD15" s="61"/>
      <c r="AE15" s="61"/>
      <c r="AF15" s="64">
        <v>124461.38267199998</v>
      </c>
      <c r="AG15" s="61">
        <v>93738.797327999986</v>
      </c>
      <c r="AH15" s="65">
        <f t="shared" si="3"/>
        <v>218200.17999999996</v>
      </c>
      <c r="AI15" s="61"/>
      <c r="AJ15" s="61"/>
      <c r="AK15" s="61"/>
      <c r="AL15" s="61"/>
      <c r="AM15" s="61"/>
      <c r="AN15" s="64">
        <v>127889.66107084411</v>
      </c>
      <c r="AO15" s="61">
        <v>96320.82467748005</v>
      </c>
      <c r="AP15" s="65">
        <f t="shared" si="4"/>
        <v>224210.48574832416</v>
      </c>
      <c r="AQ15" s="276"/>
      <c r="AR15" s="61"/>
      <c r="AS15" s="61"/>
      <c r="AT15" s="61"/>
      <c r="AU15" s="61"/>
      <c r="AV15" s="64">
        <v>145031.05306506474</v>
      </c>
      <c r="AW15" s="61">
        <v>109230.96142488044</v>
      </c>
      <c r="AX15" s="65">
        <f t="shared" si="5"/>
        <v>254262.0144899452</v>
      </c>
      <c r="AY15" s="276"/>
      <c r="AZ15" s="61"/>
      <c r="BA15" s="61"/>
      <c r="BB15" s="61"/>
      <c r="BC15" s="61"/>
      <c r="BD15" s="64">
        <v>145031.05306506474</v>
      </c>
      <c r="BE15" s="61">
        <v>109230.96142488044</v>
      </c>
      <c r="BF15" s="65">
        <f t="shared" si="6"/>
        <v>254262.0144899452</v>
      </c>
      <c r="BG15" s="61"/>
      <c r="BH15" s="61"/>
      <c r="BI15" s="61"/>
      <c r="BJ15" s="61"/>
      <c r="BK15" s="61"/>
      <c r="BL15" s="66" t="s">
        <v>1331</v>
      </c>
      <c r="BM15" s="66" t="s">
        <v>1331</v>
      </c>
      <c r="BN15" s="66"/>
    </row>
    <row r="16" spans="1:66" s="102" customFormat="1" x14ac:dyDescent="0.35">
      <c r="A16" s="129" t="s">
        <v>900</v>
      </c>
      <c r="B16" s="129" t="s">
        <v>160</v>
      </c>
      <c r="C16" s="129" t="s">
        <v>161</v>
      </c>
      <c r="D16" s="91" t="s">
        <v>162</v>
      </c>
      <c r="E16" s="129" t="s">
        <v>907</v>
      </c>
      <c r="F16" s="129" t="s">
        <v>902</v>
      </c>
      <c r="G16" s="129" t="s">
        <v>903</v>
      </c>
      <c r="H16" s="129" t="s">
        <v>857</v>
      </c>
      <c r="I16" s="130">
        <v>9199</v>
      </c>
      <c r="J16" s="129" t="str">
        <f>VLOOKUP(A16,'Space Type Lookup'!$A$2:$D$134,4,FALSE)</f>
        <v>Office - Services</v>
      </c>
      <c r="K16" s="129" t="s">
        <v>908</v>
      </c>
      <c r="L16" s="131">
        <v>44682</v>
      </c>
      <c r="M16" s="131">
        <v>46507</v>
      </c>
      <c r="N16" s="91">
        <f t="shared" si="0"/>
        <v>2027</v>
      </c>
      <c r="O16" s="132">
        <v>188579.4</v>
      </c>
      <c r="P16" s="129" t="s">
        <v>1331</v>
      </c>
      <c r="Q16" s="133">
        <f t="shared" si="1"/>
        <v>221327.84</v>
      </c>
      <c r="R16" s="64">
        <v>155306.54999999999</v>
      </c>
      <c r="S16" s="63"/>
      <c r="T16" s="63" t="s">
        <v>1617</v>
      </c>
      <c r="U16" s="63"/>
      <c r="V16" s="60" t="s">
        <v>123</v>
      </c>
      <c r="W16" s="60"/>
      <c r="X16" s="64">
        <v>84762.826071999982</v>
      </c>
      <c r="Y16" s="61">
        <v>63839.603927999982</v>
      </c>
      <c r="Z16" s="65">
        <f t="shared" si="2"/>
        <v>148602.42999999996</v>
      </c>
      <c r="AA16" s="61"/>
      <c r="AB16" s="61"/>
      <c r="AC16" s="61"/>
      <c r="AD16" s="61"/>
      <c r="AE16" s="61"/>
      <c r="AF16" s="64">
        <v>84762.826071999982</v>
      </c>
      <c r="AG16" s="61">
        <v>63839.603927999982</v>
      </c>
      <c r="AH16" s="65">
        <f t="shared" si="3"/>
        <v>148602.42999999996</v>
      </c>
      <c r="AI16" s="61"/>
      <c r="AJ16" s="61"/>
      <c r="AK16" s="61"/>
      <c r="AL16" s="61"/>
      <c r="AM16" s="61"/>
      <c r="AN16" s="64">
        <v>88566.008072800876</v>
      </c>
      <c r="AO16" s="61">
        <v>66703.992054830393</v>
      </c>
      <c r="AP16" s="65">
        <f t="shared" si="4"/>
        <v>155270.00012763127</v>
      </c>
      <c r="AQ16" s="276"/>
      <c r="AR16" s="61"/>
      <c r="AS16" s="61"/>
      <c r="AT16" s="61"/>
      <c r="AU16" s="61"/>
      <c r="AV16" s="64">
        <v>107581.91807680529</v>
      </c>
      <c r="AW16" s="61">
        <v>81025.932688982386</v>
      </c>
      <c r="AX16" s="65">
        <f t="shared" si="5"/>
        <v>188607.85076578768</v>
      </c>
      <c r="AY16" s="276"/>
      <c r="AZ16" s="61"/>
      <c r="BA16" s="61"/>
      <c r="BB16" s="61"/>
      <c r="BC16" s="61"/>
      <c r="BD16" s="64">
        <v>107581.91807680529</v>
      </c>
      <c r="BE16" s="61">
        <v>81025.932688982386</v>
      </c>
      <c r="BF16" s="65">
        <f t="shared" si="6"/>
        <v>188607.85076578768</v>
      </c>
      <c r="BG16" s="61"/>
      <c r="BH16" s="61"/>
      <c r="BI16" s="61"/>
      <c r="BJ16" s="61"/>
      <c r="BK16" s="61"/>
      <c r="BL16" s="66" t="s">
        <v>1331</v>
      </c>
      <c r="BM16" s="66" t="s">
        <v>1331</v>
      </c>
      <c r="BN16" s="66"/>
    </row>
    <row r="17" spans="1:66" s="102" customFormat="1" x14ac:dyDescent="0.35">
      <c r="A17" s="129" t="s">
        <v>909</v>
      </c>
      <c r="B17" s="129" t="s">
        <v>160</v>
      </c>
      <c r="C17" s="129" t="s">
        <v>161</v>
      </c>
      <c r="D17" s="91" t="s">
        <v>162</v>
      </c>
      <c r="E17" s="129" t="s">
        <v>910</v>
      </c>
      <c r="F17" s="129" t="s">
        <v>911</v>
      </c>
      <c r="G17" s="129" t="s">
        <v>912</v>
      </c>
      <c r="H17" s="129" t="s">
        <v>276</v>
      </c>
      <c r="I17" s="130">
        <v>18431</v>
      </c>
      <c r="J17" s="129" t="str">
        <f>VLOOKUP(A17,'Space Type Lookup'!$A$2:$D$134,4,FALSE)</f>
        <v>Office - Services</v>
      </c>
      <c r="K17" s="129" t="s">
        <v>913</v>
      </c>
      <c r="L17" s="131">
        <v>43617</v>
      </c>
      <c r="M17" s="131">
        <v>45443</v>
      </c>
      <c r="N17" s="91">
        <f t="shared" si="0"/>
        <v>2024</v>
      </c>
      <c r="O17" s="132">
        <v>428520.72</v>
      </c>
      <c r="P17" s="129" t="s">
        <v>1331</v>
      </c>
      <c r="Q17" s="133">
        <f t="shared" si="1"/>
        <v>494135.07999999996</v>
      </c>
      <c r="R17" s="64">
        <v>392810.65999999992</v>
      </c>
      <c r="S17" s="63"/>
      <c r="T17" s="63" t="s">
        <v>1617</v>
      </c>
      <c r="U17" s="63"/>
      <c r="V17" s="60" t="s">
        <v>123</v>
      </c>
      <c r="W17" s="60"/>
      <c r="X17" s="64">
        <v>308517.73017856886</v>
      </c>
      <c r="Y17" s="61">
        <v>159946.18093254219</v>
      </c>
      <c r="Z17" s="65">
        <f t="shared" si="2"/>
        <v>468463.91111111105</v>
      </c>
      <c r="AA17" s="61"/>
      <c r="AB17" s="61"/>
      <c r="AC17" s="61"/>
      <c r="AD17" s="61"/>
      <c r="AE17" s="61"/>
      <c r="AF17" s="64">
        <v>308517.73017856886</v>
      </c>
      <c r="AG17" s="61">
        <v>159946.18093254219</v>
      </c>
      <c r="AH17" s="65">
        <f t="shared" si="3"/>
        <v>468463.91111111105</v>
      </c>
      <c r="AI17" s="61"/>
      <c r="AJ17" s="61"/>
      <c r="AK17" s="61"/>
      <c r="AL17" s="61"/>
      <c r="AM17" s="61"/>
      <c r="AN17" s="64">
        <v>308517.73017856886</v>
      </c>
      <c r="AO17" s="61">
        <v>159946.18093254219</v>
      </c>
      <c r="AP17" s="65">
        <f t="shared" si="4"/>
        <v>468463.91111111105</v>
      </c>
      <c r="AQ17" s="276"/>
      <c r="AR17" s="61"/>
      <c r="AS17" s="61"/>
      <c r="AT17" s="61"/>
      <c r="AU17" s="61"/>
      <c r="AV17" s="64">
        <v>308517.73017856886</v>
      </c>
      <c r="AW17" s="61">
        <v>159946.18093254219</v>
      </c>
      <c r="AX17" s="65">
        <f t="shared" si="5"/>
        <v>468463.91111111105</v>
      </c>
      <c r="AY17" s="276"/>
      <c r="AZ17" s="61"/>
      <c r="BA17" s="61"/>
      <c r="BB17" s="61"/>
      <c r="BC17" s="61"/>
      <c r="BD17" s="64">
        <v>311497.79671707808</v>
      </c>
      <c r="BE17" s="61">
        <v>161491.14971434779</v>
      </c>
      <c r="BF17" s="65">
        <f t="shared" si="6"/>
        <v>472988.94643142587</v>
      </c>
      <c r="BG17" s="61"/>
      <c r="BH17" s="61"/>
      <c r="BI17" s="61"/>
      <c r="BJ17" s="61"/>
      <c r="BK17" s="61"/>
      <c r="BL17" s="66" t="s">
        <v>1331</v>
      </c>
      <c r="BM17" s="66" t="s">
        <v>1331</v>
      </c>
      <c r="BN17" s="66"/>
    </row>
    <row r="18" spans="1:66" s="102" customFormat="1" x14ac:dyDescent="0.35">
      <c r="A18" s="129" t="s">
        <v>914</v>
      </c>
      <c r="B18" s="129" t="s">
        <v>160</v>
      </c>
      <c r="C18" s="129" t="s">
        <v>161</v>
      </c>
      <c r="D18" s="91" t="s">
        <v>162</v>
      </c>
      <c r="E18" s="129" t="s">
        <v>915</v>
      </c>
      <c r="F18" s="129" t="s">
        <v>916</v>
      </c>
      <c r="G18" s="129" t="s">
        <v>54</v>
      </c>
      <c r="H18" s="129" t="s">
        <v>54</v>
      </c>
      <c r="I18" s="130">
        <v>19836</v>
      </c>
      <c r="J18" s="129" t="str">
        <f>VLOOKUP(A18,'Space Type Lookup'!$A$2:$D$134,4,FALSE)</f>
        <v>Office - Services</v>
      </c>
      <c r="K18" s="129" t="s">
        <v>917</v>
      </c>
      <c r="L18" s="131">
        <v>44378</v>
      </c>
      <c r="M18" s="131">
        <v>46203</v>
      </c>
      <c r="N18" s="91">
        <f t="shared" si="0"/>
        <v>2027</v>
      </c>
      <c r="O18" s="132">
        <v>366966</v>
      </c>
      <c r="P18" s="129" t="s">
        <v>1331</v>
      </c>
      <c r="Q18" s="133">
        <f t="shared" si="1"/>
        <v>437582.16000000003</v>
      </c>
      <c r="R18" s="64">
        <v>366966</v>
      </c>
      <c r="S18" s="63"/>
      <c r="T18" s="63" t="s">
        <v>1617</v>
      </c>
      <c r="U18" s="63"/>
      <c r="V18" s="60" t="s">
        <v>123</v>
      </c>
      <c r="W18" s="60"/>
      <c r="X18" s="64">
        <v>260220.90500000003</v>
      </c>
      <c r="Y18" s="61">
        <v>108886.76166666669</v>
      </c>
      <c r="Z18" s="65">
        <f t="shared" si="2"/>
        <v>369107.66666666674</v>
      </c>
      <c r="AA18" s="61"/>
      <c r="AB18" s="61"/>
      <c r="AC18" s="61"/>
      <c r="AD18" s="61"/>
      <c r="AE18" s="61"/>
      <c r="AF18" s="64">
        <v>260220.90500000003</v>
      </c>
      <c r="AG18" s="61">
        <v>108886.76166666669</v>
      </c>
      <c r="AH18" s="65">
        <f t="shared" si="3"/>
        <v>369107.66666666674</v>
      </c>
      <c r="AI18" s="61"/>
      <c r="AJ18" s="61"/>
      <c r="AK18" s="61"/>
      <c r="AL18" s="61"/>
      <c r="AM18" s="61"/>
      <c r="AN18" s="64">
        <v>323092.15068079002</v>
      </c>
      <c r="AO18" s="61">
        <v>135194.58787352205</v>
      </c>
      <c r="AP18" s="65">
        <f t="shared" si="4"/>
        <v>458286.73855431203</v>
      </c>
      <c r="AQ18" s="276"/>
      <c r="AR18" s="61"/>
      <c r="AS18" s="61"/>
      <c r="AT18" s="61"/>
      <c r="AU18" s="61"/>
      <c r="AV18" s="64">
        <v>323092.15068079002</v>
      </c>
      <c r="AW18" s="61">
        <v>135194.58787352205</v>
      </c>
      <c r="AX18" s="65">
        <f t="shared" si="5"/>
        <v>458286.73855431203</v>
      </c>
      <c r="AY18" s="276"/>
      <c r="AZ18" s="61"/>
      <c r="BA18" s="61"/>
      <c r="BB18" s="61"/>
      <c r="BC18" s="61"/>
      <c r="BD18" s="64">
        <v>323092.15068079002</v>
      </c>
      <c r="BE18" s="61">
        <v>135194.58787352205</v>
      </c>
      <c r="BF18" s="65">
        <f t="shared" si="6"/>
        <v>458286.73855431203</v>
      </c>
      <c r="BG18" s="61"/>
      <c r="BH18" s="61"/>
      <c r="BI18" s="61"/>
      <c r="BJ18" s="61"/>
      <c r="BK18" s="61"/>
      <c r="BL18" s="66" t="s">
        <v>1331</v>
      </c>
      <c r="BM18" s="66" t="s">
        <v>1331</v>
      </c>
      <c r="BN18" s="66"/>
    </row>
    <row r="19" spans="1:66" s="102" customFormat="1" x14ac:dyDescent="0.35">
      <c r="A19" s="129" t="s">
        <v>918</v>
      </c>
      <c r="B19" s="129" t="s">
        <v>160</v>
      </c>
      <c r="C19" s="129" t="s">
        <v>161</v>
      </c>
      <c r="D19" s="91" t="s">
        <v>162</v>
      </c>
      <c r="E19" s="129" t="s">
        <v>919</v>
      </c>
      <c r="F19" s="129" t="s">
        <v>920</v>
      </c>
      <c r="G19" s="129" t="s">
        <v>921</v>
      </c>
      <c r="H19" s="129" t="s">
        <v>857</v>
      </c>
      <c r="I19" s="130">
        <v>13284</v>
      </c>
      <c r="J19" s="129" t="str">
        <f>VLOOKUP(A19,'Space Type Lookup'!$A$2:$D$134,4,FALSE)</f>
        <v>Office - Administrative</v>
      </c>
      <c r="K19" s="129" t="s">
        <v>922</v>
      </c>
      <c r="L19" s="131">
        <v>43739</v>
      </c>
      <c r="M19" s="131">
        <v>47391</v>
      </c>
      <c r="N19" s="91">
        <f t="shared" si="0"/>
        <v>2030</v>
      </c>
      <c r="O19" s="132">
        <v>255717</v>
      </c>
      <c r="P19" s="129" t="s">
        <v>1331</v>
      </c>
      <c r="Q19" s="133">
        <f t="shared" si="1"/>
        <v>303008.03999999998</v>
      </c>
      <c r="R19" s="64">
        <v>281211.07</v>
      </c>
      <c r="S19" s="63"/>
      <c r="T19" s="63" t="s">
        <v>1617</v>
      </c>
      <c r="U19" s="63"/>
      <c r="V19" s="60" t="s">
        <v>122</v>
      </c>
      <c r="W19" s="60"/>
      <c r="X19" s="64">
        <v>130003.849395</v>
      </c>
      <c r="Y19" s="61">
        <v>185922.88060500001</v>
      </c>
      <c r="Z19" s="65">
        <f t="shared" si="2"/>
        <v>315926.73</v>
      </c>
      <c r="AA19" s="61"/>
      <c r="AB19" s="61"/>
      <c r="AC19" s="61"/>
      <c r="AD19" s="61"/>
      <c r="AE19" s="61"/>
      <c r="AF19" s="64">
        <v>132395.38451999999</v>
      </c>
      <c r="AG19" s="61">
        <v>189343.09547999999</v>
      </c>
      <c r="AH19" s="65">
        <f t="shared" si="3"/>
        <v>321738.48</v>
      </c>
      <c r="AI19" s="61"/>
      <c r="AJ19" s="61"/>
      <c r="AK19" s="61"/>
      <c r="AL19" s="61"/>
      <c r="AM19" s="61"/>
      <c r="AN19" s="64">
        <v>132395.38451999999</v>
      </c>
      <c r="AO19" s="61">
        <v>189343.09547999999</v>
      </c>
      <c r="AP19" s="65">
        <f t="shared" si="4"/>
        <v>321738.48</v>
      </c>
      <c r="AQ19" s="276"/>
      <c r="AR19" s="61"/>
      <c r="AS19" s="61"/>
      <c r="AT19" s="61"/>
      <c r="AU19" s="61"/>
      <c r="AV19" s="64">
        <v>132395.38451999999</v>
      </c>
      <c r="AW19" s="61">
        <v>189343.09547999999</v>
      </c>
      <c r="AX19" s="65">
        <f t="shared" si="5"/>
        <v>321738.48</v>
      </c>
      <c r="AY19" s="276"/>
      <c r="AZ19" s="61"/>
      <c r="BA19" s="61"/>
      <c r="BB19" s="61"/>
      <c r="BC19" s="61"/>
      <c r="BD19" s="64">
        <v>132395.38451999999</v>
      </c>
      <c r="BE19" s="61">
        <v>189343.09547999999</v>
      </c>
      <c r="BF19" s="65">
        <f t="shared" si="6"/>
        <v>321738.48</v>
      </c>
      <c r="BG19" s="61"/>
      <c r="BH19" s="61"/>
      <c r="BI19" s="61"/>
      <c r="BJ19" s="61"/>
      <c r="BK19" s="61"/>
      <c r="BL19" s="66" t="s">
        <v>1331</v>
      </c>
      <c r="BM19" s="66" t="s">
        <v>1331</v>
      </c>
      <c r="BN19" s="66"/>
    </row>
    <row r="20" spans="1:66" s="102" customFormat="1" x14ac:dyDescent="0.35">
      <c r="A20" s="129" t="s">
        <v>923</v>
      </c>
      <c r="B20" s="129" t="s">
        <v>160</v>
      </c>
      <c r="C20" s="129" t="s">
        <v>161</v>
      </c>
      <c r="D20" s="91" t="s">
        <v>162</v>
      </c>
      <c r="E20" s="129" t="s">
        <v>924</v>
      </c>
      <c r="F20" s="129" t="s">
        <v>925</v>
      </c>
      <c r="G20" s="129" t="s">
        <v>54</v>
      </c>
      <c r="H20" s="129" t="s">
        <v>54</v>
      </c>
      <c r="I20" s="130">
        <v>26445</v>
      </c>
      <c r="J20" s="129" t="str">
        <f>VLOOKUP(A20,'Space Type Lookup'!$A$2:$D$134,4,FALSE)</f>
        <v>Office - Services</v>
      </c>
      <c r="K20" s="129" t="s">
        <v>926</v>
      </c>
      <c r="L20" s="131">
        <v>44713</v>
      </c>
      <c r="M20" s="131">
        <v>46538</v>
      </c>
      <c r="N20" s="91">
        <f t="shared" si="0"/>
        <v>2027</v>
      </c>
      <c r="O20" s="132">
        <v>581790</v>
      </c>
      <c r="P20" s="280" t="s">
        <v>1332</v>
      </c>
      <c r="Q20" s="133">
        <f t="shared" si="1"/>
        <v>581790</v>
      </c>
      <c r="R20" s="64">
        <v>101892.00000000001</v>
      </c>
      <c r="S20" s="63"/>
      <c r="T20" s="63" t="s">
        <v>1617</v>
      </c>
      <c r="U20" s="63"/>
      <c r="V20" s="60" t="s">
        <v>119</v>
      </c>
      <c r="W20" s="60"/>
      <c r="X20" s="64">
        <v>73502.276044039885</v>
      </c>
      <c r="Y20" s="61">
        <v>55358.65671199077</v>
      </c>
      <c r="Z20" s="65">
        <f t="shared" si="2"/>
        <v>128860.93275603066</v>
      </c>
      <c r="AA20" s="61"/>
      <c r="AB20" s="61"/>
      <c r="AC20" s="61"/>
      <c r="AD20" s="61"/>
      <c r="AE20" s="61"/>
      <c r="AF20" s="64">
        <v>73502.276044039885</v>
      </c>
      <c r="AG20" s="61">
        <v>55358.65671199077</v>
      </c>
      <c r="AH20" s="65">
        <f t="shared" si="3"/>
        <v>128860.93275603066</v>
      </c>
      <c r="AI20" s="61"/>
      <c r="AJ20" s="61"/>
      <c r="AK20" s="61"/>
      <c r="AL20" s="61"/>
      <c r="AM20" s="61"/>
      <c r="AN20" s="64">
        <v>73502.276044039885</v>
      </c>
      <c r="AO20" s="61">
        <v>55358.65671199077</v>
      </c>
      <c r="AP20" s="65">
        <f t="shared" si="4"/>
        <v>128860.93275603066</v>
      </c>
      <c r="AQ20" s="276"/>
      <c r="AR20" s="61"/>
      <c r="AS20" s="61"/>
      <c r="AT20" s="61"/>
      <c r="AU20" s="61"/>
      <c r="AV20" s="64">
        <v>73502.276044039885</v>
      </c>
      <c r="AW20" s="61">
        <v>55358.65671199077</v>
      </c>
      <c r="AX20" s="65">
        <f t="shared" si="5"/>
        <v>128860.93275603066</v>
      </c>
      <c r="AY20" s="276"/>
      <c r="AZ20" s="61"/>
      <c r="BA20" s="61"/>
      <c r="BB20" s="61"/>
      <c r="BC20" s="61"/>
      <c r="BD20" s="64">
        <v>73502.276044039885</v>
      </c>
      <c r="BE20" s="61">
        <v>55358.65671199077</v>
      </c>
      <c r="BF20" s="65">
        <f t="shared" si="6"/>
        <v>128860.93275603066</v>
      </c>
      <c r="BG20" s="61"/>
      <c r="BH20" s="61"/>
      <c r="BI20" s="61"/>
      <c r="BJ20" s="61"/>
      <c r="BK20" s="61"/>
      <c r="BL20" s="66" t="s">
        <v>1331</v>
      </c>
      <c r="BM20" s="66" t="s">
        <v>1331</v>
      </c>
      <c r="BN20" s="66"/>
    </row>
    <row r="21" spans="1:66" s="102" customFormat="1" x14ac:dyDescent="0.35">
      <c r="A21" s="129" t="s">
        <v>923</v>
      </c>
      <c r="B21" s="129" t="s">
        <v>160</v>
      </c>
      <c r="C21" s="129" t="s">
        <v>161</v>
      </c>
      <c r="D21" s="91" t="s">
        <v>162</v>
      </c>
      <c r="E21" s="129" t="s">
        <v>927</v>
      </c>
      <c r="F21" s="129" t="s">
        <v>925</v>
      </c>
      <c r="G21" s="129" t="s">
        <v>54</v>
      </c>
      <c r="H21" s="129" t="s">
        <v>54</v>
      </c>
      <c r="I21" s="130">
        <v>8207</v>
      </c>
      <c r="J21" s="129" t="str">
        <f>VLOOKUP(A21,'Space Type Lookup'!$A$2:$D$134,4,FALSE)</f>
        <v>Office - Services</v>
      </c>
      <c r="K21" s="129" t="s">
        <v>928</v>
      </c>
      <c r="L21" s="131">
        <v>44927</v>
      </c>
      <c r="M21" s="131">
        <v>46752</v>
      </c>
      <c r="N21" s="91">
        <f t="shared" si="0"/>
        <v>2028</v>
      </c>
      <c r="O21" s="132">
        <v>188760.95999999999</v>
      </c>
      <c r="P21" s="280" t="s">
        <v>1332</v>
      </c>
      <c r="Q21" s="133">
        <f t="shared" si="1"/>
        <v>188760.95999999999</v>
      </c>
      <c r="R21" s="64">
        <v>239960.24</v>
      </c>
      <c r="S21" s="63"/>
      <c r="T21" s="63" t="s">
        <v>1617</v>
      </c>
      <c r="U21" s="63"/>
      <c r="V21" s="60" t="s">
        <v>122</v>
      </c>
      <c r="W21" s="60"/>
      <c r="X21" s="64">
        <v>206407.11960000001</v>
      </c>
      <c r="Y21" s="61">
        <v>105244.88039999999</v>
      </c>
      <c r="Z21" s="65">
        <f t="shared" si="2"/>
        <v>311652</v>
      </c>
      <c r="AA21" s="61"/>
      <c r="AB21" s="61"/>
      <c r="AC21" s="61"/>
      <c r="AD21" s="61"/>
      <c r="AE21" s="61"/>
      <c r="AF21" s="64">
        <v>206407.11960000001</v>
      </c>
      <c r="AG21" s="61">
        <v>105244.88039999999</v>
      </c>
      <c r="AH21" s="65">
        <f t="shared" si="3"/>
        <v>311652</v>
      </c>
      <c r="AI21" s="61"/>
      <c r="AJ21" s="61"/>
      <c r="AK21" s="61"/>
      <c r="AL21" s="61"/>
      <c r="AM21" s="61"/>
      <c r="AN21" s="64">
        <v>206407.11960000001</v>
      </c>
      <c r="AO21" s="61">
        <v>105244.88039999999</v>
      </c>
      <c r="AP21" s="65">
        <f t="shared" si="4"/>
        <v>311652</v>
      </c>
      <c r="AQ21" s="276"/>
      <c r="AR21" s="61"/>
      <c r="AS21" s="61"/>
      <c r="AT21" s="61"/>
      <c r="AU21" s="61"/>
      <c r="AV21" s="64">
        <v>216873.31729450665</v>
      </c>
      <c r="AW21" s="61">
        <v>110581.48761943966</v>
      </c>
      <c r="AX21" s="65">
        <f t="shared" si="5"/>
        <v>327454.80491394631</v>
      </c>
      <c r="AY21" s="276"/>
      <c r="AZ21" s="61"/>
      <c r="BA21" s="61"/>
      <c r="BB21" s="61"/>
      <c r="BC21" s="61"/>
      <c r="BD21" s="64">
        <v>227339.51498901329</v>
      </c>
      <c r="BE21" s="61">
        <v>115918.09483887933</v>
      </c>
      <c r="BF21" s="65">
        <f t="shared" si="6"/>
        <v>343257.60982789262</v>
      </c>
      <c r="BG21" s="61"/>
      <c r="BH21" s="61"/>
      <c r="BI21" s="61"/>
      <c r="BJ21" s="61"/>
      <c r="BK21" s="61"/>
      <c r="BL21" s="66" t="s">
        <v>1331</v>
      </c>
      <c r="BM21" s="66" t="s">
        <v>1331</v>
      </c>
      <c r="BN21" s="66"/>
    </row>
    <row r="22" spans="1:66" s="102" customFormat="1" x14ac:dyDescent="0.35">
      <c r="A22" s="129" t="s">
        <v>923</v>
      </c>
      <c r="B22" s="129" t="s">
        <v>160</v>
      </c>
      <c r="C22" s="129" t="s">
        <v>161</v>
      </c>
      <c r="D22" s="91" t="s">
        <v>162</v>
      </c>
      <c r="E22" s="129" t="s">
        <v>924</v>
      </c>
      <c r="F22" s="129" t="s">
        <v>925</v>
      </c>
      <c r="G22" s="129" t="s">
        <v>54</v>
      </c>
      <c r="H22" s="129" t="s">
        <v>54</v>
      </c>
      <c r="I22" s="130">
        <v>4852</v>
      </c>
      <c r="J22" s="129" t="str">
        <f>VLOOKUP(A22,'Space Type Lookup'!$A$2:$D$134,4,FALSE)</f>
        <v>Office - Services</v>
      </c>
      <c r="K22" s="129" t="s">
        <v>929</v>
      </c>
      <c r="L22" s="131">
        <v>43647</v>
      </c>
      <c r="M22" s="131">
        <v>45535</v>
      </c>
      <c r="N22" s="91">
        <f t="shared" si="0"/>
        <v>2025</v>
      </c>
      <c r="O22" s="132">
        <v>101892</v>
      </c>
      <c r="P22" s="280" t="s">
        <v>1332</v>
      </c>
      <c r="Q22" s="133">
        <f t="shared" si="1"/>
        <v>101892</v>
      </c>
      <c r="R22" s="64">
        <v>188760.95999999996</v>
      </c>
      <c r="S22" s="63"/>
      <c r="T22" s="63" t="s">
        <v>1617</v>
      </c>
      <c r="U22" s="63"/>
      <c r="V22" s="60" t="s">
        <v>122</v>
      </c>
      <c r="W22" s="60"/>
      <c r="X22" s="64">
        <v>107669.25158399998</v>
      </c>
      <c r="Y22" s="61">
        <v>81091.708415999979</v>
      </c>
      <c r="Z22" s="65">
        <f t="shared" si="2"/>
        <v>188760.95999999996</v>
      </c>
      <c r="AA22" s="61"/>
      <c r="AB22" s="61"/>
      <c r="AC22" s="61"/>
      <c r="AD22" s="61"/>
      <c r="AE22" s="61"/>
      <c r="AF22" s="64">
        <v>107669.25158399998</v>
      </c>
      <c r="AG22" s="61">
        <v>81091.708415999979</v>
      </c>
      <c r="AH22" s="65">
        <f t="shared" si="3"/>
        <v>188760.95999999996</v>
      </c>
      <c r="AI22" s="61"/>
      <c r="AJ22" s="61"/>
      <c r="AK22" s="61"/>
      <c r="AL22" s="61"/>
      <c r="AM22" s="61"/>
      <c r="AN22" s="64">
        <v>107669.25158399998</v>
      </c>
      <c r="AO22" s="61">
        <v>81091.708415999979</v>
      </c>
      <c r="AP22" s="65">
        <f t="shared" si="4"/>
        <v>188760.95999999996</v>
      </c>
      <c r="AQ22" s="276"/>
      <c r="AR22" s="61"/>
      <c r="AS22" s="61"/>
      <c r="AT22" s="61"/>
      <c r="AU22" s="61"/>
      <c r="AV22" s="64">
        <v>113128.79035805749</v>
      </c>
      <c r="AW22" s="61">
        <v>85203.59105508677</v>
      </c>
      <c r="AX22" s="65">
        <f t="shared" si="5"/>
        <v>198332.38141314426</v>
      </c>
      <c r="AY22" s="276"/>
      <c r="AZ22" s="61"/>
      <c r="BA22" s="61"/>
      <c r="BB22" s="61"/>
      <c r="BC22" s="61"/>
      <c r="BD22" s="64">
        <v>118588.32913211497</v>
      </c>
      <c r="BE22" s="61">
        <v>89315.473694173532</v>
      </c>
      <c r="BF22" s="65">
        <f t="shared" si="6"/>
        <v>207903.80282628851</v>
      </c>
      <c r="BG22" s="61"/>
      <c r="BH22" s="61"/>
      <c r="BI22" s="61"/>
      <c r="BJ22" s="61"/>
      <c r="BK22" s="61"/>
      <c r="BL22" s="66" t="s">
        <v>1331</v>
      </c>
      <c r="BM22" s="66" t="s">
        <v>1331</v>
      </c>
    </row>
    <row r="23" spans="1:66" s="102" customFormat="1" x14ac:dyDescent="0.35">
      <c r="A23" s="129" t="s">
        <v>923</v>
      </c>
      <c r="B23" s="129" t="s">
        <v>160</v>
      </c>
      <c r="C23" s="129" t="s">
        <v>161</v>
      </c>
      <c r="D23" s="91" t="s">
        <v>162</v>
      </c>
      <c r="E23" s="129" t="s">
        <v>930</v>
      </c>
      <c r="F23" s="129" t="s">
        <v>925</v>
      </c>
      <c r="G23" s="129" t="s">
        <v>54</v>
      </c>
      <c r="H23" s="129" t="s">
        <v>54</v>
      </c>
      <c r="I23" s="130">
        <v>14166</v>
      </c>
      <c r="J23" s="129" t="str">
        <f>VLOOKUP(A23,'Space Type Lookup'!$A$2:$D$134,4,FALSE)</f>
        <v>Office - Services</v>
      </c>
      <c r="K23" s="129" t="s">
        <v>931</v>
      </c>
      <c r="L23" s="131">
        <v>44927</v>
      </c>
      <c r="M23" s="131">
        <v>46752</v>
      </c>
      <c r="N23" s="91">
        <f t="shared" si="0"/>
        <v>2028</v>
      </c>
      <c r="O23" s="132">
        <v>311652</v>
      </c>
      <c r="P23" s="280" t="s">
        <v>1332</v>
      </c>
      <c r="Q23" s="133">
        <f t="shared" si="1"/>
        <v>311652</v>
      </c>
      <c r="R23" s="64">
        <v>581904.44999999984</v>
      </c>
      <c r="S23" s="63"/>
      <c r="T23" s="63" t="s">
        <v>1617</v>
      </c>
      <c r="U23" s="63"/>
      <c r="V23" s="60" t="s">
        <v>123</v>
      </c>
      <c r="W23" s="60"/>
      <c r="X23" s="64">
        <v>334112.43377777777</v>
      </c>
      <c r="Y23" s="61">
        <v>251638.6773333333</v>
      </c>
      <c r="Z23" s="65">
        <f t="shared" si="2"/>
        <v>585751.11111111101</v>
      </c>
      <c r="AA23" s="61"/>
      <c r="AB23" s="61"/>
      <c r="AC23" s="61"/>
      <c r="AD23" s="61"/>
      <c r="AE23" s="61"/>
      <c r="AF23" s="64">
        <v>334112.43377777777</v>
      </c>
      <c r="AG23" s="61">
        <v>251638.6773333333</v>
      </c>
      <c r="AH23" s="65">
        <f t="shared" si="3"/>
        <v>585751.11111111101</v>
      </c>
      <c r="AI23" s="61"/>
      <c r="AJ23" s="61"/>
      <c r="AK23" s="61"/>
      <c r="AL23" s="61"/>
      <c r="AM23" s="61"/>
      <c r="AN23" s="64">
        <v>338713.98333039763</v>
      </c>
      <c r="AO23" s="61">
        <v>255104.36051672301</v>
      </c>
      <c r="AP23" s="65">
        <f t="shared" si="4"/>
        <v>593818.34384712065</v>
      </c>
      <c r="AQ23" s="276"/>
      <c r="AR23" s="61"/>
      <c r="AS23" s="61"/>
      <c r="AT23" s="61"/>
      <c r="AU23" s="61"/>
      <c r="AV23" s="64">
        <v>389331.02840921655</v>
      </c>
      <c r="AW23" s="61">
        <v>293226.87553401018</v>
      </c>
      <c r="AX23" s="65">
        <f t="shared" si="5"/>
        <v>682557.90394322667</v>
      </c>
      <c r="AY23" s="276"/>
      <c r="AZ23" s="61"/>
      <c r="BA23" s="61"/>
      <c r="BB23" s="61"/>
      <c r="BC23" s="61"/>
      <c r="BD23" s="64">
        <v>389331.02840921655</v>
      </c>
      <c r="BE23" s="61">
        <v>293226.87553401018</v>
      </c>
      <c r="BF23" s="65">
        <f t="shared" si="6"/>
        <v>682557.90394322667</v>
      </c>
      <c r="BG23" s="61"/>
      <c r="BH23" s="61"/>
      <c r="BI23" s="61"/>
      <c r="BJ23" s="61"/>
      <c r="BK23" s="61"/>
      <c r="BL23" s="66" t="s">
        <v>1331</v>
      </c>
      <c r="BM23" s="66" t="s">
        <v>1331</v>
      </c>
      <c r="BN23" s="66"/>
    </row>
    <row r="24" spans="1:66" s="102" customFormat="1" x14ac:dyDescent="0.35">
      <c r="A24" s="129" t="s">
        <v>932</v>
      </c>
      <c r="B24" s="129" t="s">
        <v>160</v>
      </c>
      <c r="C24" s="129" t="s">
        <v>161</v>
      </c>
      <c r="D24" s="91" t="s">
        <v>162</v>
      </c>
      <c r="E24" s="129" t="s">
        <v>933</v>
      </c>
      <c r="F24" s="129" t="s">
        <v>934</v>
      </c>
      <c r="G24" s="129" t="s">
        <v>935</v>
      </c>
      <c r="H24" s="129" t="s">
        <v>936</v>
      </c>
      <c r="I24" s="130">
        <v>4225</v>
      </c>
      <c r="J24" s="129" t="str">
        <f>VLOOKUP(A24,'Space Type Lookup'!$A$2:$D$134,4,FALSE)</f>
        <v>Office - Services</v>
      </c>
      <c r="K24" s="129" t="s">
        <v>937</v>
      </c>
      <c r="L24" s="131">
        <v>44197</v>
      </c>
      <c r="M24" s="131">
        <v>46022</v>
      </c>
      <c r="N24" s="91">
        <f t="shared" si="0"/>
        <v>2026</v>
      </c>
      <c r="O24" s="132">
        <v>98104.56</v>
      </c>
      <c r="P24" s="129" t="s">
        <v>1331</v>
      </c>
      <c r="Q24" s="133">
        <f t="shared" si="1"/>
        <v>113145.56</v>
      </c>
      <c r="R24" s="64">
        <v>108957.28</v>
      </c>
      <c r="S24" s="63"/>
      <c r="T24" s="63" t="s">
        <v>1617</v>
      </c>
      <c r="U24" s="63"/>
      <c r="V24" s="60" t="s">
        <v>123</v>
      </c>
      <c r="W24" s="60"/>
      <c r="X24" s="64">
        <v>89774.673011577543</v>
      </c>
      <c r="Y24" s="61">
        <v>37565.288706972162</v>
      </c>
      <c r="Z24" s="65">
        <f t="shared" si="2"/>
        <v>127339.9617185497</v>
      </c>
      <c r="AA24" s="61"/>
      <c r="AB24" s="61"/>
      <c r="AC24" s="61"/>
      <c r="AD24" s="61"/>
      <c r="AE24" s="61"/>
      <c r="AF24" s="64">
        <v>100000.77334111949</v>
      </c>
      <c r="AG24" s="61">
        <v>41844.295227844326</v>
      </c>
      <c r="AH24" s="65">
        <f t="shared" si="3"/>
        <v>141845.06856896382</v>
      </c>
      <c r="AI24" s="61"/>
      <c r="AJ24" s="61"/>
      <c r="AK24" s="61"/>
      <c r="AL24" s="61"/>
      <c r="AM24" s="61"/>
      <c r="AN24" s="64">
        <v>100000.77334111949</v>
      </c>
      <c r="AO24" s="61">
        <v>41844.295227844326</v>
      </c>
      <c r="AP24" s="65">
        <f t="shared" si="4"/>
        <v>141845.06856896382</v>
      </c>
      <c r="AQ24" s="276"/>
      <c r="AR24" s="61"/>
      <c r="AS24" s="61"/>
      <c r="AT24" s="61"/>
      <c r="AU24" s="61"/>
      <c r="AV24" s="64">
        <v>100000.77334111949</v>
      </c>
      <c r="AW24" s="61">
        <v>41844.295227844326</v>
      </c>
      <c r="AX24" s="65">
        <f t="shared" si="5"/>
        <v>141845.06856896382</v>
      </c>
      <c r="AY24" s="276"/>
      <c r="AZ24" s="61"/>
      <c r="BA24" s="61"/>
      <c r="BB24" s="61"/>
      <c r="BC24" s="61"/>
      <c r="BD24" s="64">
        <v>100000.77334111949</v>
      </c>
      <c r="BE24" s="61">
        <v>41844.295227844326</v>
      </c>
      <c r="BF24" s="65">
        <f t="shared" si="6"/>
        <v>141845.06856896382</v>
      </c>
      <c r="BG24" s="61"/>
      <c r="BH24" s="61"/>
      <c r="BI24" s="61"/>
      <c r="BJ24" s="61"/>
      <c r="BK24" s="61"/>
      <c r="BL24" s="66" t="s">
        <v>1331</v>
      </c>
      <c r="BM24" s="66" t="s">
        <v>1331</v>
      </c>
      <c r="BN24" s="66"/>
    </row>
    <row r="25" spans="1:66" s="102" customFormat="1" x14ac:dyDescent="0.35">
      <c r="A25" s="129" t="s">
        <v>938</v>
      </c>
      <c r="B25" s="129" t="s">
        <v>160</v>
      </c>
      <c r="C25" s="129" t="s">
        <v>161</v>
      </c>
      <c r="D25" s="91" t="s">
        <v>162</v>
      </c>
      <c r="E25" s="129" t="s">
        <v>939</v>
      </c>
      <c r="F25" s="129" t="s">
        <v>940</v>
      </c>
      <c r="G25" s="129" t="s">
        <v>941</v>
      </c>
      <c r="H25" s="129" t="s">
        <v>942</v>
      </c>
      <c r="I25" s="130">
        <v>27906</v>
      </c>
      <c r="J25" s="129" t="str">
        <f>VLOOKUP(A25,'Space Type Lookup'!$A$2:$D$134,4,FALSE)</f>
        <v>Office - Services</v>
      </c>
      <c r="K25" s="129" t="s">
        <v>943</v>
      </c>
      <c r="L25" s="131">
        <v>42217</v>
      </c>
      <c r="M25" s="131">
        <v>45869</v>
      </c>
      <c r="N25" s="91">
        <f t="shared" si="0"/>
        <v>2026</v>
      </c>
      <c r="O25" s="132">
        <v>605281.07999999996</v>
      </c>
      <c r="P25" s="129" t="s">
        <v>1331</v>
      </c>
      <c r="Q25" s="133">
        <f t="shared" si="1"/>
        <v>704626.44</v>
      </c>
      <c r="R25" s="64">
        <v>395696.03999999992</v>
      </c>
      <c r="S25" s="63"/>
      <c r="T25" s="63" t="s">
        <v>1617</v>
      </c>
      <c r="U25" s="282" t="s">
        <v>1578</v>
      </c>
      <c r="V25" s="60" t="s">
        <v>121</v>
      </c>
      <c r="W25" s="286">
        <v>8.1999999999999993</v>
      </c>
      <c r="X25" s="64">
        <v>544288.04922472208</v>
      </c>
      <c r="Y25" s="61">
        <v>147780.69077527802</v>
      </c>
      <c r="Z25" s="65">
        <f t="shared" si="2"/>
        <v>692068.74000000011</v>
      </c>
      <c r="AA25" s="61">
        <v>311430.93300000008</v>
      </c>
      <c r="AB25" s="61"/>
      <c r="AC25" s="61"/>
      <c r="AD25" s="61"/>
      <c r="AE25" s="61"/>
      <c r="AF25" s="64">
        <v>763322.08571323322</v>
      </c>
      <c r="AG25" s="61">
        <v>207251.04156044713</v>
      </c>
      <c r="AH25" s="65">
        <f t="shared" si="3"/>
        <v>970573.12727368041</v>
      </c>
      <c r="AI25" s="61">
        <v>436757.90727315616</v>
      </c>
      <c r="AJ25" s="61"/>
      <c r="AK25" s="61"/>
      <c r="AL25" s="61"/>
      <c r="AM25" s="61"/>
      <c r="AN25" s="64">
        <v>195808.56771213812</v>
      </c>
      <c r="AO25" s="61">
        <v>165202.17641427187</v>
      </c>
      <c r="AP25" s="65">
        <f t="shared" si="4"/>
        <v>361010.74412640999</v>
      </c>
      <c r="AQ25" s="276">
        <v>112037.81714267898</v>
      </c>
      <c r="AR25" s="61"/>
      <c r="AS25" s="61"/>
      <c r="AT25" s="61"/>
      <c r="AU25" s="285">
        <v>95320</v>
      </c>
      <c r="AV25" s="64">
        <v>0</v>
      </c>
      <c r="AW25" s="61">
        <v>0</v>
      </c>
      <c r="AX25" s="65">
        <f t="shared" si="5"/>
        <v>0</v>
      </c>
      <c r="AY25" s="276">
        <v>0</v>
      </c>
      <c r="AZ25" s="61"/>
      <c r="BA25" s="61"/>
      <c r="BB25" s="61"/>
      <c r="BC25" s="61"/>
      <c r="BD25" s="64">
        <v>0</v>
      </c>
      <c r="BE25" s="61">
        <v>0</v>
      </c>
      <c r="BF25" s="65">
        <f t="shared" si="6"/>
        <v>0</v>
      </c>
      <c r="BG25" s="61">
        <v>0</v>
      </c>
      <c r="BH25" s="61"/>
      <c r="BI25" s="61"/>
      <c r="BJ25" s="61"/>
      <c r="BK25" s="61"/>
      <c r="BL25" s="66" t="s">
        <v>1332</v>
      </c>
      <c r="BM25" s="66" t="s">
        <v>1331</v>
      </c>
      <c r="BN25" s="66" t="s">
        <v>1587</v>
      </c>
    </row>
    <row r="26" spans="1:66" s="102" customFormat="1" x14ac:dyDescent="0.35">
      <c r="A26" s="129" t="s">
        <v>944</v>
      </c>
      <c r="B26" s="129" t="s">
        <v>160</v>
      </c>
      <c r="C26" s="129" t="s">
        <v>161</v>
      </c>
      <c r="D26" s="91" t="s">
        <v>162</v>
      </c>
      <c r="E26" s="129" t="s">
        <v>945</v>
      </c>
      <c r="F26" s="129" t="s">
        <v>946</v>
      </c>
      <c r="G26" s="129" t="s">
        <v>947</v>
      </c>
      <c r="H26" s="129" t="s">
        <v>276</v>
      </c>
      <c r="I26" s="130">
        <v>22590</v>
      </c>
      <c r="J26" s="129" t="str">
        <f>VLOOKUP(A26,'Space Type Lookup'!$A$2:$D$134,4,FALSE)</f>
        <v>Office - Services</v>
      </c>
      <c r="K26" s="129" t="s">
        <v>948</v>
      </c>
      <c r="L26" s="131">
        <v>44228</v>
      </c>
      <c r="M26" s="131">
        <v>46053</v>
      </c>
      <c r="N26" s="91">
        <f t="shared" si="0"/>
        <v>2026</v>
      </c>
      <c r="O26" s="132">
        <v>508275</v>
      </c>
      <c r="P26" s="129" t="s">
        <v>1331</v>
      </c>
      <c r="Q26" s="133">
        <f t="shared" si="1"/>
        <v>588695.4</v>
      </c>
      <c r="R26" s="64">
        <v>379748.35999999987</v>
      </c>
      <c r="S26" s="63"/>
      <c r="T26" s="63" t="s">
        <v>1617</v>
      </c>
      <c r="U26" s="282" t="s">
        <v>1578</v>
      </c>
      <c r="V26" s="60" t="s">
        <v>121</v>
      </c>
      <c r="W26" s="286">
        <v>13.2</v>
      </c>
      <c r="X26" s="64">
        <v>453295.86715008004</v>
      </c>
      <c r="Y26" s="61">
        <v>146694.53284992004</v>
      </c>
      <c r="Z26" s="65">
        <f t="shared" si="2"/>
        <v>599990.40000000014</v>
      </c>
      <c r="AA26" s="61">
        <v>165597.35040000002</v>
      </c>
      <c r="AB26" s="61"/>
      <c r="AC26" s="61"/>
      <c r="AD26" s="61"/>
      <c r="AE26" s="61"/>
      <c r="AF26" s="64">
        <v>264422.58917088003</v>
      </c>
      <c r="AG26" s="61">
        <v>85571.810829120019</v>
      </c>
      <c r="AH26" s="65">
        <f t="shared" si="3"/>
        <v>349994.4</v>
      </c>
      <c r="AI26" s="61">
        <v>96598.454400000017</v>
      </c>
      <c r="AJ26" s="61"/>
      <c r="AK26" s="61"/>
      <c r="AL26" s="61"/>
      <c r="AM26" s="285">
        <v>102574</v>
      </c>
      <c r="AN26" s="64">
        <v>0</v>
      </c>
      <c r="AO26" s="61">
        <v>0</v>
      </c>
      <c r="AP26" s="65">
        <f t="shared" si="4"/>
        <v>0</v>
      </c>
      <c r="AQ26" s="276">
        <v>0</v>
      </c>
      <c r="AR26" s="61"/>
      <c r="AS26" s="61"/>
      <c r="AT26" s="61"/>
      <c r="AU26" s="61"/>
      <c r="AV26" s="64">
        <v>0</v>
      </c>
      <c r="AW26" s="61">
        <v>0</v>
      </c>
      <c r="AX26" s="65">
        <f t="shared" si="5"/>
        <v>0</v>
      </c>
      <c r="AY26" s="276">
        <v>0</v>
      </c>
      <c r="AZ26" s="61"/>
      <c r="BA26" s="61"/>
      <c r="BB26" s="61"/>
      <c r="BC26" s="61"/>
      <c r="BD26" s="64">
        <v>0</v>
      </c>
      <c r="BE26" s="61">
        <v>0</v>
      </c>
      <c r="BF26" s="65">
        <f t="shared" si="6"/>
        <v>0</v>
      </c>
      <c r="BG26" s="61">
        <v>0</v>
      </c>
      <c r="BH26" s="61"/>
      <c r="BI26" s="61"/>
      <c r="BJ26" s="61"/>
      <c r="BK26" s="61"/>
      <c r="BL26" s="66" t="s">
        <v>1332</v>
      </c>
      <c r="BM26" s="66" t="s">
        <v>1331</v>
      </c>
      <c r="BN26" s="66" t="s">
        <v>1591</v>
      </c>
    </row>
    <row r="27" spans="1:66" s="102" customFormat="1" x14ac:dyDescent="0.35">
      <c r="A27" s="129" t="s">
        <v>949</v>
      </c>
      <c r="B27" s="129" t="s">
        <v>160</v>
      </c>
      <c r="C27" s="129" t="s">
        <v>161</v>
      </c>
      <c r="D27" s="91" t="s">
        <v>162</v>
      </c>
      <c r="E27" s="129" t="s">
        <v>950</v>
      </c>
      <c r="F27" s="129" t="s">
        <v>951</v>
      </c>
      <c r="G27" s="129" t="s">
        <v>952</v>
      </c>
      <c r="H27" s="129" t="s">
        <v>953</v>
      </c>
      <c r="I27" s="130">
        <v>4566</v>
      </c>
      <c r="J27" s="129" t="str">
        <f>VLOOKUP(A27,'Space Type Lookup'!$A$2:$D$134,4,FALSE)</f>
        <v>Office - Services</v>
      </c>
      <c r="K27" s="129" t="s">
        <v>954</v>
      </c>
      <c r="L27" s="131">
        <v>44013</v>
      </c>
      <c r="M27" s="131">
        <v>45838</v>
      </c>
      <c r="N27" s="91">
        <f t="shared" si="0"/>
        <v>2026</v>
      </c>
      <c r="O27" s="132">
        <v>65065.440000000002</v>
      </c>
      <c r="P27" s="129" t="s">
        <v>1331</v>
      </c>
      <c r="Q27" s="133">
        <f t="shared" si="1"/>
        <v>81320.400000000009</v>
      </c>
      <c r="R27" s="64">
        <v>42483.400000000009</v>
      </c>
      <c r="S27" s="63"/>
      <c r="T27" s="63" t="s">
        <v>1617</v>
      </c>
      <c r="U27" s="282" t="s">
        <v>1578</v>
      </c>
      <c r="V27" s="60" t="s">
        <v>119</v>
      </c>
      <c r="W27" s="60">
        <v>31</v>
      </c>
      <c r="X27" s="64">
        <v>63180.022759811996</v>
      </c>
      <c r="Y27" s="61">
        <v>13665.697240187998</v>
      </c>
      <c r="Z27" s="61">
        <f t="shared" si="2"/>
        <v>76845.72</v>
      </c>
      <c r="AA27" s="61">
        <v>37654.402799999996</v>
      </c>
      <c r="AB27" s="61"/>
      <c r="AC27" s="61"/>
      <c r="AD27" s="61"/>
      <c r="AE27" s="61"/>
      <c r="AF27" s="64">
        <v>0</v>
      </c>
      <c r="AG27" s="61">
        <v>0</v>
      </c>
      <c r="AH27" s="61">
        <f t="shared" si="3"/>
        <v>0</v>
      </c>
      <c r="AI27" s="61">
        <v>0</v>
      </c>
      <c r="AJ27" s="61"/>
      <c r="AK27" s="61"/>
      <c r="AL27" s="61"/>
      <c r="AM27" s="61"/>
      <c r="AN27" s="64">
        <v>0</v>
      </c>
      <c r="AO27" s="61">
        <v>0</v>
      </c>
      <c r="AP27" s="61">
        <f t="shared" si="4"/>
        <v>0</v>
      </c>
      <c r="AQ27" s="276">
        <v>0</v>
      </c>
      <c r="AR27" s="61"/>
      <c r="AS27" s="61"/>
      <c r="AT27" s="61"/>
      <c r="AU27" s="61"/>
      <c r="AV27" s="64">
        <v>0</v>
      </c>
      <c r="AW27" s="61">
        <v>0</v>
      </c>
      <c r="AX27" s="65">
        <f t="shared" si="5"/>
        <v>0</v>
      </c>
      <c r="AY27" s="276">
        <v>0</v>
      </c>
      <c r="AZ27" s="61"/>
      <c r="BA27" s="61"/>
      <c r="BB27" s="61"/>
      <c r="BC27" s="61"/>
      <c r="BD27" s="64">
        <v>0</v>
      </c>
      <c r="BE27" s="61">
        <v>0</v>
      </c>
      <c r="BF27" s="65">
        <f t="shared" si="6"/>
        <v>0</v>
      </c>
      <c r="BG27" s="61">
        <v>0</v>
      </c>
      <c r="BH27" s="61"/>
      <c r="BI27" s="61"/>
      <c r="BJ27" s="61"/>
      <c r="BK27" s="61"/>
      <c r="BL27" s="66" t="s">
        <v>1331</v>
      </c>
      <c r="BM27" s="66" t="s">
        <v>1331</v>
      </c>
      <c r="BN27" s="66" t="s">
        <v>1598</v>
      </c>
    </row>
    <row r="28" spans="1:66" s="102" customFormat="1" x14ac:dyDescent="0.35">
      <c r="A28" s="129" t="s">
        <v>955</v>
      </c>
      <c r="B28" s="129" t="s">
        <v>160</v>
      </c>
      <c r="C28" s="129" t="s">
        <v>161</v>
      </c>
      <c r="D28" s="91" t="s">
        <v>162</v>
      </c>
      <c r="E28" s="129" t="s">
        <v>956</v>
      </c>
      <c r="F28" s="129" t="s">
        <v>957</v>
      </c>
      <c r="G28" s="129" t="s">
        <v>54</v>
      </c>
      <c r="H28" s="129" t="s">
        <v>54</v>
      </c>
      <c r="I28" s="130">
        <v>28209</v>
      </c>
      <c r="J28" s="129" t="str">
        <f>VLOOKUP(A28,'Space Type Lookup'!$A$2:$D$134,4,FALSE)</f>
        <v>Office - Services</v>
      </c>
      <c r="K28" s="129" t="s">
        <v>958</v>
      </c>
      <c r="L28" s="131">
        <v>43831</v>
      </c>
      <c r="M28" s="131">
        <v>45657</v>
      </c>
      <c r="N28" s="91">
        <f t="shared" si="0"/>
        <v>2025</v>
      </c>
      <c r="O28" s="132">
        <v>592389</v>
      </c>
      <c r="P28" s="129" t="s">
        <v>1331</v>
      </c>
      <c r="Q28" s="133">
        <f t="shared" si="1"/>
        <v>692813.04</v>
      </c>
      <c r="R28" s="64">
        <v>592388.99999999988</v>
      </c>
      <c r="S28" s="63"/>
      <c r="T28" s="63" t="s">
        <v>1617</v>
      </c>
      <c r="U28" s="63"/>
      <c r="V28" s="60" t="s">
        <v>123</v>
      </c>
      <c r="W28" s="60"/>
      <c r="X28" s="64">
        <v>404497.02177734405</v>
      </c>
      <c r="Y28" s="61">
        <v>212574.83822265602</v>
      </c>
      <c r="Z28" s="65">
        <f t="shared" si="2"/>
        <v>617071.8600000001</v>
      </c>
      <c r="AA28" s="61"/>
      <c r="AB28" s="61"/>
      <c r="AC28" s="61"/>
      <c r="AD28" s="61"/>
      <c r="AE28" s="61"/>
      <c r="AF28" s="64">
        <v>420676.89320908795</v>
      </c>
      <c r="AG28" s="61">
        <v>221077.82679091202</v>
      </c>
      <c r="AH28" s="65">
        <f t="shared" si="3"/>
        <v>641754.72</v>
      </c>
      <c r="AI28" s="61"/>
      <c r="AJ28" s="61"/>
      <c r="AK28" s="61"/>
      <c r="AL28" s="61"/>
      <c r="AM28" s="61"/>
      <c r="AN28" s="64">
        <v>420676.89320908795</v>
      </c>
      <c r="AO28" s="61">
        <v>221077.82679091202</v>
      </c>
      <c r="AP28" s="65">
        <f t="shared" si="4"/>
        <v>641754.72</v>
      </c>
      <c r="AQ28" s="276"/>
      <c r="AR28" s="61"/>
      <c r="AS28" s="61"/>
      <c r="AT28" s="61"/>
      <c r="AU28" s="61"/>
      <c r="AV28" s="64">
        <v>420676.89320908795</v>
      </c>
      <c r="AW28" s="61">
        <v>221077.82679091202</v>
      </c>
      <c r="AX28" s="65">
        <f t="shared" si="5"/>
        <v>641754.72</v>
      </c>
      <c r="AY28" s="276"/>
      <c r="AZ28" s="61"/>
      <c r="BA28" s="61"/>
      <c r="BB28" s="61"/>
      <c r="BC28" s="61"/>
      <c r="BD28" s="64">
        <v>420676.89320908795</v>
      </c>
      <c r="BE28" s="61">
        <v>221077.82679091202</v>
      </c>
      <c r="BF28" s="65">
        <f t="shared" si="6"/>
        <v>641754.72</v>
      </c>
      <c r="BG28" s="61"/>
      <c r="BH28" s="61"/>
      <c r="BI28" s="61"/>
      <c r="BJ28" s="61"/>
      <c r="BK28" s="61"/>
      <c r="BL28" s="66" t="s">
        <v>1331</v>
      </c>
      <c r="BM28" s="66" t="s">
        <v>1331</v>
      </c>
      <c r="BN28" s="66"/>
    </row>
    <row r="29" spans="1:66" s="102" customFormat="1" x14ac:dyDescent="0.35">
      <c r="A29" s="129" t="s">
        <v>959</v>
      </c>
      <c r="B29" s="129" t="s">
        <v>160</v>
      </c>
      <c r="C29" s="129" t="s">
        <v>161</v>
      </c>
      <c r="D29" s="91" t="s">
        <v>162</v>
      </c>
      <c r="E29" s="129" t="s">
        <v>960</v>
      </c>
      <c r="F29" s="129" t="s">
        <v>961</v>
      </c>
      <c r="G29" s="129" t="s">
        <v>962</v>
      </c>
      <c r="H29" s="129" t="s">
        <v>963</v>
      </c>
      <c r="I29" s="130">
        <v>30320</v>
      </c>
      <c r="J29" s="129" t="str">
        <f>VLOOKUP(A29,'Space Type Lookup'!$A$2:$D$134,4,FALSE)</f>
        <v>Office - Services</v>
      </c>
      <c r="K29" s="129" t="s">
        <v>964</v>
      </c>
      <c r="L29" s="131">
        <v>43617</v>
      </c>
      <c r="M29" s="131">
        <v>45443</v>
      </c>
      <c r="N29" s="91">
        <f t="shared" si="0"/>
        <v>2024</v>
      </c>
      <c r="O29" s="132">
        <v>598820.04</v>
      </c>
      <c r="P29" s="129" t="s">
        <v>1331</v>
      </c>
      <c r="Q29" s="133">
        <f t="shared" si="1"/>
        <v>706759.24</v>
      </c>
      <c r="R29" s="64">
        <v>656402.77000000048</v>
      </c>
      <c r="S29" s="63"/>
      <c r="T29" s="63" t="s">
        <v>1617</v>
      </c>
      <c r="U29" s="63"/>
      <c r="V29" s="60" t="s">
        <v>120</v>
      </c>
      <c r="W29" s="60">
        <v>30</v>
      </c>
      <c r="X29" s="64">
        <v>473776.33877122478</v>
      </c>
      <c r="Y29" s="61">
        <v>255624.73233988613</v>
      </c>
      <c r="Z29" s="61">
        <f t="shared" si="2"/>
        <v>729401.07111111097</v>
      </c>
      <c r="AA29" s="61"/>
      <c r="AB29" s="61"/>
      <c r="AC29" s="61"/>
      <c r="AD29" s="61"/>
      <c r="AE29" s="61"/>
      <c r="AF29" s="64">
        <v>473776.33877122478</v>
      </c>
      <c r="AG29" s="61">
        <v>255624.73233988613</v>
      </c>
      <c r="AH29" s="61">
        <f t="shared" si="3"/>
        <v>729401.07111111097</v>
      </c>
      <c r="AI29" s="61"/>
      <c r="AJ29" s="61"/>
      <c r="AK29" s="61"/>
      <c r="AL29" s="61"/>
      <c r="AM29" s="61"/>
      <c r="AN29" s="64">
        <v>473776.33877122478</v>
      </c>
      <c r="AO29" s="61">
        <v>255624.73233988613</v>
      </c>
      <c r="AP29" s="61">
        <f t="shared" si="4"/>
        <v>729401.07111111097</v>
      </c>
      <c r="AQ29" s="276"/>
      <c r="AR29" s="61"/>
      <c r="AS29" s="61"/>
      <c r="AT29" s="61"/>
      <c r="AU29" s="61"/>
      <c r="AV29" s="64">
        <v>473776.33877122478</v>
      </c>
      <c r="AW29" s="61">
        <v>255624.73233988613</v>
      </c>
      <c r="AX29" s="65">
        <f t="shared" si="5"/>
        <v>729401.07111111097</v>
      </c>
      <c r="AY29" s="276"/>
      <c r="AZ29" s="61"/>
      <c r="BA29" s="61"/>
      <c r="BB29" s="61"/>
      <c r="BC29" s="61"/>
      <c r="BD29" s="64">
        <v>478352.68844517169</v>
      </c>
      <c r="BE29" s="61">
        <v>258093.88933394471</v>
      </c>
      <c r="BF29" s="65">
        <f t="shared" si="6"/>
        <v>736446.57777911634</v>
      </c>
      <c r="BG29" s="61"/>
      <c r="BH29" s="61"/>
      <c r="BI29" s="61"/>
      <c r="BJ29" s="61"/>
      <c r="BK29" s="61"/>
      <c r="BL29" s="66" t="s">
        <v>1331</v>
      </c>
      <c r="BM29" s="66" t="s">
        <v>1331</v>
      </c>
      <c r="BN29" s="66" t="s">
        <v>1597</v>
      </c>
    </row>
    <row r="30" spans="1:66" s="102" customFormat="1" x14ac:dyDescent="0.35">
      <c r="A30" s="129" t="s">
        <v>965</v>
      </c>
      <c r="B30" s="129" t="s">
        <v>160</v>
      </c>
      <c r="C30" s="129" t="s">
        <v>161</v>
      </c>
      <c r="D30" s="91" t="s">
        <v>162</v>
      </c>
      <c r="E30" s="129" t="s">
        <v>966</v>
      </c>
      <c r="F30" s="129" t="s">
        <v>967</v>
      </c>
      <c r="G30" s="129" t="s">
        <v>903</v>
      </c>
      <c r="H30" s="129" t="s">
        <v>857</v>
      </c>
      <c r="I30" s="130">
        <v>12760</v>
      </c>
      <c r="J30" s="129" t="str">
        <f>VLOOKUP(A30,'Space Type Lookup'!$A$2:$D$134,4,FALSE)</f>
        <v>Office - Services</v>
      </c>
      <c r="K30" s="129" t="s">
        <v>968</v>
      </c>
      <c r="L30" s="131">
        <v>43891</v>
      </c>
      <c r="M30" s="131">
        <v>45716</v>
      </c>
      <c r="N30" s="91">
        <f t="shared" si="0"/>
        <v>2025</v>
      </c>
      <c r="O30" s="132">
        <v>261579.96</v>
      </c>
      <c r="P30" s="129" t="s">
        <v>1331</v>
      </c>
      <c r="Q30" s="133">
        <f t="shared" si="1"/>
        <v>307005.56</v>
      </c>
      <c r="R30" s="64">
        <v>291983.13000000006</v>
      </c>
      <c r="S30" s="63"/>
      <c r="T30" s="63" t="s">
        <v>1617</v>
      </c>
      <c r="U30" s="63"/>
      <c r="V30" s="60" t="s">
        <v>123</v>
      </c>
      <c r="W30" s="60"/>
      <c r="X30" s="64">
        <v>220876.86660000001</v>
      </c>
      <c r="Y30" s="61">
        <v>92423.653399999996</v>
      </c>
      <c r="Z30" s="65">
        <f t="shared" si="2"/>
        <v>313300.52</v>
      </c>
      <c r="AA30" s="61"/>
      <c r="AB30" s="61"/>
      <c r="AC30" s="61"/>
      <c r="AD30" s="61"/>
      <c r="AE30" s="61"/>
      <c r="AF30" s="64">
        <v>235869.90419999999</v>
      </c>
      <c r="AG30" s="61">
        <v>98697.335799999986</v>
      </c>
      <c r="AH30" s="65">
        <f t="shared" si="3"/>
        <v>334567.24</v>
      </c>
      <c r="AI30" s="61"/>
      <c r="AJ30" s="61"/>
      <c r="AK30" s="61"/>
      <c r="AL30" s="61"/>
      <c r="AM30" s="61"/>
      <c r="AN30" s="64">
        <v>235869.90419999999</v>
      </c>
      <c r="AO30" s="61">
        <v>98697.335799999986</v>
      </c>
      <c r="AP30" s="65">
        <f t="shared" si="4"/>
        <v>334567.24</v>
      </c>
      <c r="AQ30" s="276"/>
      <c r="AR30" s="61"/>
      <c r="AS30" s="61"/>
      <c r="AT30" s="61"/>
      <c r="AU30" s="61"/>
      <c r="AV30" s="64">
        <v>235869.90419999999</v>
      </c>
      <c r="AW30" s="61">
        <v>98697.335799999986</v>
      </c>
      <c r="AX30" s="65">
        <f t="shared" si="5"/>
        <v>334567.24</v>
      </c>
      <c r="AY30" s="276"/>
      <c r="AZ30" s="61"/>
      <c r="BA30" s="61"/>
      <c r="BB30" s="61"/>
      <c r="BC30" s="61"/>
      <c r="BD30" s="64">
        <v>235869.90419999999</v>
      </c>
      <c r="BE30" s="61">
        <v>98697.335799999986</v>
      </c>
      <c r="BF30" s="65">
        <f t="shared" si="6"/>
        <v>334567.24</v>
      </c>
      <c r="BG30" s="61"/>
      <c r="BH30" s="61"/>
      <c r="BI30" s="61"/>
      <c r="BJ30" s="61"/>
      <c r="BK30" s="61"/>
      <c r="BL30" s="66" t="s">
        <v>1331</v>
      </c>
      <c r="BM30" s="66" t="s">
        <v>1331</v>
      </c>
      <c r="BN30" s="66"/>
    </row>
    <row r="31" spans="1:66" s="102" customFormat="1" x14ac:dyDescent="0.35">
      <c r="A31" s="129" t="s">
        <v>965</v>
      </c>
      <c r="B31" s="129" t="s">
        <v>160</v>
      </c>
      <c r="C31" s="129" t="s">
        <v>161</v>
      </c>
      <c r="D31" s="91" t="s">
        <v>162</v>
      </c>
      <c r="E31" s="129" t="s">
        <v>969</v>
      </c>
      <c r="F31" s="129" t="s">
        <v>967</v>
      </c>
      <c r="G31" s="129" t="s">
        <v>903</v>
      </c>
      <c r="H31" s="129" t="s">
        <v>857</v>
      </c>
      <c r="I31" s="130">
        <v>5191</v>
      </c>
      <c r="J31" s="129" t="str">
        <f>VLOOKUP(A31,'Space Type Lookup'!$A$2:$D$134,4,FALSE)</f>
        <v>Office - Services</v>
      </c>
      <c r="K31" s="129" t="s">
        <v>970</v>
      </c>
      <c r="L31" s="131">
        <v>44348</v>
      </c>
      <c r="M31" s="131">
        <v>46173</v>
      </c>
      <c r="N31" s="91">
        <f t="shared" si="0"/>
        <v>2026</v>
      </c>
      <c r="O31" s="132">
        <v>106415.52</v>
      </c>
      <c r="P31" s="129" t="s">
        <v>1331</v>
      </c>
      <c r="Q31" s="133">
        <f t="shared" si="1"/>
        <v>124895.48000000001</v>
      </c>
      <c r="R31" s="64">
        <v>118645.93</v>
      </c>
      <c r="S31" s="63"/>
      <c r="T31" s="63" t="s">
        <v>1617</v>
      </c>
      <c r="U31" s="63"/>
      <c r="V31" s="60" t="s">
        <v>123</v>
      </c>
      <c r="W31" s="60"/>
      <c r="X31" s="64">
        <v>90956.34736666664</v>
      </c>
      <c r="Y31" s="61">
        <v>38059.74818888888</v>
      </c>
      <c r="Z31" s="65">
        <f t="shared" si="2"/>
        <v>129016.09555555551</v>
      </c>
      <c r="AA31" s="61"/>
      <c r="AB31" s="61"/>
      <c r="AC31" s="61"/>
      <c r="AD31" s="61"/>
      <c r="AE31" s="61"/>
      <c r="AF31" s="64">
        <v>92787.656442801075</v>
      </c>
      <c r="AG31" s="61">
        <v>38826.040639186263</v>
      </c>
      <c r="AH31" s="65">
        <f t="shared" si="3"/>
        <v>131613.69708198734</v>
      </c>
      <c r="AI31" s="61"/>
      <c r="AJ31" s="61"/>
      <c r="AK31" s="61"/>
      <c r="AL31" s="61"/>
      <c r="AM31" s="61"/>
      <c r="AN31" s="64">
        <v>112932.05628027976</v>
      </c>
      <c r="AO31" s="61">
        <v>47255.257592457485</v>
      </c>
      <c r="AP31" s="65">
        <f t="shared" si="4"/>
        <v>160187.31387273726</v>
      </c>
      <c r="AQ31" s="276"/>
      <c r="AR31" s="61"/>
      <c r="AS31" s="61"/>
      <c r="AT31" s="61"/>
      <c r="AU31" s="61"/>
      <c r="AV31" s="64">
        <v>112932.05628027976</v>
      </c>
      <c r="AW31" s="61">
        <v>47255.257592457485</v>
      </c>
      <c r="AX31" s="65">
        <f t="shared" si="5"/>
        <v>160187.31387273726</v>
      </c>
      <c r="AY31" s="276"/>
      <c r="AZ31" s="61"/>
      <c r="BA31" s="61"/>
      <c r="BB31" s="61"/>
      <c r="BC31" s="61"/>
      <c r="BD31" s="64">
        <v>112932.05628027976</v>
      </c>
      <c r="BE31" s="61">
        <v>47255.257592457485</v>
      </c>
      <c r="BF31" s="65">
        <f t="shared" si="6"/>
        <v>160187.31387273726</v>
      </c>
      <c r="BG31" s="61"/>
      <c r="BH31" s="61"/>
      <c r="BI31" s="61"/>
      <c r="BJ31" s="61"/>
      <c r="BK31" s="61"/>
      <c r="BL31" s="66" t="s">
        <v>1331</v>
      </c>
      <c r="BM31" s="66" t="s">
        <v>1331</v>
      </c>
      <c r="BN31" s="66"/>
    </row>
    <row r="32" spans="1:66" s="102" customFormat="1" x14ac:dyDescent="0.35">
      <c r="A32" s="129" t="s">
        <v>971</v>
      </c>
      <c r="B32" s="129" t="s">
        <v>160</v>
      </c>
      <c r="C32" s="129" t="s">
        <v>161</v>
      </c>
      <c r="D32" s="91" t="s">
        <v>162</v>
      </c>
      <c r="E32" s="129" t="s">
        <v>972</v>
      </c>
      <c r="F32" s="129" t="s">
        <v>973</v>
      </c>
      <c r="G32" s="129" t="s">
        <v>974</v>
      </c>
      <c r="H32" s="129" t="s">
        <v>975</v>
      </c>
      <c r="I32" s="130">
        <v>28383</v>
      </c>
      <c r="J32" s="129" t="str">
        <f>VLOOKUP(A32,'Space Type Lookup'!$A$2:$D$134,4,FALSE)</f>
        <v>Office - Services</v>
      </c>
      <c r="K32" s="129" t="s">
        <v>976</v>
      </c>
      <c r="L32" s="131">
        <v>43435</v>
      </c>
      <c r="M32" s="131">
        <v>47087</v>
      </c>
      <c r="N32" s="91">
        <f t="shared" si="0"/>
        <v>2029</v>
      </c>
      <c r="O32" s="132">
        <v>567660</v>
      </c>
      <c r="P32" s="129" t="s">
        <v>1331</v>
      </c>
      <c r="Q32" s="133">
        <f t="shared" si="1"/>
        <v>668703.48</v>
      </c>
      <c r="R32" s="64">
        <v>361798.8000000001</v>
      </c>
      <c r="S32" s="63"/>
      <c r="T32" s="63" t="s">
        <v>1617</v>
      </c>
      <c r="U32" s="282" t="s">
        <v>1578</v>
      </c>
      <c r="V32" s="60" t="s">
        <v>122</v>
      </c>
      <c r="W32" s="286">
        <v>20</v>
      </c>
      <c r="X32" s="64">
        <v>521875.11112427607</v>
      </c>
      <c r="Y32" s="61">
        <v>129562.13998683511</v>
      </c>
      <c r="Z32" s="65">
        <f t="shared" si="2"/>
        <v>651437.25111111114</v>
      </c>
      <c r="AA32" s="61">
        <v>280118.01797777781</v>
      </c>
      <c r="AB32" s="61"/>
      <c r="AC32" s="61"/>
      <c r="AD32" s="61"/>
      <c r="AE32" s="61"/>
      <c r="AF32" s="64">
        <v>521875.11112427607</v>
      </c>
      <c r="AG32" s="61">
        <v>129562.13998683511</v>
      </c>
      <c r="AH32" s="65">
        <f t="shared" si="3"/>
        <v>651437.25111111114</v>
      </c>
      <c r="AI32" s="61">
        <v>280118.01797777781</v>
      </c>
      <c r="AJ32" s="61"/>
      <c r="AK32" s="61"/>
      <c r="AL32" s="61"/>
      <c r="AM32" s="61"/>
      <c r="AN32" s="64">
        <v>521875.11112427607</v>
      </c>
      <c r="AO32" s="61">
        <v>409680.15796461288</v>
      </c>
      <c r="AP32" s="65">
        <f t="shared" si="4"/>
        <v>931555.26908888901</v>
      </c>
      <c r="AQ32" s="276">
        <v>280118.01797777781</v>
      </c>
      <c r="AR32" s="61"/>
      <c r="AS32" s="61"/>
      <c r="AT32" s="61"/>
      <c r="AU32" s="285">
        <v>1233500</v>
      </c>
      <c r="AV32" s="64">
        <v>521875.11112427607</v>
      </c>
      <c r="AW32" s="61">
        <v>129562.13998683511</v>
      </c>
      <c r="AX32" s="65">
        <f t="shared" si="5"/>
        <v>651437.25111111114</v>
      </c>
      <c r="AY32" s="276">
        <v>280118.01797777781</v>
      </c>
      <c r="AZ32" s="61"/>
      <c r="BA32" s="61"/>
      <c r="BB32" s="61"/>
      <c r="BC32" s="61"/>
      <c r="BD32" s="64">
        <v>648513.02462549217</v>
      </c>
      <c r="BE32" s="61">
        <v>161001.61415784628</v>
      </c>
      <c r="BF32" s="65">
        <f t="shared" si="6"/>
        <v>809514.63878333848</v>
      </c>
      <c r="BG32" s="61">
        <v>348091.29467683547</v>
      </c>
      <c r="BH32" s="61"/>
      <c r="BI32" s="61"/>
      <c r="BJ32" s="61"/>
      <c r="BK32" s="61"/>
      <c r="BL32" s="66" t="s">
        <v>1332</v>
      </c>
      <c r="BM32" s="66" t="s">
        <v>1331</v>
      </c>
      <c r="BN32" s="66" t="s">
        <v>1594</v>
      </c>
    </row>
    <row r="33" spans="1:66" s="102" customFormat="1" x14ac:dyDescent="0.35">
      <c r="A33" s="129" t="s">
        <v>977</v>
      </c>
      <c r="B33" s="129" t="s">
        <v>160</v>
      </c>
      <c r="C33" s="129" t="s">
        <v>161</v>
      </c>
      <c r="D33" s="91" t="s">
        <v>162</v>
      </c>
      <c r="E33" s="129" t="s">
        <v>978</v>
      </c>
      <c r="F33" s="129" t="s">
        <v>979</v>
      </c>
      <c r="G33" s="129" t="s">
        <v>980</v>
      </c>
      <c r="H33" s="129" t="s">
        <v>936</v>
      </c>
      <c r="I33" s="130">
        <v>274</v>
      </c>
      <c r="J33" s="129" t="str">
        <f>VLOOKUP(A33,'Space Type Lookup'!$A$2:$D$134,4,FALSE)</f>
        <v>Office - Services</v>
      </c>
      <c r="K33" s="129" t="s">
        <v>981</v>
      </c>
      <c r="L33" s="131">
        <v>42491</v>
      </c>
      <c r="M33" s="131">
        <v>46203</v>
      </c>
      <c r="N33" s="91">
        <f t="shared" si="0"/>
        <v>2027</v>
      </c>
      <c r="O33" s="132">
        <v>107820</v>
      </c>
      <c r="P33" s="280" t="s">
        <v>1332</v>
      </c>
      <c r="Q33" s="133">
        <f t="shared" si="1"/>
        <v>107820</v>
      </c>
      <c r="R33" s="64">
        <v>119663.59</v>
      </c>
      <c r="S33" s="63"/>
      <c r="T33" s="63" t="s">
        <v>1617</v>
      </c>
      <c r="U33" s="63"/>
      <c r="V33" s="60" t="s">
        <v>123</v>
      </c>
      <c r="W33" s="60"/>
      <c r="X33" s="64">
        <v>66190.223591999995</v>
      </c>
      <c r="Y33" s="61">
        <v>41629.776408000005</v>
      </c>
      <c r="Z33" s="65">
        <f t="shared" si="2"/>
        <v>107820</v>
      </c>
      <c r="AA33" s="61"/>
      <c r="AB33" s="61"/>
      <c r="AC33" s="61"/>
      <c r="AD33" s="61"/>
      <c r="AE33" s="61"/>
      <c r="AF33" s="64">
        <v>66190.223591999995</v>
      </c>
      <c r="AG33" s="61">
        <v>41629.776408000005</v>
      </c>
      <c r="AH33" s="65">
        <f t="shared" si="3"/>
        <v>107820</v>
      </c>
      <c r="AI33" s="61"/>
      <c r="AJ33" s="61"/>
      <c r="AK33" s="61"/>
      <c r="AL33" s="61"/>
      <c r="AM33" s="61"/>
      <c r="AN33" s="64">
        <v>95380.757678507696</v>
      </c>
      <c r="AO33" s="61">
        <v>59988.913774598819</v>
      </c>
      <c r="AP33" s="65">
        <f t="shared" si="4"/>
        <v>155369.67145310651</v>
      </c>
      <c r="AQ33" s="276"/>
      <c r="AR33" s="61"/>
      <c r="AS33" s="61"/>
      <c r="AT33" s="61"/>
      <c r="AU33" s="61"/>
      <c r="AV33" s="64">
        <v>95380.757678507696</v>
      </c>
      <c r="AW33" s="61">
        <v>59988.913774598819</v>
      </c>
      <c r="AX33" s="65">
        <f t="shared" si="5"/>
        <v>155369.67145310651</v>
      </c>
      <c r="AY33" s="276"/>
      <c r="AZ33" s="61"/>
      <c r="BA33" s="61"/>
      <c r="BB33" s="61"/>
      <c r="BC33" s="61"/>
      <c r="BD33" s="64">
        <v>95380.757678507696</v>
      </c>
      <c r="BE33" s="61">
        <v>59988.913774598819</v>
      </c>
      <c r="BF33" s="65">
        <f t="shared" si="6"/>
        <v>155369.67145310651</v>
      </c>
      <c r="BG33" s="61"/>
      <c r="BH33" s="61"/>
      <c r="BI33" s="61"/>
      <c r="BJ33" s="61"/>
      <c r="BK33" s="61"/>
      <c r="BL33" s="66" t="s">
        <v>1331</v>
      </c>
      <c r="BM33" s="66" t="s">
        <v>1331</v>
      </c>
      <c r="BN33" s="66"/>
    </row>
    <row r="34" spans="1:66" s="102" customFormat="1" x14ac:dyDescent="0.35">
      <c r="A34" s="129" t="s">
        <v>982</v>
      </c>
      <c r="B34" s="129" t="s">
        <v>160</v>
      </c>
      <c r="C34" s="129" t="s">
        <v>161</v>
      </c>
      <c r="D34" s="91" t="s">
        <v>162</v>
      </c>
      <c r="E34" s="129" t="s">
        <v>983</v>
      </c>
      <c r="F34" s="129" t="s">
        <v>984</v>
      </c>
      <c r="G34" s="129" t="s">
        <v>985</v>
      </c>
      <c r="H34" s="129" t="s">
        <v>986</v>
      </c>
      <c r="I34" s="130">
        <v>14800</v>
      </c>
      <c r="J34" s="129" t="str">
        <f>VLOOKUP(A34,'Space Type Lookup'!$A$2:$D$134,4,FALSE)</f>
        <v>Office - Services</v>
      </c>
      <c r="K34" s="129" t="s">
        <v>987</v>
      </c>
      <c r="L34" s="131">
        <v>43862</v>
      </c>
      <c r="M34" s="131">
        <v>45688</v>
      </c>
      <c r="N34" s="91">
        <f t="shared" si="0"/>
        <v>2025</v>
      </c>
      <c r="O34" s="132">
        <v>241032</v>
      </c>
      <c r="P34" s="129" t="s">
        <v>1331</v>
      </c>
      <c r="Q34" s="133">
        <f t="shared" si="1"/>
        <v>293720</v>
      </c>
      <c r="R34" s="64">
        <v>191385.09000000003</v>
      </c>
      <c r="S34" s="63"/>
      <c r="T34" s="63" t="s">
        <v>1617</v>
      </c>
      <c r="U34" s="282" t="s">
        <v>1578</v>
      </c>
      <c r="V34" s="60" t="s">
        <v>123</v>
      </c>
      <c r="W34" s="60"/>
      <c r="X34" s="64">
        <v>224629.64947741505</v>
      </c>
      <c r="Y34" s="61">
        <v>65575.700522585015</v>
      </c>
      <c r="Z34" s="65">
        <f t="shared" si="2"/>
        <v>290205.35000000009</v>
      </c>
      <c r="AA34" s="61">
        <v>113470.29185000002</v>
      </c>
      <c r="AB34" s="61"/>
      <c r="AC34" s="61"/>
      <c r="AD34" s="61"/>
      <c r="AE34" s="61"/>
      <c r="AF34" s="64">
        <v>237821.320412676</v>
      </c>
      <c r="AG34" s="61">
        <v>69426.719587323998</v>
      </c>
      <c r="AH34" s="65">
        <f t="shared" si="3"/>
        <v>307248.03999999998</v>
      </c>
      <c r="AI34" s="61">
        <v>120133.98363999999</v>
      </c>
      <c r="AJ34" s="61"/>
      <c r="AK34" s="61"/>
      <c r="AL34" s="61"/>
      <c r="AM34" s="61"/>
      <c r="AN34" s="64">
        <v>237821.320412676</v>
      </c>
      <c r="AO34" s="61">
        <v>189560.703227324</v>
      </c>
      <c r="AP34" s="65">
        <f t="shared" si="4"/>
        <v>427382.02364000003</v>
      </c>
      <c r="AQ34" s="276">
        <v>120133.98363999999</v>
      </c>
      <c r="AR34" s="61"/>
      <c r="AS34" s="61"/>
      <c r="AT34" s="61"/>
      <c r="AU34" s="61"/>
      <c r="AV34" s="64">
        <v>237821.320412676</v>
      </c>
      <c r="AW34" s="61">
        <v>69426.719587323998</v>
      </c>
      <c r="AX34" s="65">
        <f t="shared" si="5"/>
        <v>307248.03999999998</v>
      </c>
      <c r="AY34" s="276">
        <v>120133.98363999999</v>
      </c>
      <c r="AZ34" s="61"/>
      <c r="BA34" s="61"/>
      <c r="BB34" s="61"/>
      <c r="BC34" s="61"/>
      <c r="BD34" s="64">
        <v>237821.320412676</v>
      </c>
      <c r="BE34" s="61">
        <v>69426.719587323998</v>
      </c>
      <c r="BF34" s="65">
        <f t="shared" si="6"/>
        <v>307248.03999999998</v>
      </c>
      <c r="BG34" s="61">
        <v>120133.98363999999</v>
      </c>
      <c r="BH34" s="61"/>
      <c r="BI34" s="61"/>
      <c r="BJ34" s="61"/>
      <c r="BK34" s="61"/>
      <c r="BL34" s="66" t="s">
        <v>1331</v>
      </c>
      <c r="BM34" s="66" t="s">
        <v>1331</v>
      </c>
      <c r="BN34" s="66"/>
    </row>
    <row r="35" spans="1:66" s="102" customFormat="1" x14ac:dyDescent="0.35">
      <c r="A35" s="129" t="s">
        <v>988</v>
      </c>
      <c r="B35" s="129" t="s">
        <v>160</v>
      </c>
      <c r="C35" s="129" t="s">
        <v>161</v>
      </c>
      <c r="D35" s="91" t="s">
        <v>162</v>
      </c>
      <c r="E35" s="129" t="s">
        <v>989</v>
      </c>
      <c r="F35" s="129" t="s">
        <v>990</v>
      </c>
      <c r="G35" s="129" t="s">
        <v>935</v>
      </c>
      <c r="H35" s="129" t="s">
        <v>936</v>
      </c>
      <c r="I35" s="130">
        <v>3753</v>
      </c>
      <c r="J35" s="129" t="str">
        <f>VLOOKUP(A35,'Space Type Lookup'!$A$2:$D$134,4,FALSE)</f>
        <v>Office - Services</v>
      </c>
      <c r="K35" s="129" t="s">
        <v>991</v>
      </c>
      <c r="L35" s="131">
        <v>44228</v>
      </c>
      <c r="M35" s="131">
        <v>45473</v>
      </c>
      <c r="N35" s="91">
        <f t="shared" si="0"/>
        <v>2025</v>
      </c>
      <c r="O35" s="132">
        <v>87144.6</v>
      </c>
      <c r="P35" s="129" t="s">
        <v>1331</v>
      </c>
      <c r="Q35" s="133">
        <f t="shared" si="1"/>
        <v>100505.28</v>
      </c>
      <c r="R35" s="64">
        <v>92684.540000000008</v>
      </c>
      <c r="S35" s="63"/>
      <c r="T35" s="63" t="s">
        <v>1617</v>
      </c>
      <c r="U35" s="63"/>
      <c r="V35" s="60" t="s">
        <v>123</v>
      </c>
      <c r="W35" s="60"/>
      <c r="X35" s="64">
        <v>0</v>
      </c>
      <c r="Y35" s="61">
        <v>0</v>
      </c>
      <c r="Z35" s="65">
        <f t="shared" si="2"/>
        <v>0</v>
      </c>
      <c r="AA35" s="61"/>
      <c r="AB35" s="61"/>
      <c r="AC35" s="61"/>
      <c r="AD35" s="61"/>
      <c r="AE35" s="61"/>
      <c r="AF35" s="64">
        <v>0</v>
      </c>
      <c r="AG35" s="61">
        <v>0</v>
      </c>
      <c r="AH35" s="65">
        <f t="shared" si="3"/>
        <v>0</v>
      </c>
      <c r="AI35" s="61"/>
      <c r="AJ35" s="61"/>
      <c r="AK35" s="61"/>
      <c r="AL35" s="61"/>
      <c r="AM35" s="61"/>
      <c r="AN35" s="64">
        <v>0</v>
      </c>
      <c r="AO35" s="61">
        <v>0</v>
      </c>
      <c r="AP35" s="65">
        <f t="shared" si="4"/>
        <v>0</v>
      </c>
      <c r="AQ35" s="276"/>
      <c r="AR35" s="61"/>
      <c r="AS35" s="61"/>
      <c r="AT35" s="61"/>
      <c r="AU35" s="61"/>
      <c r="AV35" s="64">
        <v>0</v>
      </c>
      <c r="AW35" s="61">
        <v>0</v>
      </c>
      <c r="AX35" s="65">
        <f t="shared" si="5"/>
        <v>0</v>
      </c>
      <c r="AY35" s="276"/>
      <c r="AZ35" s="61"/>
      <c r="BA35" s="61"/>
      <c r="BB35" s="61"/>
      <c r="BC35" s="61"/>
      <c r="BD35" s="64">
        <v>0</v>
      </c>
      <c r="BE35" s="61">
        <v>0</v>
      </c>
      <c r="BF35" s="65">
        <f t="shared" si="6"/>
        <v>0</v>
      </c>
      <c r="BG35" s="61"/>
      <c r="BH35" s="61"/>
      <c r="BI35" s="61"/>
      <c r="BJ35" s="61"/>
      <c r="BK35" s="61"/>
      <c r="BL35" s="66" t="s">
        <v>1331</v>
      </c>
      <c r="BM35" s="66" t="s">
        <v>1331</v>
      </c>
      <c r="BN35" s="66"/>
    </row>
    <row r="36" spans="1:66" s="102" customFormat="1" x14ac:dyDescent="0.35">
      <c r="A36" s="129" t="s">
        <v>988</v>
      </c>
      <c r="B36" s="129" t="s">
        <v>160</v>
      </c>
      <c r="C36" s="129" t="s">
        <v>161</v>
      </c>
      <c r="D36" s="91" t="s">
        <v>162</v>
      </c>
      <c r="E36" s="129" t="s">
        <v>992</v>
      </c>
      <c r="F36" s="129" t="s">
        <v>990</v>
      </c>
      <c r="G36" s="129" t="s">
        <v>935</v>
      </c>
      <c r="H36" s="129" t="s">
        <v>936</v>
      </c>
      <c r="I36" s="130">
        <v>66681</v>
      </c>
      <c r="J36" s="129" t="str">
        <f>VLOOKUP(A36,'Space Type Lookup'!$A$2:$D$134,4,FALSE)</f>
        <v>Office - Services</v>
      </c>
      <c r="K36" s="129" t="s">
        <v>993</v>
      </c>
      <c r="L36" s="131">
        <v>43647</v>
      </c>
      <c r="M36" s="131">
        <v>45473</v>
      </c>
      <c r="N36" s="91">
        <f t="shared" si="0"/>
        <v>2025</v>
      </c>
      <c r="O36" s="132">
        <v>1548332.76</v>
      </c>
      <c r="P36" s="129" t="s">
        <v>1331</v>
      </c>
      <c r="Q36" s="133">
        <f t="shared" si="1"/>
        <v>1785717.12</v>
      </c>
      <c r="R36" s="64">
        <v>1221518.1500000004</v>
      </c>
      <c r="S36" s="63"/>
      <c r="T36" s="63" t="s">
        <v>1617</v>
      </c>
      <c r="U36" s="63"/>
      <c r="V36" s="60" t="s">
        <v>123</v>
      </c>
      <c r="W36" s="60"/>
      <c r="X36" s="64">
        <v>954767.40713768441</v>
      </c>
      <c r="Y36" s="61">
        <v>591060.65286231623</v>
      </c>
      <c r="Z36" s="65">
        <f t="shared" si="2"/>
        <v>1545828.0600000005</v>
      </c>
      <c r="AA36" s="61"/>
      <c r="AB36" s="61"/>
      <c r="AC36" s="61"/>
      <c r="AD36" s="61"/>
      <c r="AE36" s="61"/>
      <c r="AF36" s="64">
        <v>954767.40713768441</v>
      </c>
      <c r="AG36" s="61">
        <v>591060.65286231623</v>
      </c>
      <c r="AH36" s="65">
        <f t="shared" si="3"/>
        <v>1545828.0600000005</v>
      </c>
      <c r="AI36" s="61"/>
      <c r="AJ36" s="61"/>
      <c r="AK36" s="61"/>
      <c r="AL36" s="61"/>
      <c r="AM36" s="61"/>
      <c r="AN36" s="64">
        <v>954767.40713768441</v>
      </c>
      <c r="AO36" s="61">
        <v>591060.65286231623</v>
      </c>
      <c r="AP36" s="65">
        <f t="shared" si="4"/>
        <v>1545828.0600000005</v>
      </c>
      <c r="AQ36" s="276"/>
      <c r="AR36" s="61"/>
      <c r="AS36" s="61"/>
      <c r="AT36" s="61"/>
      <c r="AU36" s="61"/>
      <c r="AV36" s="64">
        <v>954767.40713768441</v>
      </c>
      <c r="AW36" s="61">
        <v>591060.65286231623</v>
      </c>
      <c r="AX36" s="65">
        <f t="shared" si="5"/>
        <v>1545828.0600000005</v>
      </c>
      <c r="AY36" s="276"/>
      <c r="AZ36" s="61"/>
      <c r="BA36" s="61"/>
      <c r="BB36" s="61"/>
      <c r="BC36" s="61"/>
      <c r="BD36" s="64">
        <v>954767.40713768441</v>
      </c>
      <c r="BE36" s="61">
        <v>591060.65286231623</v>
      </c>
      <c r="BF36" s="65">
        <f t="shared" si="6"/>
        <v>1545828.0600000005</v>
      </c>
      <c r="BG36" s="61"/>
      <c r="BH36" s="61"/>
      <c r="BI36" s="61"/>
      <c r="BJ36" s="61"/>
      <c r="BK36" s="61"/>
      <c r="BL36" s="66" t="s">
        <v>1331</v>
      </c>
      <c r="BM36" s="66" t="s">
        <v>1331</v>
      </c>
      <c r="BN36" s="66"/>
    </row>
    <row r="37" spans="1:66" s="102" customFormat="1" x14ac:dyDescent="0.35">
      <c r="A37" s="129" t="s">
        <v>994</v>
      </c>
      <c r="B37" s="129" t="s">
        <v>160</v>
      </c>
      <c r="C37" s="129" t="s">
        <v>161</v>
      </c>
      <c r="D37" s="91" t="s">
        <v>162</v>
      </c>
      <c r="E37" s="129" t="s">
        <v>995</v>
      </c>
      <c r="F37" s="129" t="s">
        <v>996</v>
      </c>
      <c r="G37" s="129" t="s">
        <v>50</v>
      </c>
      <c r="H37" s="129" t="s">
        <v>857</v>
      </c>
      <c r="I37" s="130">
        <v>53905</v>
      </c>
      <c r="J37" s="129" t="str">
        <f>VLOOKUP(A37,'Space Type Lookup'!$A$2:$D$134,4,FALSE)</f>
        <v>Office - Administrative</v>
      </c>
      <c r="K37" s="129" t="s">
        <v>997</v>
      </c>
      <c r="L37" s="131">
        <v>44136</v>
      </c>
      <c r="M37" s="131">
        <v>47787</v>
      </c>
      <c r="N37" s="91">
        <f t="shared" si="0"/>
        <v>2031</v>
      </c>
      <c r="O37" s="132">
        <v>1158957.48</v>
      </c>
      <c r="P37" s="129" t="s">
        <v>1331</v>
      </c>
      <c r="Q37" s="133">
        <f t="shared" si="1"/>
        <v>1350859.28</v>
      </c>
      <c r="R37" s="64">
        <v>1257634.9599999997</v>
      </c>
      <c r="S37" s="63"/>
      <c r="T37" s="63" t="s">
        <v>1617</v>
      </c>
      <c r="U37" s="63"/>
      <c r="V37" s="60" t="s">
        <v>122</v>
      </c>
      <c r="W37" s="60"/>
      <c r="X37" s="64">
        <v>843159.97279343673</v>
      </c>
      <c r="Y37" s="61">
        <v>491332.71831767418</v>
      </c>
      <c r="Z37" s="65">
        <f t="shared" si="2"/>
        <v>1334492.6911111108</v>
      </c>
      <c r="AA37" s="61"/>
      <c r="AB37" s="61"/>
      <c r="AC37" s="61"/>
      <c r="AD37" s="61"/>
      <c r="AE37" s="61"/>
      <c r="AF37" s="64">
        <v>888566.18985044467</v>
      </c>
      <c r="AG37" s="61">
        <v>517792.18126066611</v>
      </c>
      <c r="AH37" s="65">
        <f t="shared" si="3"/>
        <v>1406358.3711111108</v>
      </c>
      <c r="AI37" s="61"/>
      <c r="AJ37" s="61"/>
      <c r="AK37" s="61"/>
      <c r="AL37" s="61"/>
      <c r="AM37" s="61"/>
      <c r="AN37" s="64">
        <v>911269.29837894847</v>
      </c>
      <c r="AO37" s="61">
        <v>531021.91273216205</v>
      </c>
      <c r="AP37" s="65">
        <f t="shared" si="4"/>
        <v>1442291.2111111106</v>
      </c>
      <c r="AQ37" s="276"/>
      <c r="AR37" s="61"/>
      <c r="AS37" s="61"/>
      <c r="AT37" s="61"/>
      <c r="AU37" s="61"/>
      <c r="AV37" s="64">
        <v>911269.29837894847</v>
      </c>
      <c r="AW37" s="61">
        <v>531021.91273216205</v>
      </c>
      <c r="AX37" s="65">
        <f t="shared" si="5"/>
        <v>1442291.2111111106</v>
      </c>
      <c r="AY37" s="276"/>
      <c r="AZ37" s="61"/>
      <c r="BA37" s="61"/>
      <c r="BB37" s="61"/>
      <c r="BC37" s="61"/>
      <c r="BD37" s="64">
        <v>911269.29837894847</v>
      </c>
      <c r="BE37" s="61">
        <v>531021.91273216205</v>
      </c>
      <c r="BF37" s="65">
        <f t="shared" si="6"/>
        <v>1442291.2111111106</v>
      </c>
      <c r="BG37" s="61"/>
      <c r="BH37" s="61"/>
      <c r="BI37" s="61"/>
      <c r="BJ37" s="61"/>
      <c r="BK37" s="61"/>
      <c r="BL37" s="66" t="s">
        <v>1331</v>
      </c>
      <c r="BM37" s="66" t="s">
        <v>1331</v>
      </c>
      <c r="BN37" s="66"/>
    </row>
    <row r="38" spans="1:66" s="102" customFormat="1" x14ac:dyDescent="0.35">
      <c r="A38" s="129" t="s">
        <v>998</v>
      </c>
      <c r="B38" s="129" t="s">
        <v>160</v>
      </c>
      <c r="C38" s="129" t="s">
        <v>161</v>
      </c>
      <c r="D38" s="91" t="s">
        <v>162</v>
      </c>
      <c r="E38" s="129" t="s">
        <v>999</v>
      </c>
      <c r="F38" s="129" t="s">
        <v>1000</v>
      </c>
      <c r="G38" s="129" t="s">
        <v>49</v>
      </c>
      <c r="H38" s="129" t="s">
        <v>276</v>
      </c>
      <c r="I38" s="130">
        <v>15655</v>
      </c>
      <c r="J38" s="129" t="str">
        <f>VLOOKUP(A38,'Space Type Lookup'!$A$2:$D$134,4,FALSE)</f>
        <v>Office - Services</v>
      </c>
      <c r="K38" s="129" t="s">
        <v>1001</v>
      </c>
      <c r="L38" s="131">
        <v>44986</v>
      </c>
      <c r="M38" s="131">
        <v>46812</v>
      </c>
      <c r="N38" s="91">
        <f t="shared" si="0"/>
        <v>2028</v>
      </c>
      <c r="O38" s="132">
        <v>449816.16</v>
      </c>
      <c r="P38" s="129" t="s">
        <v>1331</v>
      </c>
      <c r="Q38" s="133">
        <f t="shared" si="1"/>
        <v>505547.95999999996</v>
      </c>
      <c r="R38" s="64">
        <v>488467.43000000023</v>
      </c>
      <c r="S38" s="63"/>
      <c r="T38" s="63" t="s">
        <v>1617</v>
      </c>
      <c r="U38" s="63"/>
      <c r="V38" s="60" t="s">
        <v>122</v>
      </c>
      <c r="W38" s="286">
        <v>2.2000000000000002</v>
      </c>
      <c r="X38" s="64">
        <v>384032.16297904612</v>
      </c>
      <c r="Y38" s="61">
        <v>196493.29702095405</v>
      </c>
      <c r="Z38" s="65">
        <f t="shared" si="2"/>
        <v>580525.4600000002</v>
      </c>
      <c r="AA38" s="61"/>
      <c r="AB38" s="61"/>
      <c r="AC38" s="61"/>
      <c r="AD38" s="61"/>
      <c r="AE38" s="61"/>
      <c r="AF38" s="64">
        <v>384032.16297904612</v>
      </c>
      <c r="AG38" s="61">
        <v>196493.29702095405</v>
      </c>
      <c r="AH38" s="65">
        <f t="shared" si="3"/>
        <v>580525.4600000002</v>
      </c>
      <c r="AI38" s="61"/>
      <c r="AJ38" s="61"/>
      <c r="AK38" s="61"/>
      <c r="AL38" s="61"/>
      <c r="AM38" s="61"/>
      <c r="AN38" s="64">
        <v>256021.44198603075</v>
      </c>
      <c r="AO38" s="61">
        <v>130995.53134730269</v>
      </c>
      <c r="AP38" s="65">
        <f t="shared" si="4"/>
        <v>387016.97333333344</v>
      </c>
      <c r="AQ38" s="276"/>
      <c r="AR38" s="61"/>
      <c r="AS38" s="61"/>
      <c r="AT38" s="61"/>
      <c r="AU38" s="285">
        <v>105510</v>
      </c>
      <c r="AV38" s="64">
        <v>0</v>
      </c>
      <c r="AW38" s="61">
        <v>0</v>
      </c>
      <c r="AX38" s="65">
        <f t="shared" si="5"/>
        <v>0</v>
      </c>
      <c r="AY38" s="276"/>
      <c r="AZ38" s="61"/>
      <c r="BA38" s="61"/>
      <c r="BB38" s="61"/>
      <c r="BC38" s="61"/>
      <c r="BD38" s="64">
        <v>0</v>
      </c>
      <c r="BE38" s="61">
        <v>0</v>
      </c>
      <c r="BF38" s="65">
        <f t="shared" si="6"/>
        <v>0</v>
      </c>
      <c r="BG38" s="61"/>
      <c r="BH38" s="61"/>
      <c r="BI38" s="61"/>
      <c r="BJ38" s="61"/>
      <c r="BK38" s="61"/>
      <c r="BL38" s="66" t="s">
        <v>1332</v>
      </c>
      <c r="BM38" s="66" t="s">
        <v>1331</v>
      </c>
      <c r="BN38" s="66" t="s">
        <v>1582</v>
      </c>
    </row>
    <row r="39" spans="1:66" s="102" customFormat="1" x14ac:dyDescent="0.35">
      <c r="A39" s="129" t="s">
        <v>1002</v>
      </c>
      <c r="B39" s="129" t="s">
        <v>160</v>
      </c>
      <c r="C39" s="129" t="s">
        <v>161</v>
      </c>
      <c r="D39" s="91" t="s">
        <v>162</v>
      </c>
      <c r="E39" s="129" t="s">
        <v>1003</v>
      </c>
      <c r="F39" s="129" t="s">
        <v>1004</v>
      </c>
      <c r="G39" s="129" t="s">
        <v>54</v>
      </c>
      <c r="H39" s="129" t="s">
        <v>54</v>
      </c>
      <c r="I39" s="130">
        <v>5271</v>
      </c>
      <c r="J39" s="129" t="str">
        <f>VLOOKUP(A39,'Space Type Lookup'!$A$2:$D$134,4,FALSE)</f>
        <v>Office - Services</v>
      </c>
      <c r="K39" s="129" t="s">
        <v>1005</v>
      </c>
      <c r="L39" s="131">
        <v>45200</v>
      </c>
      <c r="M39" s="131">
        <v>45930</v>
      </c>
      <c r="N39" s="91">
        <f t="shared" si="0"/>
        <v>2026</v>
      </c>
      <c r="O39" s="132">
        <v>120178.8</v>
      </c>
      <c r="P39" s="129" t="s">
        <v>1332</v>
      </c>
      <c r="Q39" s="133">
        <f t="shared" si="1"/>
        <v>120178.8</v>
      </c>
      <c r="R39" s="64">
        <v>107399.35999999999</v>
      </c>
      <c r="S39" s="63"/>
      <c r="T39" s="63" t="s">
        <v>1617</v>
      </c>
      <c r="U39" s="63"/>
      <c r="V39" s="60" t="s">
        <v>123</v>
      </c>
      <c r="W39" s="60"/>
      <c r="X39" s="64">
        <v>100402.97961377638</v>
      </c>
      <c r="Y39" s="61">
        <v>19775.820386223593</v>
      </c>
      <c r="Z39" s="65">
        <f t="shared" si="2"/>
        <v>120178.79999999997</v>
      </c>
      <c r="AA39" s="61"/>
      <c r="AB39" s="61"/>
      <c r="AC39" s="61"/>
      <c r="AD39" s="61"/>
      <c r="AE39" s="61"/>
      <c r="AF39" s="64">
        <v>104338.0994239165</v>
      </c>
      <c r="AG39" s="61">
        <v>20550.899202240354</v>
      </c>
      <c r="AH39" s="65">
        <f t="shared" si="3"/>
        <v>124888.99862615686</v>
      </c>
      <c r="AI39" s="61"/>
      <c r="AJ39" s="61"/>
      <c r="AK39" s="61"/>
      <c r="AL39" s="61"/>
      <c r="AM39" s="61"/>
      <c r="AN39" s="64">
        <v>105649.80602729651</v>
      </c>
      <c r="AO39" s="61">
        <v>20809.258807579274</v>
      </c>
      <c r="AP39" s="65">
        <f t="shared" si="4"/>
        <v>126459.06483487578</v>
      </c>
      <c r="AQ39" s="276"/>
      <c r="AR39" s="61"/>
      <c r="AS39" s="61"/>
      <c r="AT39" s="61"/>
      <c r="AU39" s="61"/>
      <c r="AV39" s="64">
        <v>105649.80602729651</v>
      </c>
      <c r="AW39" s="61">
        <v>20809.258807579274</v>
      </c>
      <c r="AX39" s="65">
        <f t="shared" si="5"/>
        <v>126459.06483487578</v>
      </c>
      <c r="AY39" s="276"/>
      <c r="AZ39" s="61"/>
      <c r="BA39" s="61"/>
      <c r="BB39" s="61"/>
      <c r="BC39" s="61"/>
      <c r="BD39" s="64">
        <v>105649.80602729651</v>
      </c>
      <c r="BE39" s="61">
        <v>20809.258807579274</v>
      </c>
      <c r="BF39" s="65">
        <f t="shared" si="6"/>
        <v>126459.06483487578</v>
      </c>
      <c r="BG39" s="61"/>
      <c r="BH39" s="61"/>
      <c r="BI39" s="61"/>
      <c r="BJ39" s="61"/>
      <c r="BK39" s="61"/>
      <c r="BL39" s="66" t="s">
        <v>1331</v>
      </c>
      <c r="BM39" s="66" t="s">
        <v>1331</v>
      </c>
      <c r="BN39" s="66"/>
    </row>
    <row r="40" spans="1:66" s="102" customFormat="1" x14ac:dyDescent="0.35">
      <c r="A40" s="129" t="s">
        <v>1006</v>
      </c>
      <c r="B40" s="129" t="s">
        <v>160</v>
      </c>
      <c r="C40" s="129" t="s">
        <v>161</v>
      </c>
      <c r="D40" s="91" t="s">
        <v>162</v>
      </c>
      <c r="E40" s="129" t="s">
        <v>1007</v>
      </c>
      <c r="F40" s="129" t="s">
        <v>1008</v>
      </c>
      <c r="G40" s="129" t="s">
        <v>903</v>
      </c>
      <c r="H40" s="129" t="s">
        <v>857</v>
      </c>
      <c r="I40" s="130">
        <v>18230</v>
      </c>
      <c r="J40" s="129" t="str">
        <f>VLOOKUP(A40,'Space Type Lookup'!$A$2:$D$134,4,FALSE)</f>
        <v>Departmental Classroom</v>
      </c>
      <c r="K40" s="129" t="s">
        <v>1009</v>
      </c>
      <c r="L40" s="131">
        <v>44835</v>
      </c>
      <c r="M40" s="131">
        <v>46660</v>
      </c>
      <c r="N40" s="91">
        <f t="shared" ref="N40:N71" si="7">IF(MONTH(M40)&lt;6,YEAR(M40),YEAR(M40)+1)</f>
        <v>2028</v>
      </c>
      <c r="O40" s="132">
        <v>387387.48</v>
      </c>
      <c r="P40" s="129" t="s">
        <v>1331</v>
      </c>
      <c r="Q40" s="133">
        <f t="shared" ref="Q40:Q71" si="8">IF(P40="Yes",O40*1,I40*3.56+O40)</f>
        <v>452286.27999999997</v>
      </c>
      <c r="R40" s="64">
        <v>39800.600000000006</v>
      </c>
      <c r="S40" s="63"/>
      <c r="T40" s="63" t="s">
        <v>1617</v>
      </c>
      <c r="U40" s="63"/>
      <c r="V40" s="60" t="s">
        <v>122</v>
      </c>
      <c r="W40" s="60"/>
      <c r="X40" s="64">
        <v>27486.165283999995</v>
      </c>
      <c r="Y40" s="61">
        <v>14014.914715999997</v>
      </c>
      <c r="Z40" s="65">
        <f t="shared" ref="Z40:Z71" si="9">X40+Y40</f>
        <v>41501.079999999994</v>
      </c>
      <c r="AA40" s="61"/>
      <c r="AB40" s="61"/>
      <c r="AC40" s="61"/>
      <c r="AD40" s="61"/>
      <c r="AE40" s="61"/>
      <c r="AF40" s="64">
        <v>27486.165283999995</v>
      </c>
      <c r="AG40" s="61">
        <v>14014.914715999997</v>
      </c>
      <c r="AH40" s="65">
        <f t="shared" ref="AH40:AH71" si="10">AF40+AG40</f>
        <v>41501.079999999994</v>
      </c>
      <c r="AI40" s="61"/>
      <c r="AJ40" s="61"/>
      <c r="AK40" s="61"/>
      <c r="AL40" s="61"/>
      <c r="AM40" s="61"/>
      <c r="AN40" s="64">
        <v>27486.165283999995</v>
      </c>
      <c r="AO40" s="61">
        <v>14014.914715999997</v>
      </c>
      <c r="AP40" s="65">
        <f t="shared" ref="AP40:AP71" si="11">AN40+AO40</f>
        <v>41501.079999999994</v>
      </c>
      <c r="AQ40" s="276"/>
      <c r="AR40" s="61"/>
      <c r="AS40" s="61"/>
      <c r="AT40" s="61"/>
      <c r="AU40" s="61"/>
      <c r="AV40" s="64">
        <v>32028.790057430015</v>
      </c>
      <c r="AW40" s="61">
        <v>16331.152653471412</v>
      </c>
      <c r="AX40" s="65">
        <f t="shared" ref="AX40:AX71" si="12">AV40+AW40</f>
        <v>48359.942710901429</v>
      </c>
      <c r="AY40" s="276"/>
      <c r="AZ40" s="61"/>
      <c r="BA40" s="61"/>
      <c r="BB40" s="61"/>
      <c r="BC40" s="61"/>
      <c r="BD40" s="64">
        <v>32028.790057430015</v>
      </c>
      <c r="BE40" s="61">
        <v>16331.152653471412</v>
      </c>
      <c r="BF40" s="65">
        <f t="shared" ref="BF40:BF71" si="13">BD40+BE40</f>
        <v>48359.942710901429</v>
      </c>
      <c r="BG40" s="61"/>
      <c r="BH40" s="61"/>
      <c r="BI40" s="61"/>
      <c r="BJ40" s="61"/>
      <c r="BK40" s="61"/>
      <c r="BL40" s="66" t="s">
        <v>1331</v>
      </c>
      <c r="BM40" s="66" t="s">
        <v>1331</v>
      </c>
      <c r="BN40" s="66"/>
    </row>
    <row r="41" spans="1:66" s="102" customFormat="1" x14ac:dyDescent="0.35">
      <c r="A41" s="129" t="s">
        <v>1006</v>
      </c>
      <c r="B41" s="129" t="s">
        <v>160</v>
      </c>
      <c r="C41" s="129" t="s">
        <v>161</v>
      </c>
      <c r="D41" s="91" t="s">
        <v>162</v>
      </c>
      <c r="E41" s="129" t="s">
        <v>1010</v>
      </c>
      <c r="F41" s="129" t="s">
        <v>1008</v>
      </c>
      <c r="G41" s="129" t="s">
        <v>903</v>
      </c>
      <c r="H41" s="129" t="s">
        <v>857</v>
      </c>
      <c r="I41" s="130">
        <v>1696</v>
      </c>
      <c r="J41" s="129" t="str">
        <f>VLOOKUP(A41,'Space Type Lookup'!$A$2:$D$134,4,FALSE)</f>
        <v>Departmental Classroom</v>
      </c>
      <c r="K41" s="129" t="s">
        <v>1011</v>
      </c>
      <c r="L41" s="131">
        <v>44743</v>
      </c>
      <c r="M41" s="131">
        <v>46568</v>
      </c>
      <c r="N41" s="91">
        <f t="shared" si="7"/>
        <v>2028</v>
      </c>
      <c r="O41" s="132">
        <v>36039.96</v>
      </c>
      <c r="P41" s="129" t="s">
        <v>1331</v>
      </c>
      <c r="Q41" s="133">
        <f t="shared" si="8"/>
        <v>42077.72</v>
      </c>
      <c r="R41" s="64">
        <v>430951.27000000019</v>
      </c>
      <c r="S41" s="63"/>
      <c r="T41" s="63" t="s">
        <v>1617</v>
      </c>
      <c r="U41" s="63"/>
      <c r="V41" s="60" t="s">
        <v>122</v>
      </c>
      <c r="W41" s="60"/>
      <c r="X41" s="64">
        <v>295082.0010806559</v>
      </c>
      <c r="Y41" s="61">
        <v>151006.07891934397</v>
      </c>
      <c r="Z41" s="65">
        <f t="shared" si="9"/>
        <v>446088.07999999984</v>
      </c>
      <c r="AA41" s="61"/>
      <c r="AB41" s="61"/>
      <c r="AC41" s="61"/>
      <c r="AD41" s="61"/>
      <c r="AE41" s="61"/>
      <c r="AF41" s="64">
        <v>295082.0010806559</v>
      </c>
      <c r="AG41" s="61">
        <v>151006.07891934397</v>
      </c>
      <c r="AH41" s="65">
        <f t="shared" si="10"/>
        <v>446088.07999999984</v>
      </c>
      <c r="AI41" s="61"/>
      <c r="AJ41" s="61"/>
      <c r="AK41" s="61"/>
      <c r="AL41" s="61"/>
      <c r="AM41" s="61"/>
      <c r="AN41" s="64">
        <v>295082.0010806559</v>
      </c>
      <c r="AO41" s="61">
        <v>151006.07891934397</v>
      </c>
      <c r="AP41" s="65">
        <f t="shared" si="11"/>
        <v>446088.07999999984</v>
      </c>
      <c r="AQ41" s="276"/>
      <c r="AR41" s="61"/>
      <c r="AS41" s="61"/>
      <c r="AT41" s="61"/>
      <c r="AU41" s="61"/>
      <c r="AV41" s="64">
        <v>331658.04200302984</v>
      </c>
      <c r="AW41" s="61">
        <v>169723.60320701296</v>
      </c>
      <c r="AX41" s="65">
        <f t="shared" si="12"/>
        <v>501381.64521004283</v>
      </c>
      <c r="AY41" s="276"/>
      <c r="AZ41" s="61"/>
      <c r="BA41" s="61"/>
      <c r="BB41" s="61"/>
      <c r="BC41" s="61"/>
      <c r="BD41" s="64">
        <v>343850.05564382108</v>
      </c>
      <c r="BE41" s="61">
        <v>175962.77796956926</v>
      </c>
      <c r="BF41" s="65">
        <f t="shared" si="13"/>
        <v>519812.83361339034</v>
      </c>
      <c r="BG41" s="61"/>
      <c r="BH41" s="61"/>
      <c r="BI41" s="61"/>
      <c r="BJ41" s="61"/>
      <c r="BK41" s="61"/>
      <c r="BL41" s="66" t="s">
        <v>1331</v>
      </c>
      <c r="BM41" s="66" t="s">
        <v>1331</v>
      </c>
      <c r="BN41" s="66"/>
    </row>
    <row r="42" spans="1:66" s="102" customFormat="1" x14ac:dyDescent="0.35">
      <c r="A42" s="129" t="s">
        <v>1012</v>
      </c>
      <c r="B42" s="129" t="s">
        <v>160</v>
      </c>
      <c r="C42" s="129" t="s">
        <v>161</v>
      </c>
      <c r="D42" s="91" t="s">
        <v>162</v>
      </c>
      <c r="E42" s="129" t="s">
        <v>1013</v>
      </c>
      <c r="F42" s="129" t="s">
        <v>1014</v>
      </c>
      <c r="G42" s="129" t="s">
        <v>1015</v>
      </c>
      <c r="H42" s="129" t="s">
        <v>166</v>
      </c>
      <c r="I42" s="130">
        <v>2495</v>
      </c>
      <c r="J42" s="129" t="str">
        <f>VLOOKUP(A42,'Space Type Lookup'!$A$2:$D$134,4,FALSE)</f>
        <v>Office - Services</v>
      </c>
      <c r="K42" s="129" t="s">
        <v>1016</v>
      </c>
      <c r="L42" s="131">
        <v>45170</v>
      </c>
      <c r="M42" s="131">
        <v>46996</v>
      </c>
      <c r="N42" s="91">
        <f t="shared" si="7"/>
        <v>2029</v>
      </c>
      <c r="O42" s="132">
        <v>56761.2</v>
      </c>
      <c r="P42" s="129" t="s">
        <v>1331</v>
      </c>
      <c r="Q42" s="133">
        <f t="shared" si="8"/>
        <v>65643.399999999994</v>
      </c>
      <c r="R42" s="64">
        <v>57619.409999999996</v>
      </c>
      <c r="S42" s="63"/>
      <c r="T42" s="63" t="s">
        <v>1617</v>
      </c>
      <c r="U42" s="63"/>
      <c r="V42" s="60" t="s">
        <v>122</v>
      </c>
      <c r="W42" s="60"/>
      <c r="X42" s="64">
        <v>45487.058250000002</v>
      </c>
      <c r="Y42" s="61">
        <v>19033.59175</v>
      </c>
      <c r="Z42" s="65">
        <f t="shared" si="9"/>
        <v>64520.65</v>
      </c>
      <c r="AA42" s="61"/>
      <c r="AB42" s="61"/>
      <c r="AC42" s="61"/>
      <c r="AD42" s="61"/>
      <c r="AE42" s="61"/>
      <c r="AF42" s="64">
        <v>45487.058250000002</v>
      </c>
      <c r="AG42" s="61">
        <v>19033.59175</v>
      </c>
      <c r="AH42" s="65">
        <f t="shared" si="10"/>
        <v>64520.65</v>
      </c>
      <c r="AI42" s="61"/>
      <c r="AJ42" s="61"/>
      <c r="AK42" s="61"/>
      <c r="AL42" s="61"/>
      <c r="AM42" s="61"/>
      <c r="AN42" s="64">
        <v>45487.058250000002</v>
      </c>
      <c r="AO42" s="61">
        <v>19033.59175</v>
      </c>
      <c r="AP42" s="65">
        <f t="shared" si="11"/>
        <v>64520.65</v>
      </c>
      <c r="AQ42" s="276"/>
      <c r="AR42" s="61"/>
      <c r="AS42" s="61"/>
      <c r="AT42" s="61"/>
      <c r="AU42" s="61"/>
      <c r="AV42" s="64">
        <v>45487.058250000002</v>
      </c>
      <c r="AW42" s="61">
        <v>19033.59175</v>
      </c>
      <c r="AX42" s="65">
        <f t="shared" si="12"/>
        <v>64520.65</v>
      </c>
      <c r="AY42" s="276"/>
      <c r="AZ42" s="61"/>
      <c r="BA42" s="61"/>
      <c r="BB42" s="61"/>
      <c r="BC42" s="61"/>
      <c r="BD42" s="64">
        <v>50248.588419201391</v>
      </c>
      <c r="BE42" s="61">
        <v>21026.00508321193</v>
      </c>
      <c r="BF42" s="65">
        <f t="shared" si="13"/>
        <v>71274.593502413321</v>
      </c>
      <c r="BG42" s="61"/>
      <c r="BH42" s="61"/>
      <c r="BI42" s="61"/>
      <c r="BJ42" s="61"/>
      <c r="BK42" s="61"/>
      <c r="BL42" s="66" t="s">
        <v>1331</v>
      </c>
      <c r="BM42" s="66" t="s">
        <v>1331</v>
      </c>
      <c r="BN42" s="66"/>
    </row>
    <row r="43" spans="1:66" s="102" customFormat="1" x14ac:dyDescent="0.35">
      <c r="A43" s="129" t="s">
        <v>1017</v>
      </c>
      <c r="B43" s="129" t="s">
        <v>160</v>
      </c>
      <c r="C43" s="129" t="s">
        <v>161</v>
      </c>
      <c r="D43" s="91" t="s">
        <v>162</v>
      </c>
      <c r="E43" s="129" t="s">
        <v>1018</v>
      </c>
      <c r="F43" s="129" t="s">
        <v>1019</v>
      </c>
      <c r="G43" s="129" t="s">
        <v>1020</v>
      </c>
      <c r="H43" s="129" t="s">
        <v>276</v>
      </c>
      <c r="I43" s="130">
        <v>5013</v>
      </c>
      <c r="J43" s="129" t="str">
        <f>VLOOKUP(A43,'Space Type Lookup'!$A$2:$D$134,4,FALSE)</f>
        <v>Office - Services</v>
      </c>
      <c r="K43" s="129" t="s">
        <v>1021</v>
      </c>
      <c r="L43" s="131">
        <v>43922</v>
      </c>
      <c r="M43" s="131">
        <v>45747</v>
      </c>
      <c r="N43" s="91">
        <f t="shared" si="7"/>
        <v>2025</v>
      </c>
      <c r="O43" s="132">
        <v>150390</v>
      </c>
      <c r="P43" s="129" t="s">
        <v>1331</v>
      </c>
      <c r="Q43" s="133">
        <f t="shared" si="8"/>
        <v>168236.28</v>
      </c>
      <c r="R43" s="64">
        <v>150389.99999999994</v>
      </c>
      <c r="S43" s="63"/>
      <c r="T43" s="63" t="s">
        <v>1617</v>
      </c>
      <c r="U43" s="63"/>
      <c r="V43" s="60" t="s">
        <v>123</v>
      </c>
      <c r="W43" s="60"/>
      <c r="X43" s="64">
        <v>62916.909749999999</v>
      </c>
      <c r="Y43" s="61">
        <v>89979.590250000008</v>
      </c>
      <c r="Z43" s="65">
        <f t="shared" si="9"/>
        <v>152896.5</v>
      </c>
      <c r="AA43" s="61"/>
      <c r="AB43" s="61"/>
      <c r="AC43" s="61"/>
      <c r="AD43" s="61"/>
      <c r="AE43" s="61"/>
      <c r="AF43" s="64">
        <v>66011.183999999994</v>
      </c>
      <c r="AG43" s="61">
        <v>94404.816000000006</v>
      </c>
      <c r="AH43" s="65">
        <f t="shared" si="10"/>
        <v>160416</v>
      </c>
      <c r="AI43" s="61"/>
      <c r="AJ43" s="61"/>
      <c r="AK43" s="61"/>
      <c r="AL43" s="61"/>
      <c r="AM43" s="61"/>
      <c r="AN43" s="64">
        <v>66011.183999999994</v>
      </c>
      <c r="AO43" s="61">
        <v>94404.816000000006</v>
      </c>
      <c r="AP43" s="65">
        <f t="shared" si="11"/>
        <v>160416</v>
      </c>
      <c r="AQ43" s="276"/>
      <c r="AR43" s="61"/>
      <c r="AS43" s="61"/>
      <c r="AT43" s="61"/>
      <c r="AU43" s="61"/>
      <c r="AV43" s="64">
        <v>66011.183999999994</v>
      </c>
      <c r="AW43" s="61">
        <v>94404.816000000006</v>
      </c>
      <c r="AX43" s="65">
        <f t="shared" si="12"/>
        <v>160416</v>
      </c>
      <c r="AY43" s="276"/>
      <c r="AZ43" s="61"/>
      <c r="BA43" s="61"/>
      <c r="BB43" s="61"/>
      <c r="BC43" s="61"/>
      <c r="BD43" s="64">
        <v>66011.183999999994</v>
      </c>
      <c r="BE43" s="61">
        <v>94404.816000000006</v>
      </c>
      <c r="BF43" s="65">
        <f t="shared" si="13"/>
        <v>160416</v>
      </c>
      <c r="BG43" s="61"/>
      <c r="BH43" s="61"/>
      <c r="BI43" s="61"/>
      <c r="BJ43" s="61"/>
      <c r="BK43" s="61"/>
      <c r="BL43" s="66" t="s">
        <v>1331</v>
      </c>
      <c r="BM43" s="66" t="s">
        <v>1331</v>
      </c>
      <c r="BN43" s="66"/>
    </row>
    <row r="44" spans="1:66" s="102" customFormat="1" x14ac:dyDescent="0.35">
      <c r="A44" s="129" t="s">
        <v>1022</v>
      </c>
      <c r="B44" s="129" t="s">
        <v>160</v>
      </c>
      <c r="C44" s="129" t="s">
        <v>161</v>
      </c>
      <c r="D44" s="91" t="s">
        <v>162</v>
      </c>
      <c r="E44" s="129" t="s">
        <v>1023</v>
      </c>
      <c r="F44" s="129" t="s">
        <v>1024</v>
      </c>
      <c r="G44" s="129" t="s">
        <v>52</v>
      </c>
      <c r="H44" s="129" t="s">
        <v>166</v>
      </c>
      <c r="I44" s="130">
        <v>20176</v>
      </c>
      <c r="J44" s="129" t="str">
        <f>VLOOKUP(A44,'Space Type Lookup'!$A$2:$D$134,4,FALSE)</f>
        <v>Office - Services</v>
      </c>
      <c r="K44" s="129" t="s">
        <v>1025</v>
      </c>
      <c r="L44" s="131">
        <v>43739</v>
      </c>
      <c r="M44" s="131">
        <v>47391</v>
      </c>
      <c r="N44" s="91">
        <f t="shared" si="7"/>
        <v>2030</v>
      </c>
      <c r="O44" s="132">
        <v>505857.96</v>
      </c>
      <c r="P44" s="129" t="s">
        <v>1331</v>
      </c>
      <c r="Q44" s="133">
        <f t="shared" si="8"/>
        <v>577684.52</v>
      </c>
      <c r="R44" s="64">
        <v>505942.96</v>
      </c>
      <c r="S44" s="63"/>
      <c r="T44" s="63" t="s">
        <v>1617</v>
      </c>
      <c r="U44" s="63"/>
      <c r="V44" s="60" t="s">
        <v>122</v>
      </c>
      <c r="W44" s="60"/>
      <c r="X44" s="64">
        <v>382721.58044999995</v>
      </c>
      <c r="Y44" s="61">
        <v>160145.90954999998</v>
      </c>
      <c r="Z44" s="65">
        <f t="shared" si="9"/>
        <v>542867.49</v>
      </c>
      <c r="AA44" s="61"/>
      <c r="AB44" s="61"/>
      <c r="AC44" s="61"/>
      <c r="AD44" s="61"/>
      <c r="AE44" s="61"/>
      <c r="AF44" s="64">
        <v>391418.81999999995</v>
      </c>
      <c r="AG44" s="61">
        <v>163785.18</v>
      </c>
      <c r="AH44" s="65">
        <f t="shared" si="10"/>
        <v>555204</v>
      </c>
      <c r="AI44" s="61"/>
      <c r="AJ44" s="61"/>
      <c r="AK44" s="61"/>
      <c r="AL44" s="61"/>
      <c r="AM44" s="61"/>
      <c r="AN44" s="64">
        <v>391418.81999999995</v>
      </c>
      <c r="AO44" s="61">
        <v>163785.18</v>
      </c>
      <c r="AP44" s="65">
        <f t="shared" si="11"/>
        <v>555204</v>
      </c>
      <c r="AQ44" s="276"/>
      <c r="AR44" s="61"/>
      <c r="AS44" s="61"/>
      <c r="AT44" s="61"/>
      <c r="AU44" s="61"/>
      <c r="AV44" s="64">
        <v>391418.81999999995</v>
      </c>
      <c r="AW44" s="61">
        <v>163785.18</v>
      </c>
      <c r="AX44" s="65">
        <f t="shared" si="12"/>
        <v>555204</v>
      </c>
      <c r="AY44" s="276"/>
      <c r="AZ44" s="61"/>
      <c r="BA44" s="61"/>
      <c r="BB44" s="61"/>
      <c r="BC44" s="61"/>
      <c r="BD44" s="64">
        <v>391418.81999999995</v>
      </c>
      <c r="BE44" s="61">
        <v>163785.18</v>
      </c>
      <c r="BF44" s="65">
        <f t="shared" si="13"/>
        <v>555204</v>
      </c>
      <c r="BG44" s="61"/>
      <c r="BH44" s="61"/>
      <c r="BI44" s="61"/>
      <c r="BJ44" s="61"/>
      <c r="BK44" s="61"/>
      <c r="BL44" s="66" t="s">
        <v>1331</v>
      </c>
      <c r="BM44" s="66" t="s">
        <v>1331</v>
      </c>
      <c r="BN44" s="66"/>
    </row>
    <row r="45" spans="1:66" s="102" customFormat="1" x14ac:dyDescent="0.35">
      <c r="A45" s="129" t="s">
        <v>1026</v>
      </c>
      <c r="B45" s="129" t="s">
        <v>160</v>
      </c>
      <c r="C45" s="129" t="s">
        <v>161</v>
      </c>
      <c r="D45" s="91" t="s">
        <v>162</v>
      </c>
      <c r="E45" s="129" t="s">
        <v>1027</v>
      </c>
      <c r="F45" s="129" t="s">
        <v>1028</v>
      </c>
      <c r="G45" s="129" t="s">
        <v>872</v>
      </c>
      <c r="H45" s="129" t="s">
        <v>276</v>
      </c>
      <c r="I45" s="130">
        <v>19472</v>
      </c>
      <c r="J45" s="129" t="str">
        <f>VLOOKUP(A45,'Space Type Lookup'!$A$2:$D$134,4,FALSE)</f>
        <v>Office - Services</v>
      </c>
      <c r="K45" s="129" t="s">
        <v>1029</v>
      </c>
      <c r="L45" s="131">
        <v>43617</v>
      </c>
      <c r="M45" s="131">
        <v>45443</v>
      </c>
      <c r="N45" s="91">
        <f t="shared" si="7"/>
        <v>2024</v>
      </c>
      <c r="O45" s="132">
        <v>457592.04</v>
      </c>
      <c r="P45" s="129" t="s">
        <v>1331</v>
      </c>
      <c r="Q45" s="133">
        <f t="shared" si="8"/>
        <v>526912.36</v>
      </c>
      <c r="R45" s="64">
        <v>98583</v>
      </c>
      <c r="S45" s="63"/>
      <c r="T45" s="63" t="s">
        <v>1617</v>
      </c>
      <c r="U45" s="63"/>
      <c r="V45" s="60" t="s">
        <v>123</v>
      </c>
      <c r="W45" s="60"/>
      <c r="X45" s="64">
        <v>70489.016099999993</v>
      </c>
      <c r="Y45" s="61">
        <v>29495.403899999998</v>
      </c>
      <c r="Z45" s="65">
        <f t="shared" si="9"/>
        <v>99984.419999999984</v>
      </c>
      <c r="AA45" s="61"/>
      <c r="AB45" s="61"/>
      <c r="AC45" s="61"/>
      <c r="AD45" s="61"/>
      <c r="AE45" s="61"/>
      <c r="AF45" s="64">
        <v>73453.01939999999</v>
      </c>
      <c r="AG45" s="61">
        <v>30735.660599999996</v>
      </c>
      <c r="AH45" s="65">
        <f t="shared" si="10"/>
        <v>104188.68</v>
      </c>
      <c r="AI45" s="61"/>
      <c r="AJ45" s="61"/>
      <c r="AK45" s="61"/>
      <c r="AL45" s="61"/>
      <c r="AM45" s="61"/>
      <c r="AN45" s="64">
        <v>73453.01939999999</v>
      </c>
      <c r="AO45" s="61">
        <v>30735.660599999996</v>
      </c>
      <c r="AP45" s="65">
        <f t="shared" si="11"/>
        <v>104188.68</v>
      </c>
      <c r="AQ45" s="276"/>
      <c r="AR45" s="61"/>
      <c r="AS45" s="61"/>
      <c r="AT45" s="61"/>
      <c r="AU45" s="61"/>
      <c r="AV45" s="64">
        <v>73453.01939999999</v>
      </c>
      <c r="AW45" s="61">
        <v>30735.660599999996</v>
      </c>
      <c r="AX45" s="65">
        <f t="shared" si="12"/>
        <v>104188.68</v>
      </c>
      <c r="AY45" s="276"/>
      <c r="AZ45" s="61"/>
      <c r="BA45" s="61"/>
      <c r="BB45" s="61"/>
      <c r="BC45" s="61"/>
      <c r="BD45" s="64">
        <v>73453.01939999999</v>
      </c>
      <c r="BE45" s="61">
        <v>30735.660599999996</v>
      </c>
      <c r="BF45" s="65">
        <f t="shared" si="13"/>
        <v>104188.68</v>
      </c>
      <c r="BG45" s="61"/>
      <c r="BH45" s="61"/>
      <c r="BI45" s="61"/>
      <c r="BJ45" s="61"/>
      <c r="BK45" s="61"/>
      <c r="BL45" s="66" t="s">
        <v>1331</v>
      </c>
      <c r="BM45" s="66" t="s">
        <v>1331</v>
      </c>
      <c r="BN45" s="66"/>
    </row>
    <row r="46" spans="1:66" s="102" customFormat="1" x14ac:dyDescent="0.35">
      <c r="A46" s="129" t="s">
        <v>1026</v>
      </c>
      <c r="B46" s="129" t="s">
        <v>160</v>
      </c>
      <c r="C46" s="129" t="s">
        <v>161</v>
      </c>
      <c r="D46" s="91" t="s">
        <v>162</v>
      </c>
      <c r="E46" s="129" t="s">
        <v>1030</v>
      </c>
      <c r="F46" s="129" t="s">
        <v>1028</v>
      </c>
      <c r="G46" s="129" t="s">
        <v>872</v>
      </c>
      <c r="H46" s="129" t="s">
        <v>276</v>
      </c>
      <c r="I46" s="130">
        <v>3866</v>
      </c>
      <c r="J46" s="129" t="str">
        <f>VLOOKUP(A46,'Space Type Lookup'!$A$2:$D$134,4,FALSE)</f>
        <v>Office - Services</v>
      </c>
      <c r="K46" s="129" t="s">
        <v>1031</v>
      </c>
      <c r="L46" s="131">
        <v>43556</v>
      </c>
      <c r="M46" s="131">
        <v>45747</v>
      </c>
      <c r="N46" s="91">
        <f t="shared" si="7"/>
        <v>2025</v>
      </c>
      <c r="O46" s="132">
        <v>98583</v>
      </c>
      <c r="P46" s="129" t="s">
        <v>1331</v>
      </c>
      <c r="Q46" s="133">
        <f t="shared" si="8"/>
        <v>112345.96</v>
      </c>
      <c r="R46" s="64">
        <v>419459.37</v>
      </c>
      <c r="S46" s="63"/>
      <c r="T46" s="63" t="s">
        <v>1617</v>
      </c>
      <c r="U46" s="63"/>
      <c r="V46" s="60" t="s">
        <v>123</v>
      </c>
      <c r="W46" s="60"/>
      <c r="X46" s="64">
        <v>289599.35365646135</v>
      </c>
      <c r="Y46" s="61">
        <v>199308.11745464976</v>
      </c>
      <c r="Z46" s="65">
        <f t="shared" si="9"/>
        <v>488907.47111111111</v>
      </c>
      <c r="AA46" s="61"/>
      <c r="AB46" s="61"/>
      <c r="AC46" s="61"/>
      <c r="AD46" s="61"/>
      <c r="AE46" s="61"/>
      <c r="AF46" s="64">
        <v>289599.35365646135</v>
      </c>
      <c r="AG46" s="61">
        <v>199308.11745464976</v>
      </c>
      <c r="AH46" s="65">
        <f t="shared" si="10"/>
        <v>488907.47111111111</v>
      </c>
      <c r="AI46" s="61"/>
      <c r="AJ46" s="61"/>
      <c r="AK46" s="61"/>
      <c r="AL46" s="61"/>
      <c r="AM46" s="61"/>
      <c r="AN46" s="64">
        <v>289599.35365646135</v>
      </c>
      <c r="AO46" s="61">
        <v>199308.11745464976</v>
      </c>
      <c r="AP46" s="65">
        <f t="shared" si="11"/>
        <v>488907.47111111111</v>
      </c>
      <c r="AQ46" s="276"/>
      <c r="AR46" s="61"/>
      <c r="AS46" s="61"/>
      <c r="AT46" s="61"/>
      <c r="AU46" s="61"/>
      <c r="AV46" s="64">
        <v>289599.35365646135</v>
      </c>
      <c r="AW46" s="61">
        <v>199308.11745464976</v>
      </c>
      <c r="AX46" s="65">
        <f t="shared" si="12"/>
        <v>488907.47111111111</v>
      </c>
      <c r="AY46" s="276"/>
      <c r="AZ46" s="61"/>
      <c r="BA46" s="61"/>
      <c r="BB46" s="61"/>
      <c r="BC46" s="61"/>
      <c r="BD46" s="64">
        <v>292396.68184536643</v>
      </c>
      <c r="BE46" s="61">
        <v>201233.29514649941</v>
      </c>
      <c r="BF46" s="65">
        <f t="shared" si="13"/>
        <v>493629.97699186584</v>
      </c>
      <c r="BG46" s="61"/>
      <c r="BH46" s="61"/>
      <c r="BI46" s="61"/>
      <c r="BJ46" s="61"/>
      <c r="BK46" s="61"/>
      <c r="BL46" s="66" t="s">
        <v>1331</v>
      </c>
      <c r="BM46" s="66" t="s">
        <v>1331</v>
      </c>
      <c r="BN46" s="66"/>
    </row>
    <row r="47" spans="1:66" s="102" customFormat="1" x14ac:dyDescent="0.35">
      <c r="A47" s="129" t="s">
        <v>1032</v>
      </c>
      <c r="B47" s="129" t="s">
        <v>160</v>
      </c>
      <c r="C47" s="129" t="s">
        <v>161</v>
      </c>
      <c r="D47" s="91" t="s">
        <v>162</v>
      </c>
      <c r="E47" s="129" t="s">
        <v>1033</v>
      </c>
      <c r="F47" s="129" t="s">
        <v>1034</v>
      </c>
      <c r="G47" s="129" t="s">
        <v>1035</v>
      </c>
      <c r="H47" s="129" t="s">
        <v>898</v>
      </c>
      <c r="I47" s="130">
        <v>791</v>
      </c>
      <c r="J47" s="129" t="str">
        <f>VLOOKUP(A47,'Space Type Lookup'!$A$2:$D$134,4,FALSE)</f>
        <v>Other - Facility</v>
      </c>
      <c r="K47" s="129" t="s">
        <v>1036</v>
      </c>
      <c r="L47" s="131">
        <v>43770</v>
      </c>
      <c r="M47" s="131">
        <v>45596</v>
      </c>
      <c r="N47" s="91">
        <f t="shared" si="7"/>
        <v>2025</v>
      </c>
      <c r="O47" s="132">
        <v>14633.4</v>
      </c>
      <c r="P47" s="129" t="s">
        <v>1331</v>
      </c>
      <c r="Q47" s="133">
        <f t="shared" si="8"/>
        <v>17449.36</v>
      </c>
      <c r="R47" s="64">
        <v>14633.400000000003</v>
      </c>
      <c r="S47" s="63"/>
      <c r="T47" s="63" t="s">
        <v>1617</v>
      </c>
      <c r="U47" s="63"/>
      <c r="V47" s="60" t="s">
        <v>123</v>
      </c>
      <c r="W47" s="60"/>
      <c r="X47" s="64">
        <v>6423.1034999999993</v>
      </c>
      <c r="Y47" s="61">
        <v>9185.8964999999989</v>
      </c>
      <c r="Z47" s="65">
        <f t="shared" si="9"/>
        <v>15608.999999999998</v>
      </c>
      <c r="AA47" s="61"/>
      <c r="AB47" s="61"/>
      <c r="AC47" s="61"/>
      <c r="AD47" s="61"/>
      <c r="AE47" s="61"/>
      <c r="AF47" s="64">
        <v>6623.8331999999982</v>
      </c>
      <c r="AG47" s="61">
        <v>9472.9667999999983</v>
      </c>
      <c r="AH47" s="65">
        <f t="shared" si="10"/>
        <v>16096.799999999996</v>
      </c>
      <c r="AI47" s="61"/>
      <c r="AJ47" s="61"/>
      <c r="AK47" s="61"/>
      <c r="AL47" s="61"/>
      <c r="AM47" s="61"/>
      <c r="AN47" s="64">
        <v>6623.8331999999982</v>
      </c>
      <c r="AO47" s="61">
        <v>9472.9667999999983</v>
      </c>
      <c r="AP47" s="65">
        <f t="shared" si="11"/>
        <v>16096.799999999996</v>
      </c>
      <c r="AQ47" s="276"/>
      <c r="AR47" s="61"/>
      <c r="AS47" s="61"/>
      <c r="AT47" s="61"/>
      <c r="AU47" s="61"/>
      <c r="AV47" s="64">
        <v>6623.8331999999982</v>
      </c>
      <c r="AW47" s="61">
        <v>9472.9667999999983</v>
      </c>
      <c r="AX47" s="65">
        <f t="shared" si="12"/>
        <v>16096.799999999996</v>
      </c>
      <c r="AY47" s="276"/>
      <c r="AZ47" s="61"/>
      <c r="BA47" s="61"/>
      <c r="BB47" s="61"/>
      <c r="BC47" s="61"/>
      <c r="BD47" s="64">
        <v>6623.8331999999982</v>
      </c>
      <c r="BE47" s="61">
        <v>9472.9667999999983</v>
      </c>
      <c r="BF47" s="65">
        <f t="shared" si="13"/>
        <v>16096.799999999996</v>
      </c>
      <c r="BG47" s="61"/>
      <c r="BH47" s="61"/>
      <c r="BI47" s="61"/>
      <c r="BJ47" s="61"/>
      <c r="BK47" s="61"/>
      <c r="BL47" s="66" t="s">
        <v>1331</v>
      </c>
      <c r="BM47" s="66" t="s">
        <v>1331</v>
      </c>
      <c r="BN47" s="66"/>
    </row>
    <row r="48" spans="1:66" s="102" customFormat="1" x14ac:dyDescent="0.35">
      <c r="A48" s="129" t="s">
        <v>1037</v>
      </c>
      <c r="B48" s="129" t="s">
        <v>160</v>
      </c>
      <c r="C48" s="129" t="s">
        <v>161</v>
      </c>
      <c r="D48" s="91" t="s">
        <v>162</v>
      </c>
      <c r="E48" s="129" t="s">
        <v>1038</v>
      </c>
      <c r="F48" s="129" t="s">
        <v>1039</v>
      </c>
      <c r="G48" s="129" t="s">
        <v>1040</v>
      </c>
      <c r="H48" s="129" t="s">
        <v>1041</v>
      </c>
      <c r="I48" s="130">
        <v>34265</v>
      </c>
      <c r="J48" s="129" t="str">
        <f>VLOOKUP(A48,'Space Type Lookup'!$A$2:$D$134,4,FALSE)</f>
        <v>Office - Services</v>
      </c>
      <c r="K48" s="129" t="s">
        <v>1042</v>
      </c>
      <c r="L48" s="131">
        <v>44986</v>
      </c>
      <c r="M48" s="131">
        <v>46811</v>
      </c>
      <c r="N48" s="91">
        <f t="shared" si="7"/>
        <v>2028</v>
      </c>
      <c r="O48" s="132">
        <v>782955.24</v>
      </c>
      <c r="P48" s="129" t="s">
        <v>1331</v>
      </c>
      <c r="Q48" s="133">
        <f t="shared" si="8"/>
        <v>904938.64</v>
      </c>
      <c r="R48" s="64">
        <v>849957.00999999966</v>
      </c>
      <c r="S48" s="63"/>
      <c r="T48" s="63" t="s">
        <v>1617</v>
      </c>
      <c r="U48" s="63"/>
      <c r="V48" s="60" t="s">
        <v>122</v>
      </c>
      <c r="W48" s="286" t="s">
        <v>1645</v>
      </c>
      <c r="X48" s="64">
        <v>572091.15231350309</v>
      </c>
      <c r="Y48" s="61">
        <v>352302.209908719</v>
      </c>
      <c r="Z48" s="65">
        <f t="shared" si="9"/>
        <v>924393.36222222215</v>
      </c>
      <c r="AA48" s="61"/>
      <c r="AB48" s="61"/>
      <c r="AC48" s="61"/>
      <c r="AD48" s="61"/>
      <c r="AE48" s="61"/>
      <c r="AF48" s="64">
        <v>572091.15231350309</v>
      </c>
      <c r="AG48" s="61">
        <v>352302.209908719</v>
      </c>
      <c r="AH48" s="65">
        <f t="shared" si="10"/>
        <v>924393.36222222215</v>
      </c>
      <c r="AI48" s="61"/>
      <c r="AJ48" s="61"/>
      <c r="AK48" s="61"/>
      <c r="AL48" s="61"/>
      <c r="AM48" s="285">
        <v>3069000</v>
      </c>
      <c r="AN48" s="64">
        <v>572091.15231350309</v>
      </c>
      <c r="AO48" s="61">
        <v>352302.209908719</v>
      </c>
      <c r="AP48" s="65">
        <f t="shared" si="11"/>
        <v>924393.36222222215</v>
      </c>
      <c r="AQ48" s="276"/>
      <c r="AR48" s="61"/>
      <c r="AS48" s="61"/>
      <c r="AT48" s="61"/>
      <c r="AU48" s="61"/>
      <c r="AV48" s="64">
        <v>596045.47590420407</v>
      </c>
      <c r="AW48" s="61">
        <v>367053.63737573213</v>
      </c>
      <c r="AX48" s="65">
        <f t="shared" si="12"/>
        <v>963099.11327993614</v>
      </c>
      <c r="AY48" s="276"/>
      <c r="AZ48" s="61"/>
      <c r="BA48" s="61"/>
      <c r="BB48" s="61"/>
      <c r="BC48" s="61"/>
      <c r="BD48" s="64">
        <v>643954.12308560638</v>
      </c>
      <c r="BE48" s="61">
        <v>396556.49230975827</v>
      </c>
      <c r="BF48" s="65">
        <f t="shared" si="13"/>
        <v>1040510.6153953646</v>
      </c>
      <c r="BG48" s="61"/>
      <c r="BH48" s="61"/>
      <c r="BI48" s="61"/>
      <c r="BJ48" s="61"/>
      <c r="BK48" s="61"/>
      <c r="BL48" s="66" t="s">
        <v>1332</v>
      </c>
      <c r="BM48" s="66" t="s">
        <v>1331</v>
      </c>
      <c r="BN48" s="66" t="s">
        <v>1594</v>
      </c>
    </row>
    <row r="49" spans="1:66" s="102" customFormat="1" x14ac:dyDescent="0.35">
      <c r="A49" s="129" t="s">
        <v>1043</v>
      </c>
      <c r="B49" s="129" t="s">
        <v>160</v>
      </c>
      <c r="C49" s="129" t="s">
        <v>161</v>
      </c>
      <c r="D49" s="91" t="s">
        <v>162</v>
      </c>
      <c r="E49" s="129" t="s">
        <v>1044</v>
      </c>
      <c r="F49" s="129" t="s">
        <v>1045</v>
      </c>
      <c r="G49" s="129" t="s">
        <v>1046</v>
      </c>
      <c r="H49" s="129" t="s">
        <v>54</v>
      </c>
      <c r="I49" s="130">
        <v>3805</v>
      </c>
      <c r="J49" s="129" t="str">
        <f>VLOOKUP(A49,'Space Type Lookup'!$A$2:$D$134,4,FALSE)</f>
        <v>Office - Services</v>
      </c>
      <c r="K49" s="129" t="s">
        <v>1047</v>
      </c>
      <c r="L49" s="131">
        <v>43282</v>
      </c>
      <c r="M49" s="131">
        <v>46934</v>
      </c>
      <c r="N49" s="91">
        <f t="shared" si="7"/>
        <v>2029</v>
      </c>
      <c r="O49" s="132">
        <v>71267.64</v>
      </c>
      <c r="P49" s="129" t="s">
        <v>1331</v>
      </c>
      <c r="Q49" s="133">
        <f t="shared" si="8"/>
        <v>84813.440000000002</v>
      </c>
      <c r="R49" s="64">
        <v>731200.44</v>
      </c>
      <c r="S49" s="63"/>
      <c r="T49" s="63" t="s">
        <v>1617</v>
      </c>
      <c r="U49" s="63"/>
      <c r="V49" s="60" t="s">
        <v>122</v>
      </c>
      <c r="W49" s="60"/>
      <c r="X49" s="64">
        <v>473748.67845446576</v>
      </c>
      <c r="Y49" s="61">
        <v>261012.87265664531</v>
      </c>
      <c r="Z49" s="65">
        <f t="shared" si="9"/>
        <v>734761.55111111107</v>
      </c>
      <c r="AA49" s="61"/>
      <c r="AB49" s="61"/>
      <c r="AC49" s="61"/>
      <c r="AD49" s="61"/>
      <c r="AE49" s="61"/>
      <c r="AF49" s="64">
        <v>473748.67845446576</v>
      </c>
      <c r="AG49" s="61">
        <v>261012.87265664531</v>
      </c>
      <c r="AH49" s="65">
        <f t="shared" si="10"/>
        <v>734761.55111111107</v>
      </c>
      <c r="AI49" s="61"/>
      <c r="AJ49" s="61"/>
      <c r="AK49" s="61"/>
      <c r="AL49" s="61"/>
      <c r="AM49" s="61"/>
      <c r="AN49" s="64">
        <v>473748.67845446576</v>
      </c>
      <c r="AO49" s="61">
        <v>261012.87265664531</v>
      </c>
      <c r="AP49" s="65">
        <f t="shared" si="11"/>
        <v>734761.55111111107</v>
      </c>
      <c r="AQ49" s="276"/>
      <c r="AR49" s="61"/>
      <c r="AS49" s="61"/>
      <c r="AT49" s="61"/>
      <c r="AU49" s="61"/>
      <c r="AV49" s="64">
        <v>473748.67845446576</v>
      </c>
      <c r="AW49" s="61">
        <v>261012.87265664531</v>
      </c>
      <c r="AX49" s="65">
        <f t="shared" si="12"/>
        <v>734761.55111111107</v>
      </c>
      <c r="AY49" s="276"/>
      <c r="AZ49" s="61"/>
      <c r="BA49" s="61"/>
      <c r="BB49" s="61"/>
      <c r="BC49" s="61"/>
      <c r="BD49" s="64">
        <v>670822.24606126349</v>
      </c>
      <c r="BE49" s="61">
        <v>369590.9866337757</v>
      </c>
      <c r="BF49" s="65">
        <f t="shared" si="13"/>
        <v>1040413.2326950391</v>
      </c>
      <c r="BG49" s="61"/>
      <c r="BH49" s="61"/>
      <c r="BI49" s="61"/>
      <c r="BJ49" s="61"/>
      <c r="BK49" s="61"/>
      <c r="BL49" s="66" t="s">
        <v>1331</v>
      </c>
      <c r="BM49" s="66" t="s">
        <v>1331</v>
      </c>
      <c r="BN49" s="66"/>
    </row>
    <row r="50" spans="1:66" s="102" customFormat="1" x14ac:dyDescent="0.35">
      <c r="A50" s="129" t="s">
        <v>1043</v>
      </c>
      <c r="B50" s="129" t="s">
        <v>160</v>
      </c>
      <c r="C50" s="129" t="s">
        <v>161</v>
      </c>
      <c r="D50" s="91" t="s">
        <v>162</v>
      </c>
      <c r="E50" s="129" t="s">
        <v>1048</v>
      </c>
      <c r="F50" s="129" t="s">
        <v>1045</v>
      </c>
      <c r="G50" s="129" t="s">
        <v>1046</v>
      </c>
      <c r="H50" s="129" t="s">
        <v>54</v>
      </c>
      <c r="I50" s="130">
        <v>39039</v>
      </c>
      <c r="J50" s="129" t="str">
        <f>VLOOKUP(A50,'Space Type Lookup'!$A$2:$D$134,4,FALSE)</f>
        <v>Office - Services</v>
      </c>
      <c r="K50" s="129" t="s">
        <v>1049</v>
      </c>
      <c r="L50" s="131">
        <v>43282</v>
      </c>
      <c r="M50" s="131">
        <v>46934</v>
      </c>
      <c r="N50" s="91">
        <f t="shared" si="7"/>
        <v>2029</v>
      </c>
      <c r="O50" s="132">
        <v>731200.44</v>
      </c>
      <c r="P50" s="129" t="s">
        <v>1331</v>
      </c>
      <c r="Q50" s="133">
        <f t="shared" si="8"/>
        <v>870179.27999999991</v>
      </c>
      <c r="R50" s="64">
        <v>71267.64</v>
      </c>
      <c r="S50" s="63"/>
      <c r="T50" s="63" t="s">
        <v>1617</v>
      </c>
      <c r="U50" s="63"/>
      <c r="V50" s="60" t="s">
        <v>122</v>
      </c>
      <c r="W50" s="60"/>
      <c r="X50" s="64">
        <v>50243.686199999996</v>
      </c>
      <c r="Y50" s="61">
        <v>21023.953799999999</v>
      </c>
      <c r="Z50" s="65">
        <f t="shared" si="9"/>
        <v>71267.64</v>
      </c>
      <c r="AA50" s="61"/>
      <c r="AB50" s="61"/>
      <c r="AC50" s="61"/>
      <c r="AD50" s="61"/>
      <c r="AE50" s="61"/>
      <c r="AF50" s="64">
        <v>50243.686199999996</v>
      </c>
      <c r="AG50" s="61">
        <v>21023.953799999999</v>
      </c>
      <c r="AH50" s="65">
        <f t="shared" si="10"/>
        <v>71267.64</v>
      </c>
      <c r="AI50" s="61"/>
      <c r="AJ50" s="61"/>
      <c r="AK50" s="61"/>
      <c r="AL50" s="61"/>
      <c r="AM50" s="61"/>
      <c r="AN50" s="64">
        <v>50243.686199999996</v>
      </c>
      <c r="AO50" s="61">
        <v>21023.953799999999</v>
      </c>
      <c r="AP50" s="65">
        <f t="shared" si="11"/>
        <v>71267.64</v>
      </c>
      <c r="AQ50" s="276"/>
      <c r="AR50" s="61"/>
      <c r="AS50" s="61"/>
      <c r="AT50" s="61"/>
      <c r="AU50" s="61"/>
      <c r="AV50" s="64">
        <v>50243.686199999996</v>
      </c>
      <c r="AW50" s="61">
        <v>21023.953799999999</v>
      </c>
      <c r="AX50" s="65">
        <f t="shared" si="12"/>
        <v>71267.64</v>
      </c>
      <c r="AY50" s="276"/>
      <c r="AZ50" s="61"/>
      <c r="BA50" s="61"/>
      <c r="BB50" s="61"/>
      <c r="BC50" s="61"/>
      <c r="BD50" s="64">
        <v>71144.435773493751</v>
      </c>
      <c r="BE50" s="61">
        <v>29769.657522242069</v>
      </c>
      <c r="BF50" s="65">
        <f t="shared" si="13"/>
        <v>100914.09329573582</v>
      </c>
      <c r="BG50" s="61"/>
      <c r="BH50" s="61"/>
      <c r="BI50" s="61"/>
      <c r="BJ50" s="61"/>
      <c r="BK50" s="61"/>
      <c r="BL50" s="66" t="s">
        <v>1331</v>
      </c>
      <c r="BM50" s="66" t="s">
        <v>1331</v>
      </c>
      <c r="BN50" s="66"/>
    </row>
    <row r="51" spans="1:66" s="102" customFormat="1" x14ac:dyDescent="0.35">
      <c r="A51" s="129" t="s">
        <v>1050</v>
      </c>
      <c r="B51" s="129" t="s">
        <v>160</v>
      </c>
      <c r="C51" s="129" t="s">
        <v>161</v>
      </c>
      <c r="D51" s="91" t="s">
        <v>162</v>
      </c>
      <c r="E51" s="129" t="s">
        <v>1051</v>
      </c>
      <c r="F51" s="129" t="s">
        <v>1052</v>
      </c>
      <c r="G51" s="129" t="s">
        <v>1053</v>
      </c>
      <c r="H51" s="129" t="s">
        <v>1054</v>
      </c>
      <c r="I51" s="130">
        <v>874</v>
      </c>
      <c r="J51" s="129" t="str">
        <f>VLOOKUP(A51,'Space Type Lookup'!$A$2:$D$134,4,FALSE)</f>
        <v>Office - Services</v>
      </c>
      <c r="K51" s="129" t="s">
        <v>1055</v>
      </c>
      <c r="L51" s="131">
        <v>44378</v>
      </c>
      <c r="M51" s="131">
        <v>45473</v>
      </c>
      <c r="N51" s="91">
        <f t="shared" si="7"/>
        <v>2025</v>
      </c>
      <c r="O51" s="132">
        <v>15303.72</v>
      </c>
      <c r="P51" s="129" t="s">
        <v>1332</v>
      </c>
      <c r="Q51" s="133">
        <f t="shared" si="8"/>
        <v>15303.72</v>
      </c>
      <c r="R51" s="64">
        <v>17854.34</v>
      </c>
      <c r="S51" s="63"/>
      <c r="T51" s="63" t="s">
        <v>1617</v>
      </c>
      <c r="U51" s="63"/>
      <c r="V51" s="60" t="s">
        <v>123</v>
      </c>
      <c r="W51" s="60"/>
      <c r="X51" s="64">
        <v>6614.0065799999993</v>
      </c>
      <c r="Y51" s="61">
        <v>9458.9134200000008</v>
      </c>
      <c r="Z51" s="65">
        <f t="shared" si="9"/>
        <v>16072.92</v>
      </c>
      <c r="AA51" s="61"/>
      <c r="AB51" s="61"/>
      <c r="AC51" s="61"/>
      <c r="AD51" s="61"/>
      <c r="AE51" s="61"/>
      <c r="AF51" s="64">
        <v>6614.0065799999993</v>
      </c>
      <c r="AG51" s="61">
        <v>9458.9134200000008</v>
      </c>
      <c r="AH51" s="65">
        <f t="shared" si="10"/>
        <v>16072.92</v>
      </c>
      <c r="AI51" s="61"/>
      <c r="AJ51" s="61"/>
      <c r="AK51" s="61"/>
      <c r="AL51" s="61"/>
      <c r="AM51" s="61"/>
      <c r="AN51" s="64">
        <v>6614.0065799999993</v>
      </c>
      <c r="AO51" s="61">
        <v>9458.9134200000008</v>
      </c>
      <c r="AP51" s="65">
        <f t="shared" si="11"/>
        <v>16072.92</v>
      </c>
      <c r="AQ51" s="276"/>
      <c r="AR51" s="61"/>
      <c r="AS51" s="61"/>
      <c r="AT51" s="61"/>
      <c r="AU51" s="61"/>
      <c r="AV51" s="64">
        <v>6614.0065799999993</v>
      </c>
      <c r="AW51" s="61">
        <v>9458.9134200000008</v>
      </c>
      <c r="AX51" s="65">
        <f t="shared" si="12"/>
        <v>16072.92</v>
      </c>
      <c r="AY51" s="276"/>
      <c r="AZ51" s="61"/>
      <c r="BA51" s="61"/>
      <c r="BB51" s="61"/>
      <c r="BC51" s="61"/>
      <c r="BD51" s="64">
        <v>6614.0065799999993</v>
      </c>
      <c r="BE51" s="61">
        <v>9458.9134200000008</v>
      </c>
      <c r="BF51" s="65">
        <f t="shared" si="13"/>
        <v>16072.92</v>
      </c>
      <c r="BG51" s="61"/>
      <c r="BH51" s="61"/>
      <c r="BI51" s="61"/>
      <c r="BJ51" s="61"/>
      <c r="BK51" s="61"/>
      <c r="BL51" s="66" t="s">
        <v>1331</v>
      </c>
      <c r="BM51" s="66" t="s">
        <v>1331</v>
      </c>
      <c r="BN51" s="66"/>
    </row>
    <row r="52" spans="1:66" s="102" customFormat="1" x14ac:dyDescent="0.35">
      <c r="A52" s="129" t="s">
        <v>1056</v>
      </c>
      <c r="B52" s="129" t="s">
        <v>160</v>
      </c>
      <c r="C52" s="129" t="s">
        <v>161</v>
      </c>
      <c r="D52" s="91" t="s">
        <v>162</v>
      </c>
      <c r="E52" s="129" t="s">
        <v>1057</v>
      </c>
      <c r="F52" s="129" t="s">
        <v>1058</v>
      </c>
      <c r="G52" s="129" t="s">
        <v>921</v>
      </c>
      <c r="H52" s="129" t="s">
        <v>857</v>
      </c>
      <c r="I52" s="130">
        <v>54788</v>
      </c>
      <c r="J52" s="129" t="str">
        <f>VLOOKUP(A52,'Space Type Lookup'!$A$2:$D$134,4,FALSE)</f>
        <v>Office - Services</v>
      </c>
      <c r="K52" s="129" t="s">
        <v>1059</v>
      </c>
      <c r="L52" s="131">
        <v>43678</v>
      </c>
      <c r="M52" s="131">
        <v>45504</v>
      </c>
      <c r="N52" s="91">
        <f t="shared" si="7"/>
        <v>2025</v>
      </c>
      <c r="O52" s="132">
        <v>1005359.76</v>
      </c>
      <c r="P52" s="129" t="s">
        <v>1331</v>
      </c>
      <c r="Q52" s="133">
        <f t="shared" si="8"/>
        <v>1200405.04</v>
      </c>
      <c r="R52" s="64">
        <v>1116878.9100000001</v>
      </c>
      <c r="S52" s="63"/>
      <c r="T52" s="63" t="s">
        <v>1617</v>
      </c>
      <c r="U52" s="63"/>
      <c r="V52" s="60" t="s">
        <v>119</v>
      </c>
      <c r="W52" s="286">
        <v>5.2</v>
      </c>
      <c r="X52" s="64">
        <v>831311.70126577758</v>
      </c>
      <c r="Y52" s="61">
        <v>626107.12984533317</v>
      </c>
      <c r="Z52" s="65">
        <f t="shared" si="9"/>
        <v>1457418.8311111107</v>
      </c>
      <c r="AA52" s="61"/>
      <c r="AB52" s="61"/>
      <c r="AC52" s="61"/>
      <c r="AD52" s="61"/>
      <c r="AE52" s="61"/>
      <c r="AF52" s="64">
        <v>845374.68510577746</v>
      </c>
      <c r="AG52" s="61">
        <v>636698.74600533315</v>
      </c>
      <c r="AH52" s="65">
        <f t="shared" si="10"/>
        <v>1482073.4311111106</v>
      </c>
      <c r="AI52" s="61"/>
      <c r="AJ52" s="61"/>
      <c r="AK52" s="61"/>
      <c r="AL52" s="61"/>
      <c r="AM52" s="61"/>
      <c r="AN52" s="64">
        <v>0</v>
      </c>
      <c r="AO52" s="61">
        <v>0</v>
      </c>
      <c r="AP52" s="65">
        <f t="shared" si="11"/>
        <v>0</v>
      </c>
      <c r="AQ52" s="276"/>
      <c r="AR52" s="61"/>
      <c r="AS52" s="61"/>
      <c r="AT52" s="61"/>
      <c r="AU52" s="285">
        <v>554776</v>
      </c>
      <c r="AV52" s="64">
        <v>0</v>
      </c>
      <c r="AW52" s="61">
        <v>0</v>
      </c>
      <c r="AX52" s="65">
        <f t="shared" si="12"/>
        <v>0</v>
      </c>
      <c r="AY52" s="276"/>
      <c r="AZ52" s="61"/>
      <c r="BA52" s="61"/>
      <c r="BB52" s="61"/>
      <c r="BC52" s="61"/>
      <c r="BD52" s="64">
        <v>0</v>
      </c>
      <c r="BE52" s="61">
        <v>0</v>
      </c>
      <c r="BF52" s="65">
        <f t="shared" si="13"/>
        <v>0</v>
      </c>
      <c r="BG52" s="61"/>
      <c r="BH52" s="61"/>
      <c r="BI52" s="61"/>
      <c r="BJ52" s="61"/>
      <c r="BK52" s="61"/>
      <c r="BL52" s="66" t="s">
        <v>1332</v>
      </c>
      <c r="BM52" s="66" t="s">
        <v>1331</v>
      </c>
      <c r="BN52" s="66" t="s">
        <v>1585</v>
      </c>
    </row>
    <row r="53" spans="1:66" s="102" customFormat="1" x14ac:dyDescent="0.35">
      <c r="A53" s="129" t="s">
        <v>1060</v>
      </c>
      <c r="B53" s="129" t="s">
        <v>160</v>
      </c>
      <c r="C53" s="129" t="s">
        <v>161</v>
      </c>
      <c r="D53" s="91" t="s">
        <v>162</v>
      </c>
      <c r="E53" s="129" t="s">
        <v>1061</v>
      </c>
      <c r="F53" s="129" t="s">
        <v>1062</v>
      </c>
      <c r="G53" s="129" t="s">
        <v>49</v>
      </c>
      <c r="H53" s="129" t="s">
        <v>276</v>
      </c>
      <c r="I53" s="130">
        <v>55490</v>
      </c>
      <c r="J53" s="129" t="str">
        <f>VLOOKUP(A53,'Space Type Lookup'!$A$2:$D$134,4,FALSE)</f>
        <v>Office - Services</v>
      </c>
      <c r="K53" s="129" t="s">
        <v>1063</v>
      </c>
      <c r="L53" s="131">
        <v>43586</v>
      </c>
      <c r="M53" s="131">
        <v>45777</v>
      </c>
      <c r="N53" s="91">
        <f t="shared" si="7"/>
        <v>2025</v>
      </c>
      <c r="O53" s="132">
        <v>1165290</v>
      </c>
      <c r="P53" s="129" t="s">
        <v>1331</v>
      </c>
      <c r="Q53" s="133">
        <f t="shared" si="8"/>
        <v>1362834.4</v>
      </c>
      <c r="R53" s="64">
        <v>1255530.3600000001</v>
      </c>
      <c r="S53" s="63"/>
      <c r="T53" s="63" t="s">
        <v>1617</v>
      </c>
      <c r="U53" s="63"/>
      <c r="V53" s="60" t="s">
        <v>123</v>
      </c>
      <c r="W53" s="286">
        <v>10.199999999999999</v>
      </c>
      <c r="X53" s="64">
        <v>1001792.4073897819</v>
      </c>
      <c r="Y53" s="61">
        <v>456280.6269181039</v>
      </c>
      <c r="Z53" s="65">
        <f t="shared" si="9"/>
        <v>1458073.0343078859</v>
      </c>
      <c r="AA53" s="61"/>
      <c r="AB53" s="61"/>
      <c r="AC53" s="61"/>
      <c r="AD53" s="61"/>
      <c r="AE53" s="61"/>
      <c r="AF53" s="64">
        <v>1233655.3141366909</v>
      </c>
      <c r="AG53" s="61">
        <v>561885.89171062352</v>
      </c>
      <c r="AH53" s="65">
        <f t="shared" si="10"/>
        <v>1795541.2058473146</v>
      </c>
      <c r="AI53" s="61"/>
      <c r="AJ53" s="61"/>
      <c r="AK53" s="61"/>
      <c r="AL53" s="61"/>
      <c r="AM53" s="285">
        <v>510800</v>
      </c>
      <c r="AN53" s="64">
        <v>1233655.3141366909</v>
      </c>
      <c r="AO53" s="61">
        <v>561885.89171062352</v>
      </c>
      <c r="AP53" s="65">
        <f t="shared" si="11"/>
        <v>1795541.2058473146</v>
      </c>
      <c r="AQ53" s="276"/>
      <c r="AR53" s="61"/>
      <c r="AS53" s="61"/>
      <c r="AT53" s="61"/>
      <c r="AU53" s="61"/>
      <c r="AV53" s="64">
        <v>1233655.3141366909</v>
      </c>
      <c r="AW53" s="61">
        <v>561885.89171062352</v>
      </c>
      <c r="AX53" s="65">
        <f t="shared" si="12"/>
        <v>1795541.2058473146</v>
      </c>
      <c r="AY53" s="276"/>
      <c r="AZ53" s="61"/>
      <c r="BA53" s="61"/>
      <c r="BB53" s="61"/>
      <c r="BC53" s="61"/>
      <c r="BD53" s="64">
        <v>1233655.3141366909</v>
      </c>
      <c r="BE53" s="61">
        <v>561885.89171062352</v>
      </c>
      <c r="BF53" s="65">
        <f t="shared" si="13"/>
        <v>1795541.2058473146</v>
      </c>
      <c r="BG53" s="61"/>
      <c r="BH53" s="61"/>
      <c r="BI53" s="61"/>
      <c r="BJ53" s="61"/>
      <c r="BK53" s="61"/>
      <c r="BL53" s="66" t="s">
        <v>1332</v>
      </c>
      <c r="BM53" s="66" t="s">
        <v>1331</v>
      </c>
      <c r="BN53" s="66" t="s">
        <v>1588</v>
      </c>
    </row>
    <row r="54" spans="1:66" s="102" customFormat="1" x14ac:dyDescent="0.35">
      <c r="A54" s="129" t="s">
        <v>1064</v>
      </c>
      <c r="B54" s="129" t="s">
        <v>160</v>
      </c>
      <c r="C54" s="129" t="s">
        <v>161</v>
      </c>
      <c r="D54" s="91" t="s">
        <v>162</v>
      </c>
      <c r="E54" s="129" t="s">
        <v>1065</v>
      </c>
      <c r="F54" s="129" t="s">
        <v>1066</v>
      </c>
      <c r="G54" s="129" t="s">
        <v>1067</v>
      </c>
      <c r="H54" s="129" t="s">
        <v>1068</v>
      </c>
      <c r="I54" s="130">
        <v>29389</v>
      </c>
      <c r="J54" s="129" t="str">
        <f>VLOOKUP(A54,'Space Type Lookup'!$A$2:$D$134,4,FALSE)</f>
        <v>Office - Services</v>
      </c>
      <c r="K54" s="129" t="s">
        <v>1069</v>
      </c>
      <c r="L54" s="131">
        <v>43282</v>
      </c>
      <c r="M54" s="131">
        <v>46934</v>
      </c>
      <c r="N54" s="91">
        <f t="shared" si="7"/>
        <v>2029</v>
      </c>
      <c r="O54" s="132">
        <v>587780.04</v>
      </c>
      <c r="P54" s="129" t="s">
        <v>1331</v>
      </c>
      <c r="Q54" s="133">
        <f t="shared" si="8"/>
        <v>692404.88</v>
      </c>
      <c r="R54" s="64">
        <v>517040.49999999977</v>
      </c>
      <c r="S54" s="63"/>
      <c r="T54" s="63" t="s">
        <v>1617</v>
      </c>
      <c r="U54" s="282" t="s">
        <v>1578</v>
      </c>
      <c r="V54" s="60" t="s">
        <v>122</v>
      </c>
      <c r="W54" s="60"/>
      <c r="X54" s="64">
        <v>467181.94745663705</v>
      </c>
      <c r="Y54" s="61">
        <v>241878.54365447428</v>
      </c>
      <c r="Z54" s="65">
        <f t="shared" si="9"/>
        <v>709060.49111111136</v>
      </c>
      <c r="AA54" s="61">
        <v>72324.170093333349</v>
      </c>
      <c r="AB54" s="61"/>
      <c r="AC54" s="61"/>
      <c r="AD54" s="61"/>
      <c r="AE54" s="61"/>
      <c r="AF54" s="64">
        <v>467181.94745663705</v>
      </c>
      <c r="AG54" s="61">
        <v>241878.54365447428</v>
      </c>
      <c r="AH54" s="65">
        <f t="shared" si="10"/>
        <v>709060.49111111136</v>
      </c>
      <c r="AI54" s="61">
        <v>72324.170093333349</v>
      </c>
      <c r="AJ54" s="61"/>
      <c r="AK54" s="61"/>
      <c r="AL54" s="61"/>
      <c r="AM54" s="61"/>
      <c r="AN54" s="64">
        <v>467181.94745663705</v>
      </c>
      <c r="AO54" s="61">
        <v>314202.71374780766</v>
      </c>
      <c r="AP54" s="65">
        <f t="shared" si="11"/>
        <v>781384.66120444471</v>
      </c>
      <c r="AQ54" s="276">
        <v>72324.170093333349</v>
      </c>
      <c r="AR54" s="61"/>
      <c r="AS54" s="61"/>
      <c r="AT54" s="61"/>
      <c r="AU54" s="61"/>
      <c r="AV54" s="64">
        <v>467181.94745663705</v>
      </c>
      <c r="AW54" s="61">
        <v>241878.54365447428</v>
      </c>
      <c r="AX54" s="65">
        <f t="shared" si="12"/>
        <v>709060.49111111136</v>
      </c>
      <c r="AY54" s="276">
        <v>72324.170093333349</v>
      </c>
      <c r="AZ54" s="61"/>
      <c r="BA54" s="61"/>
      <c r="BB54" s="61"/>
      <c r="BC54" s="61"/>
      <c r="BD54" s="64">
        <v>661523.83650872461</v>
      </c>
      <c r="BE54" s="61">
        <v>342497.01436141762</v>
      </c>
      <c r="BF54" s="65">
        <f t="shared" si="13"/>
        <v>1004020.8508701422</v>
      </c>
      <c r="BG54" s="61">
        <v>102410.12678875448</v>
      </c>
      <c r="BH54" s="61"/>
      <c r="BI54" s="61"/>
      <c r="BJ54" s="61"/>
      <c r="BK54" s="61"/>
      <c r="BL54" s="66" t="s">
        <v>1331</v>
      </c>
      <c r="BM54" s="66" t="s">
        <v>1331</v>
      </c>
      <c r="BN54" s="66"/>
    </row>
    <row r="55" spans="1:66" s="102" customFormat="1" x14ac:dyDescent="0.35">
      <c r="A55" s="129" t="s">
        <v>1070</v>
      </c>
      <c r="B55" s="129" t="s">
        <v>160</v>
      </c>
      <c r="C55" s="129" t="s">
        <v>161</v>
      </c>
      <c r="D55" s="91" t="s">
        <v>162</v>
      </c>
      <c r="E55" s="129" t="s">
        <v>1071</v>
      </c>
      <c r="F55" s="129" t="s">
        <v>1072</v>
      </c>
      <c r="G55" s="129" t="s">
        <v>52</v>
      </c>
      <c r="H55" s="129" t="s">
        <v>166</v>
      </c>
      <c r="I55" s="130">
        <v>33997</v>
      </c>
      <c r="J55" s="129" t="str">
        <f>VLOOKUP(A55,'Space Type Lookup'!$A$2:$D$134,4,FALSE)</f>
        <v>Office - Services</v>
      </c>
      <c r="K55" s="129" t="s">
        <v>1073</v>
      </c>
      <c r="L55" s="131">
        <v>45139</v>
      </c>
      <c r="M55" s="131">
        <v>46965</v>
      </c>
      <c r="N55" s="91">
        <f t="shared" si="7"/>
        <v>2029</v>
      </c>
      <c r="O55" s="132">
        <v>714543.24</v>
      </c>
      <c r="P55" s="129" t="s">
        <v>1331</v>
      </c>
      <c r="Q55" s="133">
        <f t="shared" si="8"/>
        <v>835572.56</v>
      </c>
      <c r="R55" s="64">
        <v>630575.11999999988</v>
      </c>
      <c r="S55" s="63"/>
      <c r="T55" s="63" t="s">
        <v>1617</v>
      </c>
      <c r="U55" s="63"/>
      <c r="V55" s="60" t="s">
        <v>122</v>
      </c>
      <c r="W55" s="60"/>
      <c r="X55" s="64">
        <v>726883.77329820732</v>
      </c>
      <c r="Y55" s="61">
        <v>185479.19447957043</v>
      </c>
      <c r="Z55" s="65">
        <f t="shared" si="9"/>
        <v>912362.9677777777</v>
      </c>
      <c r="AA55" s="61"/>
      <c r="AB55" s="61"/>
      <c r="AC55" s="61"/>
      <c r="AD55" s="61"/>
      <c r="AE55" s="61"/>
      <c r="AF55" s="64">
        <v>726883.77329820732</v>
      </c>
      <c r="AG55" s="61">
        <v>185479.19447957043</v>
      </c>
      <c r="AH55" s="65">
        <f t="shared" si="10"/>
        <v>912362.9677777777</v>
      </c>
      <c r="AI55" s="61"/>
      <c r="AJ55" s="61"/>
      <c r="AK55" s="61"/>
      <c r="AL55" s="61"/>
      <c r="AM55" s="61"/>
      <c r="AN55" s="64">
        <v>726883.77329820732</v>
      </c>
      <c r="AO55" s="61">
        <v>185479.19447957043</v>
      </c>
      <c r="AP55" s="65">
        <f t="shared" si="11"/>
        <v>912362.9677777777</v>
      </c>
      <c r="AQ55" s="276"/>
      <c r="AR55" s="61"/>
      <c r="AS55" s="61"/>
      <c r="AT55" s="61"/>
      <c r="AU55" s="61"/>
      <c r="AV55" s="64">
        <v>734492.7046057455</v>
      </c>
      <c r="AW55" s="61">
        <v>187420.76822439191</v>
      </c>
      <c r="AX55" s="65">
        <f t="shared" si="12"/>
        <v>921913.47283013747</v>
      </c>
      <c r="AY55" s="276"/>
      <c r="AZ55" s="61"/>
      <c r="BA55" s="61"/>
      <c r="BB55" s="61"/>
      <c r="BC55" s="61"/>
      <c r="BD55" s="64">
        <v>818190.94898866466</v>
      </c>
      <c r="BE55" s="61">
        <v>208778.07941742794</v>
      </c>
      <c r="BF55" s="65">
        <f t="shared" si="13"/>
        <v>1026969.0284060927</v>
      </c>
      <c r="BG55" s="61"/>
      <c r="BH55" s="61"/>
      <c r="BI55" s="61"/>
      <c r="BJ55" s="61"/>
      <c r="BK55" s="61"/>
      <c r="BL55" s="66" t="s">
        <v>1331</v>
      </c>
      <c r="BM55" s="66" t="s">
        <v>1331</v>
      </c>
      <c r="BN55" s="66"/>
    </row>
    <row r="56" spans="1:66" s="102" customFormat="1" x14ac:dyDescent="0.35">
      <c r="A56" s="129" t="s">
        <v>1074</v>
      </c>
      <c r="B56" s="129" t="s">
        <v>160</v>
      </c>
      <c r="C56" s="129" t="s">
        <v>161</v>
      </c>
      <c r="D56" s="91" t="s">
        <v>162</v>
      </c>
      <c r="E56" s="129" t="s">
        <v>1075</v>
      </c>
      <c r="F56" s="129" t="s">
        <v>1076</v>
      </c>
      <c r="G56" s="129" t="s">
        <v>49</v>
      </c>
      <c r="H56" s="129" t="s">
        <v>276</v>
      </c>
      <c r="I56" s="130">
        <v>4508</v>
      </c>
      <c r="J56" s="129" t="str">
        <f>VLOOKUP(A56,'Space Type Lookup'!$A$2:$D$134,4,FALSE)</f>
        <v>Office - Services</v>
      </c>
      <c r="K56" s="129" t="s">
        <v>1077</v>
      </c>
      <c r="L56" s="131">
        <v>44774</v>
      </c>
      <c r="M56" s="131">
        <v>46599</v>
      </c>
      <c r="N56" s="91">
        <f t="shared" si="7"/>
        <v>2028</v>
      </c>
      <c r="O56" s="132">
        <v>123969.96</v>
      </c>
      <c r="P56" s="129" t="s">
        <v>1331</v>
      </c>
      <c r="Q56" s="133">
        <f t="shared" si="8"/>
        <v>140018.44</v>
      </c>
      <c r="R56" s="64">
        <v>123969.96</v>
      </c>
      <c r="S56" s="63"/>
      <c r="T56" s="63" t="s">
        <v>1617</v>
      </c>
      <c r="U56" s="63"/>
      <c r="V56" s="60" t="s">
        <v>122</v>
      </c>
      <c r="W56" s="286">
        <v>22.2</v>
      </c>
      <c r="X56" s="64">
        <v>92038.906199999969</v>
      </c>
      <c r="Y56" s="61">
        <v>38512.733799999987</v>
      </c>
      <c r="Z56" s="65">
        <f t="shared" si="9"/>
        <v>130551.63999999996</v>
      </c>
      <c r="AA56" s="61"/>
      <c r="AB56" s="61"/>
      <c r="AC56" s="61"/>
      <c r="AD56" s="61"/>
      <c r="AE56" s="61"/>
      <c r="AF56" s="64">
        <v>84368.997349999976</v>
      </c>
      <c r="AG56" s="61">
        <v>35303.339316666657</v>
      </c>
      <c r="AH56" s="65">
        <f t="shared" si="10"/>
        <v>119672.33666666664</v>
      </c>
      <c r="AI56" s="61"/>
      <c r="AJ56" s="61"/>
      <c r="AK56" s="61"/>
      <c r="AL56" s="61"/>
      <c r="AM56" s="285">
        <v>32680</v>
      </c>
      <c r="AN56" s="64">
        <v>0</v>
      </c>
      <c r="AO56" s="61">
        <v>0</v>
      </c>
      <c r="AP56" s="65">
        <f t="shared" si="11"/>
        <v>0</v>
      </c>
      <c r="AQ56" s="276"/>
      <c r="AR56" s="61"/>
      <c r="AS56" s="61"/>
      <c r="AT56" s="61"/>
      <c r="AU56" s="61"/>
      <c r="AV56" s="64">
        <v>0</v>
      </c>
      <c r="AW56" s="61">
        <v>0</v>
      </c>
      <c r="AX56" s="65">
        <f t="shared" si="12"/>
        <v>0</v>
      </c>
      <c r="AY56" s="276"/>
      <c r="AZ56" s="61"/>
      <c r="BA56" s="61"/>
      <c r="BB56" s="61"/>
      <c r="BC56" s="61"/>
      <c r="BD56" s="64">
        <v>0</v>
      </c>
      <c r="BE56" s="61">
        <v>0</v>
      </c>
      <c r="BF56" s="65">
        <f t="shared" si="13"/>
        <v>0</v>
      </c>
      <c r="BG56" s="61"/>
      <c r="BH56" s="61"/>
      <c r="BI56" s="61"/>
      <c r="BJ56" s="61"/>
      <c r="BK56" s="61"/>
      <c r="BL56" s="66" t="s">
        <v>1332</v>
      </c>
      <c r="BM56" s="66" t="s">
        <v>1331</v>
      </c>
      <c r="BN56" s="66" t="s">
        <v>1607</v>
      </c>
    </row>
    <row r="57" spans="1:66" s="102" customFormat="1" x14ac:dyDescent="0.35">
      <c r="A57" s="129" t="s">
        <v>1078</v>
      </c>
      <c r="B57" s="129" t="s">
        <v>160</v>
      </c>
      <c r="C57" s="129" t="s">
        <v>161</v>
      </c>
      <c r="D57" s="91" t="s">
        <v>162</v>
      </c>
      <c r="E57" s="129" t="s">
        <v>1079</v>
      </c>
      <c r="F57" s="129" t="s">
        <v>1080</v>
      </c>
      <c r="G57" s="129" t="s">
        <v>1081</v>
      </c>
      <c r="H57" s="129" t="s">
        <v>1082</v>
      </c>
      <c r="I57" s="130">
        <v>7752</v>
      </c>
      <c r="J57" s="129" t="str">
        <f>VLOOKUP(A57,'Space Type Lookup'!$A$2:$D$134,4,FALSE)</f>
        <v>Office - Services</v>
      </c>
      <c r="K57" s="129" t="s">
        <v>1083</v>
      </c>
      <c r="L57" s="131">
        <v>44075</v>
      </c>
      <c r="M57" s="131">
        <v>45900</v>
      </c>
      <c r="N57" s="91">
        <f t="shared" si="7"/>
        <v>2026</v>
      </c>
      <c r="O57" s="132">
        <v>156978</v>
      </c>
      <c r="P57" s="129" t="s">
        <v>1331</v>
      </c>
      <c r="Q57" s="133">
        <f t="shared" si="8"/>
        <v>184575.12</v>
      </c>
      <c r="R57" s="64">
        <v>94726.099999999977</v>
      </c>
      <c r="S57" s="63"/>
      <c r="T57" s="63" t="s">
        <v>1617</v>
      </c>
      <c r="U57" s="282" t="s">
        <v>1578</v>
      </c>
      <c r="V57" s="60" t="s">
        <v>123</v>
      </c>
      <c r="W57" s="60"/>
      <c r="X57" s="64">
        <v>149388.14974679996</v>
      </c>
      <c r="Y57" s="61">
        <v>27590.010253199995</v>
      </c>
      <c r="Z57" s="65">
        <f t="shared" si="9"/>
        <v>176978.15999999995</v>
      </c>
      <c r="AA57" s="61">
        <v>101585.46383999997</v>
      </c>
      <c r="AB57" s="61"/>
      <c r="AC57" s="61"/>
      <c r="AD57" s="61"/>
      <c r="AE57" s="61"/>
      <c r="AF57" s="64">
        <v>155931.65170680001</v>
      </c>
      <c r="AG57" s="61">
        <v>28798.508293200008</v>
      </c>
      <c r="AH57" s="65">
        <f t="shared" si="10"/>
        <v>184730.16000000003</v>
      </c>
      <c r="AI57" s="61">
        <v>106035.11184000001</v>
      </c>
      <c r="AJ57" s="61"/>
      <c r="AK57" s="61"/>
      <c r="AL57" s="61"/>
      <c r="AM57" s="61"/>
      <c r="AN57" s="64">
        <v>157240.35209880001</v>
      </c>
      <c r="AO57" s="61">
        <v>135965.24934120002</v>
      </c>
      <c r="AP57" s="65">
        <f t="shared" si="11"/>
        <v>293205.60144</v>
      </c>
      <c r="AQ57" s="276">
        <v>106925.04144</v>
      </c>
      <c r="AR57" s="61"/>
      <c r="AS57" s="61"/>
      <c r="AT57" s="61"/>
      <c r="AU57" s="61"/>
      <c r="AV57" s="64">
        <v>157240.35209880001</v>
      </c>
      <c r="AW57" s="61">
        <v>29040.207901200003</v>
      </c>
      <c r="AX57" s="65">
        <f t="shared" si="12"/>
        <v>186280.56</v>
      </c>
      <c r="AY57" s="276">
        <v>106925.04144</v>
      </c>
      <c r="AZ57" s="61"/>
      <c r="BA57" s="61"/>
      <c r="BB57" s="61"/>
      <c r="BC57" s="61"/>
      <c r="BD57" s="64">
        <v>157240.35209880001</v>
      </c>
      <c r="BE57" s="61">
        <v>29040.207901200003</v>
      </c>
      <c r="BF57" s="65">
        <f t="shared" si="13"/>
        <v>186280.56</v>
      </c>
      <c r="BG57" s="61">
        <v>106925.04144</v>
      </c>
      <c r="BH57" s="61"/>
      <c r="BI57" s="61"/>
      <c r="BJ57" s="61"/>
      <c r="BK57" s="61"/>
      <c r="BL57" s="66" t="s">
        <v>1331</v>
      </c>
      <c r="BM57" s="66" t="s">
        <v>1331</v>
      </c>
      <c r="BN57" s="66"/>
    </row>
    <row r="58" spans="1:66" s="102" customFormat="1" x14ac:dyDescent="0.35">
      <c r="A58" s="129" t="s">
        <v>1084</v>
      </c>
      <c r="B58" s="129" t="s">
        <v>160</v>
      </c>
      <c r="C58" s="129" t="s">
        <v>161</v>
      </c>
      <c r="D58" s="91" t="s">
        <v>162</v>
      </c>
      <c r="E58" s="129" t="s">
        <v>1085</v>
      </c>
      <c r="F58" s="129" t="s">
        <v>1086</v>
      </c>
      <c r="G58" s="129" t="s">
        <v>1087</v>
      </c>
      <c r="H58" s="129" t="s">
        <v>1088</v>
      </c>
      <c r="I58" s="130">
        <v>10737</v>
      </c>
      <c r="J58" s="129" t="str">
        <f>VLOOKUP(A58,'Space Type Lookup'!$A$2:$D$134,4,FALSE)</f>
        <v>Office - Services</v>
      </c>
      <c r="K58" s="129" t="s">
        <v>1089</v>
      </c>
      <c r="L58" s="131">
        <v>44013</v>
      </c>
      <c r="M58" s="131">
        <v>45838</v>
      </c>
      <c r="N58" s="91">
        <f t="shared" si="7"/>
        <v>2026</v>
      </c>
      <c r="O58" s="132">
        <v>185213.28</v>
      </c>
      <c r="P58" s="129" t="s">
        <v>1331</v>
      </c>
      <c r="Q58" s="133">
        <f t="shared" si="8"/>
        <v>223437</v>
      </c>
      <c r="R58" s="64">
        <v>160826.87999999998</v>
      </c>
      <c r="S58" s="63"/>
      <c r="T58" s="63" t="s">
        <v>1617</v>
      </c>
      <c r="U58" s="282" t="s">
        <v>1578</v>
      </c>
      <c r="V58" s="60" t="s">
        <v>121</v>
      </c>
      <c r="W58" s="286">
        <v>3.2</v>
      </c>
      <c r="X58" s="64">
        <v>134175.31588070397</v>
      </c>
      <c r="Y58" s="61">
        <v>51037.964119295997</v>
      </c>
      <c r="Z58" s="65">
        <f t="shared" si="9"/>
        <v>185213.27999999997</v>
      </c>
      <c r="AA58" s="61">
        <v>34079.243519999996</v>
      </c>
      <c r="AB58" s="61"/>
      <c r="AC58" s="61"/>
      <c r="AD58" s="61"/>
      <c r="AE58" s="61"/>
      <c r="AF58" s="64">
        <v>0</v>
      </c>
      <c r="AG58" s="61">
        <v>0</v>
      </c>
      <c r="AH58" s="65">
        <f t="shared" si="10"/>
        <v>0</v>
      </c>
      <c r="AI58" s="61">
        <v>0</v>
      </c>
      <c r="AJ58" s="61"/>
      <c r="AK58" s="61"/>
      <c r="AL58" s="61"/>
      <c r="AM58" s="285">
        <v>75482</v>
      </c>
      <c r="AN58" s="64">
        <v>0</v>
      </c>
      <c r="AO58" s="61">
        <v>0</v>
      </c>
      <c r="AP58" s="65">
        <f t="shared" si="11"/>
        <v>0</v>
      </c>
      <c r="AQ58" s="276">
        <v>0</v>
      </c>
      <c r="AR58" s="61"/>
      <c r="AS58" s="61"/>
      <c r="AT58" s="61"/>
      <c r="AU58" s="61"/>
      <c r="AV58" s="64">
        <v>0</v>
      </c>
      <c r="AW58" s="61">
        <v>0</v>
      </c>
      <c r="AX58" s="65">
        <f t="shared" si="12"/>
        <v>0</v>
      </c>
      <c r="AY58" s="276">
        <v>0</v>
      </c>
      <c r="AZ58" s="61"/>
      <c r="BA58" s="61"/>
      <c r="BB58" s="61"/>
      <c r="BC58" s="61"/>
      <c r="BD58" s="64">
        <v>0</v>
      </c>
      <c r="BE58" s="61">
        <v>0</v>
      </c>
      <c r="BF58" s="65">
        <f t="shared" si="13"/>
        <v>0</v>
      </c>
      <c r="BG58" s="61">
        <v>0</v>
      </c>
      <c r="BH58" s="61"/>
      <c r="BI58" s="61"/>
      <c r="BJ58" s="61"/>
      <c r="BK58" s="61"/>
      <c r="BL58" s="66" t="s">
        <v>1332</v>
      </c>
      <c r="BM58" s="66" t="s">
        <v>1331</v>
      </c>
      <c r="BN58" s="66" t="s">
        <v>1583</v>
      </c>
    </row>
    <row r="59" spans="1:66" s="102" customFormat="1" x14ac:dyDescent="0.35">
      <c r="A59" s="129" t="s">
        <v>1090</v>
      </c>
      <c r="B59" s="129" t="s">
        <v>160</v>
      </c>
      <c r="C59" s="129" t="s">
        <v>161</v>
      </c>
      <c r="D59" s="91" t="s">
        <v>162</v>
      </c>
      <c r="E59" s="129" t="s">
        <v>1091</v>
      </c>
      <c r="F59" s="129" t="s">
        <v>1092</v>
      </c>
      <c r="G59" s="129" t="s">
        <v>1093</v>
      </c>
      <c r="H59" s="129" t="s">
        <v>1094</v>
      </c>
      <c r="I59" s="130">
        <v>2002</v>
      </c>
      <c r="J59" s="129" t="str">
        <f>VLOOKUP(A59,'Space Type Lookup'!$A$2:$D$134,4,FALSE)</f>
        <v>Office - Services</v>
      </c>
      <c r="K59" s="129" t="s">
        <v>1095</v>
      </c>
      <c r="L59" s="131">
        <v>44682</v>
      </c>
      <c r="M59" s="131">
        <v>46507</v>
      </c>
      <c r="N59" s="91">
        <f t="shared" si="7"/>
        <v>2027</v>
      </c>
      <c r="O59" s="132">
        <v>39539.519999999997</v>
      </c>
      <c r="P59" s="129" t="s">
        <v>1331</v>
      </c>
      <c r="Q59" s="133">
        <f t="shared" si="8"/>
        <v>46666.64</v>
      </c>
      <c r="R59" s="64">
        <v>39539.519999999997</v>
      </c>
      <c r="S59" s="63"/>
      <c r="T59" s="63" t="s">
        <v>1617</v>
      </c>
      <c r="U59" s="63"/>
      <c r="V59" s="60" t="s">
        <v>123</v>
      </c>
      <c r="W59" s="60"/>
      <c r="X59" s="64">
        <v>16270.512479999998</v>
      </c>
      <c r="Y59" s="61">
        <v>23269.007519999999</v>
      </c>
      <c r="Z59" s="65">
        <f t="shared" si="9"/>
        <v>39539.519999999997</v>
      </c>
      <c r="AA59" s="61"/>
      <c r="AB59" s="61"/>
      <c r="AC59" s="61"/>
      <c r="AD59" s="61"/>
      <c r="AE59" s="61"/>
      <c r="AF59" s="64">
        <v>16270.512479999998</v>
      </c>
      <c r="AG59" s="61">
        <v>23269.007519999999</v>
      </c>
      <c r="AH59" s="65">
        <f t="shared" si="10"/>
        <v>39539.519999999997</v>
      </c>
      <c r="AI59" s="61"/>
      <c r="AJ59" s="61"/>
      <c r="AK59" s="61"/>
      <c r="AL59" s="61"/>
      <c r="AM59" s="61"/>
      <c r="AN59" s="64">
        <v>16718.682388414945</v>
      </c>
      <c r="AO59" s="61">
        <v>23909.950390236201</v>
      </c>
      <c r="AP59" s="65">
        <f t="shared" si="11"/>
        <v>40628.632778651147</v>
      </c>
      <c r="AQ59" s="276"/>
      <c r="AR59" s="61"/>
      <c r="AS59" s="61"/>
      <c r="AT59" s="61"/>
      <c r="AU59" s="61"/>
      <c r="AV59" s="64">
        <v>18959.53193048968</v>
      </c>
      <c r="AW59" s="61">
        <v>27114.6647414172</v>
      </c>
      <c r="AX59" s="65">
        <f t="shared" si="12"/>
        <v>46074.196671906881</v>
      </c>
      <c r="AY59" s="276"/>
      <c r="AZ59" s="61"/>
      <c r="BA59" s="61"/>
      <c r="BB59" s="61"/>
      <c r="BC59" s="61"/>
      <c r="BD59" s="64">
        <v>18959.53193048968</v>
      </c>
      <c r="BE59" s="61">
        <v>27114.6647414172</v>
      </c>
      <c r="BF59" s="65">
        <f t="shared" si="13"/>
        <v>46074.196671906881</v>
      </c>
      <c r="BG59" s="61"/>
      <c r="BH59" s="61"/>
      <c r="BI59" s="61"/>
      <c r="BJ59" s="61"/>
      <c r="BK59" s="61"/>
      <c r="BL59" s="66" t="s">
        <v>1331</v>
      </c>
      <c r="BM59" s="66" t="s">
        <v>1331</v>
      </c>
      <c r="BN59" s="66"/>
    </row>
    <row r="60" spans="1:66" s="102" customFormat="1" x14ac:dyDescent="0.35">
      <c r="A60" s="129" t="s">
        <v>1096</v>
      </c>
      <c r="B60" s="129" t="s">
        <v>160</v>
      </c>
      <c r="C60" s="129" t="s">
        <v>161</v>
      </c>
      <c r="D60" s="91" t="s">
        <v>162</v>
      </c>
      <c r="E60" s="129" t="s">
        <v>1097</v>
      </c>
      <c r="F60" s="129" t="s">
        <v>1098</v>
      </c>
      <c r="G60" s="129" t="s">
        <v>941</v>
      </c>
      <c r="H60" s="129" t="s">
        <v>942</v>
      </c>
      <c r="I60" s="130">
        <v>4940</v>
      </c>
      <c r="J60" s="129" t="str">
        <f>VLOOKUP(A60,'Space Type Lookup'!$A$2:$D$134,4,FALSE)</f>
        <v>Office - Services</v>
      </c>
      <c r="K60" s="129" t="s">
        <v>1099</v>
      </c>
      <c r="L60" s="131">
        <v>43922</v>
      </c>
      <c r="M60" s="131">
        <v>45747</v>
      </c>
      <c r="N60" s="91">
        <f t="shared" si="7"/>
        <v>2025</v>
      </c>
      <c r="O60" s="132">
        <v>95341.92</v>
      </c>
      <c r="P60" s="129" t="s">
        <v>1331</v>
      </c>
      <c r="Q60" s="133">
        <f t="shared" si="8"/>
        <v>112928.32000000001</v>
      </c>
      <c r="R60" s="64">
        <v>101391.34999999999</v>
      </c>
      <c r="S60" s="63"/>
      <c r="T60" s="63" t="s">
        <v>1617</v>
      </c>
      <c r="U60" s="63"/>
      <c r="V60" s="60" t="s">
        <v>118</v>
      </c>
      <c r="W60" s="286">
        <v>8.3000000000000007</v>
      </c>
      <c r="X60" s="64">
        <v>63991.664440000015</v>
      </c>
      <c r="Y60" s="61">
        <v>48195.685560000005</v>
      </c>
      <c r="Z60" s="65">
        <f t="shared" si="9"/>
        <v>112187.35000000002</v>
      </c>
      <c r="AA60" s="61"/>
      <c r="AB60" s="61"/>
      <c r="AC60" s="61"/>
      <c r="AD60" s="61"/>
      <c r="AE60" s="61"/>
      <c r="AF60" s="64">
        <v>66527.714176000009</v>
      </c>
      <c r="AG60" s="61">
        <v>50105.725824000001</v>
      </c>
      <c r="AH60" s="65">
        <f t="shared" si="10"/>
        <v>116633.44</v>
      </c>
      <c r="AI60" s="61"/>
      <c r="AJ60" s="61"/>
      <c r="AK60" s="61"/>
      <c r="AL60" s="61"/>
      <c r="AM60" s="61"/>
      <c r="AN60" s="64">
        <v>16631.928544000002</v>
      </c>
      <c r="AO60" s="61">
        <v>12526.431455999998</v>
      </c>
      <c r="AP60" s="65">
        <f t="shared" si="11"/>
        <v>29158.36</v>
      </c>
      <c r="AQ60" s="276"/>
      <c r="AR60" s="61"/>
      <c r="AS60" s="61"/>
      <c r="AT60" s="61"/>
      <c r="AU60" s="285">
        <v>37880</v>
      </c>
      <c r="AV60" s="64">
        <v>0</v>
      </c>
      <c r="AW60" s="61">
        <v>0</v>
      </c>
      <c r="AX60" s="65">
        <f t="shared" si="12"/>
        <v>0</v>
      </c>
      <c r="AY60" s="276"/>
      <c r="AZ60" s="61"/>
      <c r="BA60" s="61"/>
      <c r="BB60" s="61"/>
      <c r="BC60" s="61"/>
      <c r="BD60" s="64">
        <v>0</v>
      </c>
      <c r="BE60" s="61">
        <v>0</v>
      </c>
      <c r="BF60" s="65">
        <f t="shared" si="13"/>
        <v>0</v>
      </c>
      <c r="BG60" s="61"/>
      <c r="BH60" s="61"/>
      <c r="BI60" s="61"/>
      <c r="BJ60" s="61"/>
      <c r="BK60" s="61"/>
      <c r="BL60" s="66" t="s">
        <v>1332</v>
      </c>
      <c r="BM60" s="66" t="s">
        <v>1331</v>
      </c>
      <c r="BN60" s="66" t="s">
        <v>1587</v>
      </c>
    </row>
    <row r="61" spans="1:66" s="102" customFormat="1" x14ac:dyDescent="0.35">
      <c r="A61" s="129" t="s">
        <v>1100</v>
      </c>
      <c r="B61" s="129" t="s">
        <v>160</v>
      </c>
      <c r="C61" s="129" t="s">
        <v>161</v>
      </c>
      <c r="D61" s="91" t="s">
        <v>162</v>
      </c>
      <c r="E61" s="129" t="s">
        <v>1101</v>
      </c>
      <c r="F61" s="129" t="s">
        <v>1102</v>
      </c>
      <c r="G61" s="129" t="s">
        <v>49</v>
      </c>
      <c r="H61" s="129" t="s">
        <v>276</v>
      </c>
      <c r="I61" s="130">
        <v>29908</v>
      </c>
      <c r="J61" s="129" t="str">
        <f>VLOOKUP(A61,'Space Type Lookup'!$A$2:$D$134,4,FALSE)</f>
        <v>Office - Services</v>
      </c>
      <c r="K61" s="129" t="s">
        <v>1103</v>
      </c>
      <c r="L61" s="131">
        <v>43647</v>
      </c>
      <c r="M61" s="131">
        <v>45280</v>
      </c>
      <c r="N61" s="91">
        <f t="shared" si="7"/>
        <v>2024</v>
      </c>
      <c r="O61" s="132">
        <v>651097.19999999995</v>
      </c>
      <c r="P61" s="129" t="s">
        <v>1331</v>
      </c>
      <c r="Q61" s="133">
        <f t="shared" si="8"/>
        <v>757569.67999999993</v>
      </c>
      <c r="R61" s="64">
        <v>685843.13</v>
      </c>
      <c r="S61" s="63"/>
      <c r="T61" s="63" t="s">
        <v>1617</v>
      </c>
      <c r="U61" s="63"/>
      <c r="V61" s="60" t="s">
        <v>123</v>
      </c>
      <c r="W61" s="60"/>
      <c r="X61" s="64">
        <v>565403.27033612004</v>
      </c>
      <c r="Y61" s="61">
        <v>288769.24966388004</v>
      </c>
      <c r="Z61" s="65">
        <f t="shared" si="9"/>
        <v>854172.52</v>
      </c>
      <c r="AA61" s="61"/>
      <c r="AB61" s="61"/>
      <c r="AC61" s="61"/>
      <c r="AD61" s="61"/>
      <c r="AE61" s="61"/>
      <c r="AF61" s="64">
        <v>565403.27033612004</v>
      </c>
      <c r="AG61" s="61">
        <v>288769.24966388004</v>
      </c>
      <c r="AH61" s="65">
        <f t="shared" si="10"/>
        <v>854172.52</v>
      </c>
      <c r="AI61" s="61"/>
      <c r="AJ61" s="61"/>
      <c r="AK61" s="61"/>
      <c r="AL61" s="61"/>
      <c r="AM61" s="61"/>
      <c r="AN61" s="64">
        <v>565403.27033612004</v>
      </c>
      <c r="AO61" s="61">
        <v>288769.24966388004</v>
      </c>
      <c r="AP61" s="65">
        <f t="shared" si="11"/>
        <v>854172.52</v>
      </c>
      <c r="AQ61" s="276"/>
      <c r="AR61" s="61"/>
      <c r="AS61" s="61"/>
      <c r="AT61" s="61"/>
      <c r="AU61" s="61"/>
      <c r="AV61" s="64">
        <v>565403.27033612004</v>
      </c>
      <c r="AW61" s="61">
        <v>288769.24966388004</v>
      </c>
      <c r="AX61" s="65">
        <f t="shared" si="12"/>
        <v>854172.52</v>
      </c>
      <c r="AY61" s="276"/>
      <c r="AZ61" s="61"/>
      <c r="BA61" s="61"/>
      <c r="BB61" s="61"/>
      <c r="BC61" s="61"/>
      <c r="BD61" s="64">
        <v>600914.70809066726</v>
      </c>
      <c r="BE61" s="61">
        <v>306906.05886339181</v>
      </c>
      <c r="BF61" s="65">
        <f t="shared" si="13"/>
        <v>907820.76695405901</v>
      </c>
      <c r="BG61" s="61"/>
      <c r="BH61" s="61"/>
      <c r="BI61" s="61"/>
      <c r="BJ61" s="61"/>
      <c r="BK61" s="61"/>
      <c r="BL61" s="66" t="s">
        <v>1331</v>
      </c>
      <c r="BM61" s="66" t="s">
        <v>1331</v>
      </c>
      <c r="BN61" s="66"/>
    </row>
    <row r="62" spans="1:66" s="102" customFormat="1" x14ac:dyDescent="0.35">
      <c r="A62" s="129" t="s">
        <v>1104</v>
      </c>
      <c r="B62" s="129" t="s">
        <v>160</v>
      </c>
      <c r="C62" s="129" t="s">
        <v>161</v>
      </c>
      <c r="D62" s="91" t="s">
        <v>162</v>
      </c>
      <c r="E62" s="129" t="s">
        <v>1105</v>
      </c>
      <c r="F62" s="129" t="s">
        <v>1106</v>
      </c>
      <c r="G62" s="129" t="s">
        <v>1107</v>
      </c>
      <c r="H62" s="129" t="s">
        <v>276</v>
      </c>
      <c r="I62" s="130">
        <v>8741</v>
      </c>
      <c r="J62" s="129" t="str">
        <f>VLOOKUP(A62,'Space Type Lookup'!$A$2:$D$134,4,FALSE)</f>
        <v>Office - Services</v>
      </c>
      <c r="K62" s="129" t="s">
        <v>1108</v>
      </c>
      <c r="L62" s="131">
        <v>44075</v>
      </c>
      <c r="M62" s="131">
        <v>45900</v>
      </c>
      <c r="N62" s="91">
        <f t="shared" si="7"/>
        <v>2026</v>
      </c>
      <c r="O62" s="132">
        <v>174470.39999999999</v>
      </c>
      <c r="P62" s="129" t="s">
        <v>1331</v>
      </c>
      <c r="Q62" s="133">
        <f t="shared" si="8"/>
        <v>205588.36</v>
      </c>
      <c r="R62" s="64">
        <v>193860.55000000005</v>
      </c>
      <c r="S62" s="63"/>
      <c r="T62" s="63" t="s">
        <v>1617</v>
      </c>
      <c r="U62" s="63"/>
      <c r="V62" s="60" t="s">
        <v>123</v>
      </c>
      <c r="W62" s="60"/>
      <c r="X62" s="64">
        <v>139055.752978</v>
      </c>
      <c r="Y62" s="61">
        <v>70903.107021999997</v>
      </c>
      <c r="Z62" s="65">
        <f t="shared" si="9"/>
        <v>209958.86</v>
      </c>
      <c r="AA62" s="61"/>
      <c r="AB62" s="61"/>
      <c r="AC62" s="61"/>
      <c r="AD62" s="61"/>
      <c r="AE62" s="61"/>
      <c r="AF62" s="64">
        <v>139055.752978</v>
      </c>
      <c r="AG62" s="61">
        <v>70903.107021999997</v>
      </c>
      <c r="AH62" s="65">
        <f t="shared" si="10"/>
        <v>209958.86</v>
      </c>
      <c r="AI62" s="61"/>
      <c r="AJ62" s="61"/>
      <c r="AK62" s="61"/>
      <c r="AL62" s="61"/>
      <c r="AM62" s="61"/>
      <c r="AN62" s="64">
        <v>139055.752978</v>
      </c>
      <c r="AO62" s="61">
        <v>70903.107021999997</v>
      </c>
      <c r="AP62" s="65">
        <f t="shared" si="11"/>
        <v>209958.86</v>
      </c>
      <c r="AQ62" s="276"/>
      <c r="AR62" s="61"/>
      <c r="AS62" s="61"/>
      <c r="AT62" s="61"/>
      <c r="AU62" s="61"/>
      <c r="AV62" s="64">
        <v>139055.752978</v>
      </c>
      <c r="AW62" s="61">
        <v>70903.107021999997</v>
      </c>
      <c r="AX62" s="65">
        <f t="shared" si="12"/>
        <v>209958.86</v>
      </c>
      <c r="AY62" s="276"/>
      <c r="AZ62" s="61"/>
      <c r="BA62" s="61"/>
      <c r="BB62" s="61"/>
      <c r="BC62" s="61"/>
      <c r="BD62" s="64">
        <v>139055.752978</v>
      </c>
      <c r="BE62" s="61">
        <v>70903.107021999997</v>
      </c>
      <c r="BF62" s="65">
        <f t="shared" si="13"/>
        <v>209958.86</v>
      </c>
      <c r="BG62" s="61"/>
      <c r="BH62" s="61"/>
      <c r="BI62" s="61"/>
      <c r="BJ62" s="61"/>
      <c r="BK62" s="61"/>
      <c r="BL62" s="66" t="s">
        <v>1331</v>
      </c>
      <c r="BM62" s="66" t="s">
        <v>1331</v>
      </c>
      <c r="BN62" s="66"/>
    </row>
    <row r="63" spans="1:66" s="102" customFormat="1" x14ac:dyDescent="0.35">
      <c r="A63" s="129" t="s">
        <v>1109</v>
      </c>
      <c r="B63" s="129" t="s">
        <v>160</v>
      </c>
      <c r="C63" s="129" t="s">
        <v>161</v>
      </c>
      <c r="D63" s="91" t="s">
        <v>162</v>
      </c>
      <c r="E63" s="129" t="s">
        <v>1110</v>
      </c>
      <c r="F63" s="129" t="s">
        <v>1111</v>
      </c>
      <c r="G63" s="129" t="s">
        <v>165</v>
      </c>
      <c r="H63" s="129" t="s">
        <v>166</v>
      </c>
      <c r="I63" s="130">
        <v>22872</v>
      </c>
      <c r="J63" s="129" t="str">
        <f>VLOOKUP(A63,'Space Type Lookup'!$A$2:$D$134,4,FALSE)</f>
        <v>Office - Services</v>
      </c>
      <c r="K63" s="129" t="s">
        <v>1112</v>
      </c>
      <c r="L63" s="131">
        <v>45200</v>
      </c>
      <c r="M63" s="131">
        <v>47026</v>
      </c>
      <c r="N63" s="91">
        <f t="shared" si="7"/>
        <v>2029</v>
      </c>
      <c r="O63" s="132">
        <v>551215.19999999995</v>
      </c>
      <c r="P63" s="129" t="s">
        <v>1331</v>
      </c>
      <c r="Q63" s="133">
        <f t="shared" si="8"/>
        <v>632639.52</v>
      </c>
      <c r="R63" s="64">
        <v>584478.76999999979</v>
      </c>
      <c r="S63" s="63"/>
      <c r="T63" s="63" t="s">
        <v>1617</v>
      </c>
      <c r="U63" s="63"/>
      <c r="V63" s="60" t="s">
        <v>122</v>
      </c>
      <c r="W63" s="60"/>
      <c r="X63" s="64">
        <v>451682.85935542232</v>
      </c>
      <c r="Y63" s="61">
        <v>214216.49175568894</v>
      </c>
      <c r="Z63" s="65">
        <f t="shared" si="9"/>
        <v>665899.35111111123</v>
      </c>
      <c r="AA63" s="61"/>
      <c r="AB63" s="61"/>
      <c r="AC63" s="61"/>
      <c r="AD63" s="61"/>
      <c r="AE63" s="61"/>
      <c r="AF63" s="64">
        <v>451682.85935542232</v>
      </c>
      <c r="AG63" s="61">
        <v>214216.49175568894</v>
      </c>
      <c r="AH63" s="65">
        <f t="shared" si="10"/>
        <v>665899.35111111123</v>
      </c>
      <c r="AI63" s="61"/>
      <c r="AJ63" s="61"/>
      <c r="AK63" s="61"/>
      <c r="AL63" s="61"/>
      <c r="AM63" s="61"/>
      <c r="AN63" s="64">
        <v>451682.85935542232</v>
      </c>
      <c r="AO63" s="61">
        <v>214216.49175568894</v>
      </c>
      <c r="AP63" s="65">
        <f t="shared" si="11"/>
        <v>665899.35111111123</v>
      </c>
      <c r="AQ63" s="276"/>
      <c r="AR63" s="61"/>
      <c r="AS63" s="61"/>
      <c r="AT63" s="61"/>
      <c r="AU63" s="61"/>
      <c r="AV63" s="64">
        <v>451682.85935542232</v>
      </c>
      <c r="AW63" s="61">
        <v>214216.49175568894</v>
      </c>
      <c r="AX63" s="65">
        <f t="shared" si="12"/>
        <v>665899.35111111123</v>
      </c>
      <c r="AY63" s="276"/>
      <c r="AZ63" s="61"/>
      <c r="BA63" s="61"/>
      <c r="BB63" s="61"/>
      <c r="BC63" s="61"/>
      <c r="BD63" s="64">
        <v>494236.31257986306</v>
      </c>
      <c r="BE63" s="61">
        <v>234398.02238724328</v>
      </c>
      <c r="BF63" s="65">
        <f t="shared" si="13"/>
        <v>728634.33496710635</v>
      </c>
      <c r="BG63" s="61"/>
      <c r="BH63" s="61"/>
      <c r="BI63" s="61"/>
      <c r="BJ63" s="61"/>
      <c r="BK63" s="61"/>
      <c r="BL63" s="66" t="s">
        <v>1331</v>
      </c>
      <c r="BM63" s="66" t="s">
        <v>1331</v>
      </c>
      <c r="BN63" s="66"/>
    </row>
    <row r="64" spans="1:66" s="102" customFormat="1" x14ac:dyDescent="0.35">
      <c r="A64" s="129" t="s">
        <v>1113</v>
      </c>
      <c r="B64" s="129" t="s">
        <v>160</v>
      </c>
      <c r="C64" s="129" t="s">
        <v>161</v>
      </c>
      <c r="D64" s="91" t="s">
        <v>162</v>
      </c>
      <c r="E64" s="129" t="s">
        <v>1114</v>
      </c>
      <c r="F64" s="129" t="s">
        <v>1115</v>
      </c>
      <c r="G64" s="129" t="s">
        <v>165</v>
      </c>
      <c r="H64" s="129" t="s">
        <v>166</v>
      </c>
      <c r="I64" s="130">
        <v>7374</v>
      </c>
      <c r="J64" s="129" t="str">
        <f>VLOOKUP(A64,'Space Type Lookup'!$A$2:$D$134,4,FALSE)</f>
        <v>Office - Services</v>
      </c>
      <c r="K64" s="129" t="s">
        <v>1116</v>
      </c>
      <c r="L64" s="131">
        <v>43862</v>
      </c>
      <c r="M64" s="131">
        <v>45688</v>
      </c>
      <c r="N64" s="91">
        <f t="shared" si="7"/>
        <v>2025</v>
      </c>
      <c r="O64" s="132">
        <v>173289</v>
      </c>
      <c r="P64" s="129" t="s">
        <v>1331</v>
      </c>
      <c r="Q64" s="133">
        <f t="shared" si="8"/>
        <v>199540.44</v>
      </c>
      <c r="R64" s="64">
        <v>187691.2</v>
      </c>
      <c r="S64" s="63"/>
      <c r="T64" s="63" t="s">
        <v>1617</v>
      </c>
      <c r="U64" s="63"/>
      <c r="V64" s="60" t="s">
        <v>123</v>
      </c>
      <c r="W64" s="60"/>
      <c r="X64" s="64">
        <v>113677.66265600001</v>
      </c>
      <c r="Y64" s="61">
        <v>85616.977343999999</v>
      </c>
      <c r="Z64" s="65">
        <f t="shared" si="9"/>
        <v>199294.64</v>
      </c>
      <c r="AA64" s="61"/>
      <c r="AB64" s="61"/>
      <c r="AC64" s="61"/>
      <c r="AD64" s="61"/>
      <c r="AE64" s="61"/>
      <c r="AF64" s="64">
        <v>116131.23825600001</v>
      </c>
      <c r="AG64" s="61">
        <v>87464.901744000003</v>
      </c>
      <c r="AH64" s="65">
        <f t="shared" si="10"/>
        <v>203596.14</v>
      </c>
      <c r="AI64" s="61"/>
      <c r="AJ64" s="61"/>
      <c r="AK64" s="61"/>
      <c r="AL64" s="61"/>
      <c r="AM64" s="61"/>
      <c r="AN64" s="64">
        <v>116131.23825600001</v>
      </c>
      <c r="AO64" s="61">
        <v>87464.901744000003</v>
      </c>
      <c r="AP64" s="65">
        <f t="shared" si="11"/>
        <v>203596.14</v>
      </c>
      <c r="AQ64" s="276"/>
      <c r="AR64" s="61"/>
      <c r="AS64" s="61"/>
      <c r="AT64" s="61"/>
      <c r="AU64" s="61"/>
      <c r="AV64" s="64">
        <v>116131.23825600001</v>
      </c>
      <c r="AW64" s="61">
        <v>87464.901744000003</v>
      </c>
      <c r="AX64" s="65">
        <f t="shared" si="12"/>
        <v>203596.14</v>
      </c>
      <c r="AY64" s="276"/>
      <c r="AZ64" s="61"/>
      <c r="BA64" s="61"/>
      <c r="BB64" s="61"/>
      <c r="BC64" s="61"/>
      <c r="BD64" s="64">
        <v>116131.23825600001</v>
      </c>
      <c r="BE64" s="61">
        <v>87464.901744000003</v>
      </c>
      <c r="BF64" s="65">
        <f t="shared" si="13"/>
        <v>203596.14</v>
      </c>
      <c r="BG64" s="61"/>
      <c r="BH64" s="61"/>
      <c r="BI64" s="61"/>
      <c r="BJ64" s="61"/>
      <c r="BK64" s="61"/>
      <c r="BL64" s="66" t="s">
        <v>1331</v>
      </c>
      <c r="BM64" s="66" t="s">
        <v>1331</v>
      </c>
      <c r="BN64" s="66"/>
    </row>
    <row r="65" spans="1:66" s="102" customFormat="1" x14ac:dyDescent="0.35">
      <c r="A65" s="129" t="s">
        <v>1117</v>
      </c>
      <c r="B65" s="129" t="s">
        <v>160</v>
      </c>
      <c r="C65" s="129" t="s">
        <v>161</v>
      </c>
      <c r="D65" s="91" t="s">
        <v>162</v>
      </c>
      <c r="E65" s="129" t="s">
        <v>1118</v>
      </c>
      <c r="F65" s="129" t="s">
        <v>1119</v>
      </c>
      <c r="G65" s="129" t="s">
        <v>1120</v>
      </c>
      <c r="H65" s="129" t="s">
        <v>1121</v>
      </c>
      <c r="I65" s="130">
        <v>3146</v>
      </c>
      <c r="J65" s="129" t="str">
        <f>VLOOKUP(A65,'Space Type Lookup'!$A$2:$D$134,4,FALSE)</f>
        <v>Office - Services</v>
      </c>
      <c r="K65" s="129" t="s">
        <v>1122</v>
      </c>
      <c r="L65" s="131">
        <v>45231</v>
      </c>
      <c r="M65" s="131">
        <v>47057</v>
      </c>
      <c r="N65" s="91">
        <f t="shared" si="7"/>
        <v>2029</v>
      </c>
      <c r="O65" s="132">
        <v>55747.08</v>
      </c>
      <c r="P65" s="129" t="s">
        <v>1331</v>
      </c>
      <c r="Q65" s="133">
        <f t="shared" si="8"/>
        <v>66946.84</v>
      </c>
      <c r="R65" s="64">
        <v>44879.479999999981</v>
      </c>
      <c r="S65" s="63"/>
      <c r="T65" s="63" t="s">
        <v>1617</v>
      </c>
      <c r="U65" s="282" t="s">
        <v>1578</v>
      </c>
      <c r="V65" s="60" t="s">
        <v>122</v>
      </c>
      <c r="W65" s="60"/>
      <c r="X65" s="64">
        <v>46034.620347504002</v>
      </c>
      <c r="Y65" s="61">
        <v>17829.139652496004</v>
      </c>
      <c r="Z65" s="65">
        <f t="shared" si="9"/>
        <v>63863.760000000009</v>
      </c>
      <c r="AA65" s="61">
        <v>19286.855520000005</v>
      </c>
      <c r="AB65" s="61"/>
      <c r="AC65" s="61"/>
      <c r="AD65" s="61"/>
      <c r="AE65" s="61"/>
      <c r="AF65" s="64">
        <v>46034.620347504002</v>
      </c>
      <c r="AG65" s="61">
        <v>17829.139652496004</v>
      </c>
      <c r="AH65" s="65">
        <f t="shared" si="10"/>
        <v>63863.760000000009</v>
      </c>
      <c r="AI65" s="61">
        <v>19286.855520000005</v>
      </c>
      <c r="AJ65" s="61"/>
      <c r="AK65" s="61"/>
      <c r="AL65" s="61"/>
      <c r="AM65" s="61"/>
      <c r="AN65" s="64">
        <v>46034.620347504002</v>
      </c>
      <c r="AO65" s="61">
        <v>37115.995172496012</v>
      </c>
      <c r="AP65" s="65">
        <f t="shared" si="11"/>
        <v>83150.615520000021</v>
      </c>
      <c r="AQ65" s="276">
        <v>19286.855520000005</v>
      </c>
      <c r="AR65" s="61"/>
      <c r="AS65" s="61"/>
      <c r="AT65" s="61"/>
      <c r="AU65" s="61"/>
      <c r="AV65" s="64">
        <v>46034.620347504002</v>
      </c>
      <c r="AW65" s="61">
        <v>17829.139652496004</v>
      </c>
      <c r="AX65" s="65">
        <f t="shared" si="12"/>
        <v>63863.760000000009</v>
      </c>
      <c r="AY65" s="276">
        <v>19286.855520000005</v>
      </c>
      <c r="AZ65" s="61"/>
      <c r="BA65" s="61"/>
      <c r="BB65" s="61"/>
      <c r="BC65" s="61"/>
      <c r="BD65" s="64">
        <v>49889.698992645848</v>
      </c>
      <c r="BE65" s="61">
        <v>19322.205849561218</v>
      </c>
      <c r="BF65" s="65">
        <f t="shared" si="13"/>
        <v>69211.904842207063</v>
      </c>
      <c r="BG65" s="61">
        <v>20901.995262346532</v>
      </c>
      <c r="BH65" s="61"/>
      <c r="BI65" s="61"/>
      <c r="BJ65" s="61"/>
      <c r="BK65" s="61"/>
      <c r="BL65" s="66" t="s">
        <v>1331</v>
      </c>
      <c r="BM65" s="66" t="s">
        <v>1331</v>
      </c>
      <c r="BN65" s="66"/>
    </row>
    <row r="66" spans="1:66" s="102" customFormat="1" x14ac:dyDescent="0.35">
      <c r="A66" s="129" t="s">
        <v>1123</v>
      </c>
      <c r="B66" s="129" t="s">
        <v>160</v>
      </c>
      <c r="C66" s="129" t="s">
        <v>161</v>
      </c>
      <c r="D66" s="91" t="s">
        <v>162</v>
      </c>
      <c r="E66" s="129" t="s">
        <v>1124</v>
      </c>
      <c r="F66" s="129" t="s">
        <v>1125</v>
      </c>
      <c r="G66" s="129" t="s">
        <v>50</v>
      </c>
      <c r="H66" s="129" t="s">
        <v>857</v>
      </c>
      <c r="I66" s="130">
        <v>70000</v>
      </c>
      <c r="J66" s="129" t="str">
        <f>VLOOKUP(A66,'Space Type Lookup'!$A$2:$D$134,4,FALSE)</f>
        <v>Office - Administrative</v>
      </c>
      <c r="K66" s="129" t="s">
        <v>1126</v>
      </c>
      <c r="L66" s="131">
        <v>43617</v>
      </c>
      <c r="M66" s="131">
        <v>47269</v>
      </c>
      <c r="N66" s="91">
        <f t="shared" si="7"/>
        <v>2029</v>
      </c>
      <c r="O66" s="132">
        <v>1505000.04</v>
      </c>
      <c r="P66" s="129" t="s">
        <v>1331</v>
      </c>
      <c r="Q66" s="133">
        <f t="shared" si="8"/>
        <v>1754200.04</v>
      </c>
      <c r="R66" s="64">
        <v>1709994.7499999998</v>
      </c>
      <c r="S66" s="63"/>
      <c r="T66" s="63" t="s">
        <v>1617</v>
      </c>
      <c r="U66" s="63"/>
      <c r="V66" s="60" t="s">
        <v>122</v>
      </c>
      <c r="W66" s="60"/>
      <c r="X66" s="64">
        <v>1235988.4201089726</v>
      </c>
      <c r="Y66" s="61">
        <v>636372.65100213804</v>
      </c>
      <c r="Z66" s="65">
        <f t="shared" si="9"/>
        <v>1872361.0711111105</v>
      </c>
      <c r="AA66" s="61"/>
      <c r="AB66" s="61"/>
      <c r="AC66" s="61"/>
      <c r="AD66" s="61"/>
      <c r="AE66" s="61"/>
      <c r="AF66" s="64">
        <v>1235988.4201089726</v>
      </c>
      <c r="AG66" s="61">
        <v>636372.65100213804</v>
      </c>
      <c r="AH66" s="65">
        <f t="shared" si="10"/>
        <v>1872361.0711111105</v>
      </c>
      <c r="AI66" s="61"/>
      <c r="AJ66" s="61"/>
      <c r="AK66" s="61"/>
      <c r="AL66" s="61"/>
      <c r="AM66" s="61"/>
      <c r="AN66" s="64">
        <v>1235988.4201089726</v>
      </c>
      <c r="AO66" s="61">
        <v>636372.65100213804</v>
      </c>
      <c r="AP66" s="65">
        <f t="shared" si="11"/>
        <v>1872361.0711111105</v>
      </c>
      <c r="AQ66" s="276"/>
      <c r="AR66" s="61"/>
      <c r="AS66" s="61"/>
      <c r="AT66" s="61"/>
      <c r="AU66" s="61"/>
      <c r="AV66" s="64">
        <v>1235988.4201089726</v>
      </c>
      <c r="AW66" s="61">
        <v>636372.65100213804</v>
      </c>
      <c r="AX66" s="65">
        <f t="shared" si="12"/>
        <v>1872361.0711111105</v>
      </c>
      <c r="AY66" s="276"/>
      <c r="AZ66" s="61"/>
      <c r="BA66" s="61"/>
      <c r="BB66" s="61"/>
      <c r="BC66" s="61"/>
      <c r="BD66" s="64">
        <v>1278349.1293812585</v>
      </c>
      <c r="BE66" s="61">
        <v>658182.88515915291</v>
      </c>
      <c r="BF66" s="65">
        <f t="shared" si="13"/>
        <v>1936532.0145404115</v>
      </c>
      <c r="BG66" s="61"/>
      <c r="BH66" s="61"/>
      <c r="BI66" s="61"/>
      <c r="BJ66" s="61"/>
      <c r="BK66" s="61"/>
      <c r="BL66" s="66" t="s">
        <v>1331</v>
      </c>
      <c r="BM66" s="66" t="s">
        <v>1331</v>
      </c>
      <c r="BN66" s="66"/>
    </row>
    <row r="67" spans="1:66" s="102" customFormat="1" x14ac:dyDescent="0.35">
      <c r="A67" s="129" t="s">
        <v>1127</v>
      </c>
      <c r="B67" s="129" t="s">
        <v>160</v>
      </c>
      <c r="C67" s="129" t="s">
        <v>161</v>
      </c>
      <c r="D67" s="91" t="s">
        <v>162</v>
      </c>
      <c r="E67" s="129" t="s">
        <v>1128</v>
      </c>
      <c r="F67" s="129" t="s">
        <v>1129</v>
      </c>
      <c r="G67" s="129" t="s">
        <v>49</v>
      </c>
      <c r="H67" s="129" t="s">
        <v>276</v>
      </c>
      <c r="I67" s="130">
        <v>80224</v>
      </c>
      <c r="J67" s="129" t="str">
        <f>VLOOKUP(A67,'Space Type Lookup'!$A$2:$D$134,4,FALSE)</f>
        <v>Office - Services</v>
      </c>
      <c r="K67" s="129" t="s">
        <v>1130</v>
      </c>
      <c r="L67" s="131">
        <v>44682</v>
      </c>
      <c r="M67" s="131">
        <v>46507</v>
      </c>
      <c r="N67" s="91">
        <f t="shared" si="7"/>
        <v>2027</v>
      </c>
      <c r="O67" s="132">
        <v>2372223.7200000002</v>
      </c>
      <c r="P67" s="129" t="s">
        <v>1332</v>
      </c>
      <c r="Q67" s="133">
        <f t="shared" si="8"/>
        <v>2372223.7200000002</v>
      </c>
      <c r="R67" s="64">
        <v>1444456.119999998</v>
      </c>
      <c r="S67" s="63"/>
      <c r="T67" s="63" t="s">
        <v>1617</v>
      </c>
      <c r="U67" s="282" t="s">
        <v>1578</v>
      </c>
      <c r="V67" s="60" t="s">
        <v>123</v>
      </c>
      <c r="W67" s="286">
        <v>10.1</v>
      </c>
      <c r="X67" s="64">
        <v>2163764.5066210805</v>
      </c>
      <c r="Y67" s="61">
        <v>359659.21337891993</v>
      </c>
      <c r="Z67" s="65">
        <f t="shared" si="9"/>
        <v>2523423.7200000002</v>
      </c>
      <c r="AA67" s="61">
        <v>1307133.4869600001</v>
      </c>
      <c r="AB67" s="61"/>
      <c r="AC67" s="61"/>
      <c r="AD67" s="61"/>
      <c r="AE67" s="61"/>
      <c r="AF67" s="64">
        <v>2163764.5066210805</v>
      </c>
      <c r="AG67" s="61">
        <v>359659.21337891993</v>
      </c>
      <c r="AH67" s="65">
        <f t="shared" si="10"/>
        <v>2523423.7200000002</v>
      </c>
      <c r="AI67" s="61">
        <v>1307133.4869600001</v>
      </c>
      <c r="AJ67" s="61"/>
      <c r="AK67" s="61"/>
      <c r="AL67" s="61"/>
      <c r="AM67" s="285">
        <v>2985425</v>
      </c>
      <c r="AN67" s="64">
        <v>2223365.2193801831</v>
      </c>
      <c r="AO67" s="61">
        <v>1712704.3661684887</v>
      </c>
      <c r="AP67" s="65">
        <f t="shared" si="11"/>
        <v>3936069.5855486719</v>
      </c>
      <c r="AQ67" s="276">
        <v>1343138.3697722082</v>
      </c>
      <c r="AR67" s="61"/>
      <c r="AS67" s="61"/>
      <c r="AT67" s="61"/>
      <c r="AU67" s="61"/>
      <c r="AV67" s="64">
        <v>2521368.7831756971</v>
      </c>
      <c r="AW67" s="61">
        <v>419099.91148308496</v>
      </c>
      <c r="AX67" s="65">
        <f t="shared" si="12"/>
        <v>2940468.6946587819</v>
      </c>
      <c r="AY67" s="276">
        <v>1523162.7838332492</v>
      </c>
      <c r="AZ67" s="61"/>
      <c r="BA67" s="61"/>
      <c r="BB67" s="61"/>
      <c r="BC67" s="61"/>
      <c r="BD67" s="64">
        <v>2521368.7831756971</v>
      </c>
      <c r="BE67" s="61">
        <v>419099.91148308496</v>
      </c>
      <c r="BF67" s="65">
        <f t="shared" si="13"/>
        <v>2940468.6946587819</v>
      </c>
      <c r="BG67" s="61">
        <v>1523162.7838332492</v>
      </c>
      <c r="BH67" s="61"/>
      <c r="BI67" s="61"/>
      <c r="BJ67" s="61"/>
      <c r="BK67" s="61"/>
      <c r="BL67" s="66" t="s">
        <v>1331</v>
      </c>
      <c r="BM67" s="66" t="s">
        <v>1331</v>
      </c>
      <c r="BN67" s="66"/>
    </row>
    <row r="68" spans="1:66" s="102" customFormat="1" x14ac:dyDescent="0.35">
      <c r="A68" s="129" t="s">
        <v>1131</v>
      </c>
      <c r="B68" s="129" t="s">
        <v>160</v>
      </c>
      <c r="C68" s="129" t="s">
        <v>161</v>
      </c>
      <c r="D68" s="91" t="s">
        <v>162</v>
      </c>
      <c r="E68" s="129" t="s">
        <v>1132</v>
      </c>
      <c r="F68" s="129" t="s">
        <v>1133</v>
      </c>
      <c r="G68" s="129" t="s">
        <v>1134</v>
      </c>
      <c r="H68" s="129" t="s">
        <v>936</v>
      </c>
      <c r="I68" s="130">
        <v>1581</v>
      </c>
      <c r="J68" s="129" t="str">
        <f>VLOOKUP(A68,'Space Type Lookup'!$A$2:$D$134,4,FALSE)</f>
        <v>Office - Services</v>
      </c>
      <c r="K68" s="129" t="s">
        <v>1135</v>
      </c>
      <c r="L68" s="131">
        <v>44440</v>
      </c>
      <c r="M68" s="131">
        <v>46265</v>
      </c>
      <c r="N68" s="91">
        <f t="shared" si="7"/>
        <v>2027</v>
      </c>
      <c r="O68" s="132">
        <v>30448.560000000001</v>
      </c>
      <c r="P68" s="129" t="s">
        <v>1331</v>
      </c>
      <c r="Q68" s="133">
        <f t="shared" si="8"/>
        <v>36076.92</v>
      </c>
      <c r="R68" s="64">
        <v>30448.560000000009</v>
      </c>
      <c r="S68" s="63"/>
      <c r="T68" s="63" t="s">
        <v>1617</v>
      </c>
      <c r="U68" s="63"/>
      <c r="V68" s="60" t="s">
        <v>119</v>
      </c>
      <c r="W68" s="286">
        <v>19.2</v>
      </c>
      <c r="X68" s="64">
        <v>13479.431430000001</v>
      </c>
      <c r="Y68" s="61">
        <v>19277.388570000003</v>
      </c>
      <c r="Z68" s="65">
        <f t="shared" si="9"/>
        <v>32756.820000000003</v>
      </c>
      <c r="AA68" s="61"/>
      <c r="AB68" s="61"/>
      <c r="AC68" s="61"/>
      <c r="AD68" s="61"/>
      <c r="AE68" s="61"/>
      <c r="AF68" s="64">
        <v>13479.431430000001</v>
      </c>
      <c r="AG68" s="61">
        <v>19277.388570000003</v>
      </c>
      <c r="AH68" s="65">
        <f t="shared" si="10"/>
        <v>32756.820000000003</v>
      </c>
      <c r="AI68" s="61"/>
      <c r="AJ68" s="61"/>
      <c r="AK68" s="61"/>
      <c r="AL68" s="61"/>
      <c r="AM68" s="61"/>
      <c r="AN68" s="64">
        <v>2246.5719049999998</v>
      </c>
      <c r="AO68" s="61">
        <v>3212.8980950000005</v>
      </c>
      <c r="AP68" s="65">
        <f t="shared" si="11"/>
        <v>5459.47</v>
      </c>
      <c r="AQ68" s="276"/>
      <c r="AR68" s="61"/>
      <c r="AS68" s="61"/>
      <c r="AT68" s="61"/>
      <c r="AU68" s="285">
        <v>8762</v>
      </c>
      <c r="AV68" s="64">
        <v>0</v>
      </c>
      <c r="AW68" s="61">
        <v>0</v>
      </c>
      <c r="AX68" s="65">
        <f t="shared" si="12"/>
        <v>0</v>
      </c>
      <c r="AY68" s="276"/>
      <c r="AZ68" s="61"/>
      <c r="BA68" s="61"/>
      <c r="BB68" s="61"/>
      <c r="BC68" s="61"/>
      <c r="BD68" s="64">
        <v>0</v>
      </c>
      <c r="BE68" s="61">
        <v>0</v>
      </c>
      <c r="BF68" s="65">
        <f t="shared" si="13"/>
        <v>0</v>
      </c>
      <c r="BG68" s="61"/>
      <c r="BH68" s="61"/>
      <c r="BI68" s="61"/>
      <c r="BJ68" s="61"/>
      <c r="BK68" s="61"/>
      <c r="BL68" s="66" t="s">
        <v>1332</v>
      </c>
      <c r="BM68" s="66" t="s">
        <v>1331</v>
      </c>
      <c r="BN68" s="66" t="s">
        <v>1593</v>
      </c>
    </row>
    <row r="69" spans="1:66" s="102" customFormat="1" x14ac:dyDescent="0.35">
      <c r="A69" s="129" t="s">
        <v>1136</v>
      </c>
      <c r="B69" s="129" t="s">
        <v>160</v>
      </c>
      <c r="C69" s="129" t="s">
        <v>161</v>
      </c>
      <c r="D69" s="91" t="s">
        <v>162</v>
      </c>
      <c r="E69" s="129" t="s">
        <v>1137</v>
      </c>
      <c r="F69" s="129" t="s">
        <v>1138</v>
      </c>
      <c r="G69" s="129" t="s">
        <v>1134</v>
      </c>
      <c r="H69" s="129" t="s">
        <v>936</v>
      </c>
      <c r="I69" s="130">
        <v>18836</v>
      </c>
      <c r="J69" s="129" t="str">
        <f>VLOOKUP(A69,'Space Type Lookup'!$A$2:$D$134,4,FALSE)</f>
        <v>Office - Services</v>
      </c>
      <c r="K69" s="129" t="s">
        <v>1139</v>
      </c>
      <c r="L69" s="131">
        <v>43647</v>
      </c>
      <c r="M69" s="131">
        <v>45473</v>
      </c>
      <c r="N69" s="91">
        <f t="shared" si="7"/>
        <v>2025</v>
      </c>
      <c r="O69" s="132">
        <v>367302</v>
      </c>
      <c r="P69" s="129" t="s">
        <v>1331</v>
      </c>
      <c r="Q69" s="133">
        <f t="shared" si="8"/>
        <v>434358.16000000003</v>
      </c>
      <c r="R69" s="64">
        <v>388897.54000000004</v>
      </c>
      <c r="S69" s="63"/>
      <c r="T69" s="63" t="s">
        <v>1617</v>
      </c>
      <c r="U69" s="63"/>
      <c r="V69" s="60" t="s">
        <v>121</v>
      </c>
      <c r="W69" s="286">
        <v>14.2</v>
      </c>
      <c r="X69" s="64">
        <v>280689.36300000001</v>
      </c>
      <c r="Y69" s="61">
        <v>143120.63699999999</v>
      </c>
      <c r="Z69" s="65">
        <f t="shared" si="9"/>
        <v>423810</v>
      </c>
      <c r="AA69" s="61"/>
      <c r="AB69" s="61"/>
      <c r="AC69" s="61"/>
      <c r="AD69" s="61"/>
      <c r="AE69" s="61"/>
      <c r="AF69" s="64">
        <v>280689.36300000001</v>
      </c>
      <c r="AG69" s="61">
        <v>143120.63699999999</v>
      </c>
      <c r="AH69" s="65">
        <f t="shared" si="10"/>
        <v>423810</v>
      </c>
      <c r="AI69" s="61"/>
      <c r="AJ69" s="61"/>
      <c r="AK69" s="61"/>
      <c r="AL69" s="61"/>
      <c r="AM69" s="285">
        <v>167872</v>
      </c>
      <c r="AN69" s="64">
        <v>0</v>
      </c>
      <c r="AO69" s="61">
        <v>0</v>
      </c>
      <c r="AP69" s="65">
        <f t="shared" si="11"/>
        <v>0</v>
      </c>
      <c r="AQ69" s="276"/>
      <c r="AR69" s="61"/>
      <c r="AS69" s="61"/>
      <c r="AT69" s="61"/>
      <c r="AU69" s="61"/>
      <c r="AV69" s="64">
        <v>0</v>
      </c>
      <c r="AW69" s="61">
        <v>0</v>
      </c>
      <c r="AX69" s="65">
        <f t="shared" si="12"/>
        <v>0</v>
      </c>
      <c r="AY69" s="276"/>
      <c r="AZ69" s="61"/>
      <c r="BA69" s="61"/>
      <c r="BB69" s="61"/>
      <c r="BC69" s="61"/>
      <c r="BD69" s="64">
        <v>0</v>
      </c>
      <c r="BE69" s="61">
        <v>0</v>
      </c>
      <c r="BF69" s="65">
        <f t="shared" si="13"/>
        <v>0</v>
      </c>
      <c r="BG69" s="61"/>
      <c r="BH69" s="61"/>
      <c r="BI69" s="61"/>
      <c r="BJ69" s="61"/>
      <c r="BK69" s="61"/>
      <c r="BL69" s="66" t="s">
        <v>1332</v>
      </c>
      <c r="BM69" s="66" t="s">
        <v>1331</v>
      </c>
      <c r="BN69" s="66" t="s">
        <v>1590</v>
      </c>
    </row>
    <row r="70" spans="1:66" s="102" customFormat="1" x14ac:dyDescent="0.35">
      <c r="A70" s="129" t="s">
        <v>1140</v>
      </c>
      <c r="B70" s="129" t="s">
        <v>160</v>
      </c>
      <c r="C70" s="129" t="s">
        <v>161</v>
      </c>
      <c r="D70" s="91" t="s">
        <v>162</v>
      </c>
      <c r="E70" s="129" t="s">
        <v>1141</v>
      </c>
      <c r="F70" s="129" t="s">
        <v>1142</v>
      </c>
      <c r="G70" s="129" t="s">
        <v>1143</v>
      </c>
      <c r="H70" s="129" t="s">
        <v>1144</v>
      </c>
      <c r="I70" s="130">
        <v>19440</v>
      </c>
      <c r="J70" s="129" t="str">
        <f>VLOOKUP(A70,'Space Type Lookup'!$A$2:$D$134,4,FALSE)</f>
        <v>Office - Services</v>
      </c>
      <c r="K70" s="129" t="s">
        <v>1145</v>
      </c>
      <c r="L70" s="131">
        <v>44774</v>
      </c>
      <c r="M70" s="131">
        <v>46599</v>
      </c>
      <c r="N70" s="91">
        <f t="shared" si="7"/>
        <v>2028</v>
      </c>
      <c r="O70" s="132">
        <v>345060</v>
      </c>
      <c r="P70" s="129" t="s">
        <v>1332</v>
      </c>
      <c r="Q70" s="133">
        <f t="shared" si="8"/>
        <v>345060</v>
      </c>
      <c r="R70" s="64">
        <v>225439.19999999987</v>
      </c>
      <c r="S70" s="63"/>
      <c r="T70" s="63" t="s">
        <v>1617</v>
      </c>
      <c r="U70" s="282" t="s">
        <v>1578</v>
      </c>
      <c r="V70" s="60" t="s">
        <v>122</v>
      </c>
      <c r="W70" s="60"/>
      <c r="X70" s="64">
        <v>276720.34941000002</v>
      </c>
      <c r="Y70" s="61">
        <v>68339.650590000005</v>
      </c>
      <c r="Z70" s="65">
        <f t="shared" si="9"/>
        <v>345060</v>
      </c>
      <c r="AA70" s="61">
        <v>153206.64000000001</v>
      </c>
      <c r="AB70" s="61"/>
      <c r="AC70" s="61"/>
      <c r="AD70" s="61"/>
      <c r="AE70" s="61"/>
      <c r="AF70" s="64">
        <v>276720.34941000002</v>
      </c>
      <c r="AG70" s="61">
        <v>68339.650590000005</v>
      </c>
      <c r="AH70" s="65">
        <f t="shared" si="10"/>
        <v>345060</v>
      </c>
      <c r="AI70" s="61">
        <v>153206.64000000001</v>
      </c>
      <c r="AJ70" s="61"/>
      <c r="AK70" s="61"/>
      <c r="AL70" s="61"/>
      <c r="AM70" s="61"/>
      <c r="AN70" s="64">
        <v>276720.34941000002</v>
      </c>
      <c r="AO70" s="61">
        <v>221546.29059000002</v>
      </c>
      <c r="AP70" s="65">
        <f t="shared" si="11"/>
        <v>498266.64</v>
      </c>
      <c r="AQ70" s="276">
        <v>153206.64000000001</v>
      </c>
      <c r="AR70" s="61"/>
      <c r="AS70" s="61"/>
      <c r="AT70" s="61"/>
      <c r="AU70" s="61"/>
      <c r="AV70" s="64">
        <v>318642.66353024793</v>
      </c>
      <c r="AW70" s="61">
        <v>78692.90543739518</v>
      </c>
      <c r="AX70" s="65">
        <f t="shared" si="12"/>
        <v>397335.56896764308</v>
      </c>
      <c r="AY70" s="276">
        <v>176416.99262163354</v>
      </c>
      <c r="AZ70" s="61"/>
      <c r="BA70" s="61"/>
      <c r="BB70" s="61"/>
      <c r="BC70" s="61"/>
      <c r="BD70" s="64">
        <v>322453.78299572511</v>
      </c>
      <c r="BE70" s="61">
        <v>79634.110423522012</v>
      </c>
      <c r="BF70" s="65">
        <f t="shared" si="13"/>
        <v>402087.89341924712</v>
      </c>
      <c r="BG70" s="61">
        <v>178527.02467814571</v>
      </c>
      <c r="BH70" s="61"/>
      <c r="BI70" s="61"/>
      <c r="BJ70" s="61"/>
      <c r="BK70" s="61"/>
      <c r="BL70" s="66" t="s">
        <v>1331</v>
      </c>
      <c r="BM70" s="66" t="s">
        <v>1331</v>
      </c>
      <c r="BN70" s="66"/>
    </row>
    <row r="71" spans="1:66" s="102" customFormat="1" x14ac:dyDescent="0.35">
      <c r="A71" s="129" t="s">
        <v>1146</v>
      </c>
      <c r="B71" s="129" t="s">
        <v>160</v>
      </c>
      <c r="C71" s="129" t="s">
        <v>161</v>
      </c>
      <c r="D71" s="91" t="s">
        <v>162</v>
      </c>
      <c r="E71" s="129" t="s">
        <v>1147</v>
      </c>
      <c r="F71" s="129" t="s">
        <v>1148</v>
      </c>
      <c r="G71" s="129" t="s">
        <v>668</v>
      </c>
      <c r="H71" s="129" t="s">
        <v>166</v>
      </c>
      <c r="I71" s="130">
        <v>4000</v>
      </c>
      <c r="J71" s="129" t="str">
        <f>VLOOKUP(A71,'Space Type Lookup'!$A$2:$D$134,4,FALSE)</f>
        <v>Office - Services</v>
      </c>
      <c r="K71" s="129" t="s">
        <v>1149</v>
      </c>
      <c r="L71" s="131">
        <v>44075</v>
      </c>
      <c r="M71" s="131">
        <v>45900</v>
      </c>
      <c r="N71" s="91">
        <f t="shared" si="7"/>
        <v>2026</v>
      </c>
      <c r="O71" s="132">
        <v>87999.96</v>
      </c>
      <c r="P71" s="129" t="s">
        <v>1331</v>
      </c>
      <c r="Q71" s="133">
        <f t="shared" si="8"/>
        <v>102239.96</v>
      </c>
      <c r="R71" s="64">
        <v>87999.96</v>
      </c>
      <c r="S71" s="63"/>
      <c r="T71" s="63" t="s">
        <v>1617</v>
      </c>
      <c r="U71" s="63"/>
      <c r="V71" s="60" t="s">
        <v>123</v>
      </c>
      <c r="W71" s="60"/>
      <c r="X71" s="64">
        <v>92910.182222222211</v>
      </c>
      <c r="Y71" s="61">
        <v>0</v>
      </c>
      <c r="Z71" s="65">
        <f t="shared" si="9"/>
        <v>92910.182222222211</v>
      </c>
      <c r="AA71" s="61"/>
      <c r="AB71" s="61"/>
      <c r="AC71" s="61"/>
      <c r="AD71" s="61"/>
      <c r="AE71" s="61"/>
      <c r="AF71" s="64">
        <v>99576.882222222193</v>
      </c>
      <c r="AG71" s="61">
        <v>0</v>
      </c>
      <c r="AH71" s="65">
        <f t="shared" si="10"/>
        <v>99576.882222222193</v>
      </c>
      <c r="AI71" s="61"/>
      <c r="AJ71" s="61"/>
      <c r="AK71" s="61"/>
      <c r="AL71" s="61"/>
      <c r="AM71" s="61"/>
      <c r="AN71" s="64">
        <v>100910.2222222222</v>
      </c>
      <c r="AO71" s="61">
        <v>0</v>
      </c>
      <c r="AP71" s="65">
        <f t="shared" si="11"/>
        <v>100910.2222222222</v>
      </c>
      <c r="AQ71" s="276"/>
      <c r="AR71" s="61"/>
      <c r="AS71" s="61"/>
      <c r="AT71" s="61"/>
      <c r="AU71" s="61"/>
      <c r="AV71" s="64">
        <v>100910.2222222222</v>
      </c>
      <c r="AW71" s="61">
        <v>0</v>
      </c>
      <c r="AX71" s="65">
        <f t="shared" si="12"/>
        <v>100910.2222222222</v>
      </c>
      <c r="AY71" s="276"/>
      <c r="AZ71" s="61"/>
      <c r="BA71" s="61"/>
      <c r="BB71" s="61"/>
      <c r="BC71" s="61"/>
      <c r="BD71" s="64">
        <v>100910.2222222222</v>
      </c>
      <c r="BE71" s="61">
        <v>0</v>
      </c>
      <c r="BF71" s="65">
        <f t="shared" si="13"/>
        <v>100910.2222222222</v>
      </c>
      <c r="BG71" s="61"/>
      <c r="BH71" s="61"/>
      <c r="BI71" s="61"/>
      <c r="BJ71" s="61"/>
      <c r="BK71" s="61"/>
      <c r="BL71" s="66" t="s">
        <v>1331</v>
      </c>
      <c r="BM71" s="66" t="s">
        <v>1331</v>
      </c>
      <c r="BN71" s="66"/>
    </row>
    <row r="72" spans="1:66" s="102" customFormat="1" x14ac:dyDescent="0.35">
      <c r="A72" s="129" t="s">
        <v>1150</v>
      </c>
      <c r="B72" s="129" t="s">
        <v>160</v>
      </c>
      <c r="C72" s="129" t="s">
        <v>161</v>
      </c>
      <c r="D72" s="91" t="s">
        <v>162</v>
      </c>
      <c r="E72" s="129" t="s">
        <v>1151</v>
      </c>
      <c r="F72" s="129" t="s">
        <v>1152</v>
      </c>
      <c r="G72" s="129" t="s">
        <v>54</v>
      </c>
      <c r="H72" s="129" t="s">
        <v>54</v>
      </c>
      <c r="I72" s="130">
        <v>7966</v>
      </c>
      <c r="J72" s="129" t="str">
        <f>VLOOKUP(A72,'Space Type Lookup'!$A$2:$D$134,4,FALSE)</f>
        <v>Office - Services</v>
      </c>
      <c r="K72" s="129" t="s">
        <v>1153</v>
      </c>
      <c r="L72" s="131">
        <v>43556</v>
      </c>
      <c r="M72" s="131">
        <v>45382</v>
      </c>
      <c r="N72" s="91">
        <f t="shared" ref="N72:N103" si="14">IF(MONTH(M72)&lt;6,YEAR(M72),YEAR(M72)+1)</f>
        <v>2024</v>
      </c>
      <c r="O72" s="132">
        <v>167286</v>
      </c>
      <c r="P72" s="280" t="s">
        <v>1332</v>
      </c>
      <c r="Q72" s="133">
        <f t="shared" ref="Q72:Q103" si="15">IF(P72="Yes",O72*1,I72*3.56+O72)</f>
        <v>167286</v>
      </c>
      <c r="R72" s="64">
        <v>139405</v>
      </c>
      <c r="S72" s="63"/>
      <c r="T72" s="63" t="s">
        <v>1617</v>
      </c>
      <c r="U72" s="63"/>
      <c r="V72" s="60" t="s">
        <v>123</v>
      </c>
      <c r="W72" s="60"/>
      <c r="X72" s="64">
        <v>82241.155499999993</v>
      </c>
      <c r="Y72" s="61">
        <v>117615.84450000001</v>
      </c>
      <c r="Z72" s="65">
        <f t="shared" ref="Z72:Z103" si="16">X72+Y72</f>
        <v>199857</v>
      </c>
      <c r="AA72" s="61"/>
      <c r="AB72" s="61"/>
      <c r="AC72" s="61"/>
      <c r="AD72" s="61"/>
      <c r="AE72" s="61"/>
      <c r="AF72" s="64">
        <v>82241.155499999993</v>
      </c>
      <c r="AG72" s="61">
        <v>117615.84450000001</v>
      </c>
      <c r="AH72" s="65">
        <f t="shared" ref="AH72:AH103" si="17">AF72+AG72</f>
        <v>199857</v>
      </c>
      <c r="AI72" s="61"/>
      <c r="AJ72" s="61"/>
      <c r="AK72" s="61"/>
      <c r="AL72" s="61"/>
      <c r="AM72" s="61"/>
      <c r="AN72" s="64">
        <v>82241.155499999993</v>
      </c>
      <c r="AO72" s="61">
        <v>117615.84450000001</v>
      </c>
      <c r="AP72" s="65">
        <f t="shared" ref="AP72:AP103" si="18">AN72+AO72</f>
        <v>199857</v>
      </c>
      <c r="AQ72" s="276"/>
      <c r="AR72" s="61"/>
      <c r="AS72" s="61"/>
      <c r="AT72" s="61"/>
      <c r="AU72" s="61"/>
      <c r="AV72" s="64">
        <v>82241.155499999993</v>
      </c>
      <c r="AW72" s="61">
        <v>117615.84450000001</v>
      </c>
      <c r="AX72" s="65">
        <f t="shared" ref="AX72:AX103" si="19">AV72+AW72</f>
        <v>199857</v>
      </c>
      <c r="AY72" s="276"/>
      <c r="AZ72" s="61"/>
      <c r="BA72" s="61"/>
      <c r="BB72" s="61"/>
      <c r="BC72" s="61"/>
      <c r="BD72" s="64">
        <v>82241.155499999993</v>
      </c>
      <c r="BE72" s="61">
        <v>117615.84450000001</v>
      </c>
      <c r="BF72" s="65">
        <f t="shared" ref="BF72:BF103" si="20">BD72+BE72</f>
        <v>199857</v>
      </c>
      <c r="BG72" s="61"/>
      <c r="BH72" s="61"/>
      <c r="BI72" s="61"/>
      <c r="BJ72" s="61"/>
      <c r="BK72" s="61"/>
      <c r="BL72" s="66" t="s">
        <v>1331</v>
      </c>
      <c r="BM72" s="66" t="s">
        <v>1331</v>
      </c>
      <c r="BN72" s="66"/>
    </row>
    <row r="73" spans="1:66" s="102" customFormat="1" x14ac:dyDescent="0.35">
      <c r="A73" s="129" t="s">
        <v>1154</v>
      </c>
      <c r="B73" s="129" t="s">
        <v>160</v>
      </c>
      <c r="C73" s="129" t="s">
        <v>161</v>
      </c>
      <c r="D73" s="91" t="s">
        <v>162</v>
      </c>
      <c r="E73" s="129" t="s">
        <v>1155</v>
      </c>
      <c r="F73" s="129" t="s">
        <v>1156</v>
      </c>
      <c r="G73" s="129" t="s">
        <v>813</v>
      </c>
      <c r="H73" s="129" t="s">
        <v>813</v>
      </c>
      <c r="I73" s="130">
        <v>5781</v>
      </c>
      <c r="J73" s="129" t="str">
        <f>VLOOKUP(A73,'Space Type Lookup'!$A$2:$D$134,4,FALSE)</f>
        <v>Office - Services</v>
      </c>
      <c r="K73" s="129" t="s">
        <v>1157</v>
      </c>
      <c r="L73" s="131">
        <v>43831</v>
      </c>
      <c r="M73" s="131">
        <v>45657</v>
      </c>
      <c r="N73" s="91">
        <f t="shared" si="14"/>
        <v>2025</v>
      </c>
      <c r="O73" s="132">
        <v>98277</v>
      </c>
      <c r="P73" s="129" t="s">
        <v>1331</v>
      </c>
      <c r="Q73" s="133">
        <f t="shared" si="15"/>
        <v>118857.36</v>
      </c>
      <c r="R73" s="64">
        <v>98277</v>
      </c>
      <c r="S73" s="63"/>
      <c r="T73" s="63" t="s">
        <v>1617</v>
      </c>
      <c r="U73" s="63"/>
      <c r="V73" s="60" t="s">
        <v>123</v>
      </c>
      <c r="W73" s="60"/>
      <c r="X73" s="64">
        <v>81626.357805834647</v>
      </c>
      <c r="Y73" s="61">
        <v>34155.710003859887</v>
      </c>
      <c r="Z73" s="65">
        <f t="shared" si="16"/>
        <v>115782.06780969453</v>
      </c>
      <c r="AA73" s="61"/>
      <c r="AB73" s="61"/>
      <c r="AC73" s="61"/>
      <c r="AD73" s="61"/>
      <c r="AE73" s="61"/>
      <c r="AF73" s="64">
        <v>92170.960274003155</v>
      </c>
      <c r="AG73" s="61">
        <v>38567.990469263728</v>
      </c>
      <c r="AH73" s="65">
        <f t="shared" si="17"/>
        <v>130738.95074326688</v>
      </c>
      <c r="AI73" s="61"/>
      <c r="AJ73" s="61"/>
      <c r="AK73" s="61"/>
      <c r="AL73" s="61"/>
      <c r="AM73" s="61"/>
      <c r="AN73" s="64">
        <v>92170.960274003155</v>
      </c>
      <c r="AO73" s="61">
        <v>38567.990469263728</v>
      </c>
      <c r="AP73" s="65">
        <f t="shared" si="18"/>
        <v>130738.95074326688</v>
      </c>
      <c r="AQ73" s="276"/>
      <c r="AR73" s="61"/>
      <c r="AS73" s="61"/>
      <c r="AT73" s="61"/>
      <c r="AU73" s="61"/>
      <c r="AV73" s="64">
        <v>92170.960274003155</v>
      </c>
      <c r="AW73" s="61">
        <v>38567.990469263728</v>
      </c>
      <c r="AX73" s="65">
        <f t="shared" si="19"/>
        <v>130738.95074326688</v>
      </c>
      <c r="AY73" s="276"/>
      <c r="AZ73" s="61"/>
      <c r="BA73" s="61"/>
      <c r="BB73" s="61"/>
      <c r="BC73" s="61"/>
      <c r="BD73" s="64">
        <v>92170.960274003155</v>
      </c>
      <c r="BE73" s="61">
        <v>38567.990469263728</v>
      </c>
      <c r="BF73" s="65">
        <f t="shared" si="20"/>
        <v>130738.95074326688</v>
      </c>
      <c r="BG73" s="61"/>
      <c r="BH73" s="61"/>
      <c r="BI73" s="61"/>
      <c r="BJ73" s="61"/>
      <c r="BK73" s="61"/>
      <c r="BL73" s="66" t="s">
        <v>1331</v>
      </c>
      <c r="BM73" s="66" t="s">
        <v>1331</v>
      </c>
      <c r="BN73" s="66"/>
    </row>
    <row r="74" spans="1:66" s="102" customFormat="1" x14ac:dyDescent="0.35">
      <c r="A74" s="129" t="s">
        <v>1158</v>
      </c>
      <c r="B74" s="129" t="s">
        <v>160</v>
      </c>
      <c r="C74" s="129" t="s">
        <v>161</v>
      </c>
      <c r="D74" s="91" t="s">
        <v>162</v>
      </c>
      <c r="E74" s="129" t="s">
        <v>1159</v>
      </c>
      <c r="F74" s="129" t="s">
        <v>1160</v>
      </c>
      <c r="G74" s="129" t="s">
        <v>52</v>
      </c>
      <c r="H74" s="129" t="s">
        <v>166</v>
      </c>
      <c r="I74" s="130">
        <v>30000</v>
      </c>
      <c r="J74" s="129" t="str">
        <f>VLOOKUP(A74,'Space Type Lookup'!$A$2:$D$134,4,FALSE)</f>
        <v>Office - Services</v>
      </c>
      <c r="K74" s="129" t="s">
        <v>1161</v>
      </c>
      <c r="L74" s="131">
        <v>44774</v>
      </c>
      <c r="M74" s="131">
        <v>46599</v>
      </c>
      <c r="N74" s="91">
        <f t="shared" si="14"/>
        <v>2028</v>
      </c>
      <c r="O74" s="132">
        <v>697500</v>
      </c>
      <c r="P74" s="129" t="s">
        <v>1331</v>
      </c>
      <c r="Q74" s="133">
        <f t="shared" si="15"/>
        <v>804300</v>
      </c>
      <c r="R74" s="64">
        <v>754583.27999999991</v>
      </c>
      <c r="S74" s="63"/>
      <c r="T74" s="63" t="s">
        <v>1617</v>
      </c>
      <c r="U74" s="63"/>
      <c r="V74" s="60" t="s">
        <v>122</v>
      </c>
      <c r="W74" s="60"/>
      <c r="X74" s="64">
        <v>525284.84777777782</v>
      </c>
      <c r="Y74" s="61">
        <v>267837.37444444449</v>
      </c>
      <c r="Z74" s="65">
        <f t="shared" si="16"/>
        <v>793122.22222222225</v>
      </c>
      <c r="AA74" s="61"/>
      <c r="AB74" s="61"/>
      <c r="AC74" s="61"/>
      <c r="AD74" s="61"/>
      <c r="AE74" s="61"/>
      <c r="AF74" s="64">
        <v>525284.84777777782</v>
      </c>
      <c r="AG74" s="61">
        <v>267837.37444444449</v>
      </c>
      <c r="AH74" s="65">
        <f t="shared" si="17"/>
        <v>793122.22222222225</v>
      </c>
      <c r="AI74" s="61"/>
      <c r="AJ74" s="61"/>
      <c r="AK74" s="61"/>
      <c r="AL74" s="61"/>
      <c r="AM74" s="61"/>
      <c r="AN74" s="64">
        <v>525284.84777777782</v>
      </c>
      <c r="AO74" s="61">
        <v>267837.37444444449</v>
      </c>
      <c r="AP74" s="65">
        <f t="shared" si="18"/>
        <v>793122.22222222225</v>
      </c>
      <c r="AQ74" s="276"/>
      <c r="AR74" s="61"/>
      <c r="AS74" s="61"/>
      <c r="AT74" s="61"/>
      <c r="AU74" s="61"/>
      <c r="AV74" s="64">
        <v>604863.94789852516</v>
      </c>
      <c r="AW74" s="61">
        <v>308413.94414212886</v>
      </c>
      <c r="AX74" s="65">
        <f t="shared" si="19"/>
        <v>913277.89204065409</v>
      </c>
      <c r="AY74" s="276"/>
      <c r="AZ74" s="61"/>
      <c r="BA74" s="61"/>
      <c r="BB74" s="61"/>
      <c r="BC74" s="61"/>
      <c r="BD74" s="64">
        <v>612098.41154586594</v>
      </c>
      <c r="BE74" s="61">
        <v>312102.72320555471</v>
      </c>
      <c r="BF74" s="65">
        <f t="shared" si="20"/>
        <v>924201.1347514207</v>
      </c>
      <c r="BG74" s="61"/>
      <c r="BH74" s="61"/>
      <c r="BI74" s="61"/>
      <c r="BJ74" s="61"/>
      <c r="BK74" s="61"/>
      <c r="BL74" s="66" t="s">
        <v>1331</v>
      </c>
      <c r="BM74" s="66" t="s">
        <v>1331</v>
      </c>
      <c r="BN74" s="66"/>
    </row>
    <row r="75" spans="1:66" s="102" customFormat="1" x14ac:dyDescent="0.35">
      <c r="A75" s="129" t="s">
        <v>1162</v>
      </c>
      <c r="B75" s="129" t="s">
        <v>160</v>
      </c>
      <c r="C75" s="129" t="s">
        <v>161</v>
      </c>
      <c r="D75" s="91" t="s">
        <v>162</v>
      </c>
      <c r="E75" s="129" t="s">
        <v>1163</v>
      </c>
      <c r="F75" s="129" t="s">
        <v>1164</v>
      </c>
      <c r="G75" s="129" t="s">
        <v>1165</v>
      </c>
      <c r="H75" s="129" t="s">
        <v>936</v>
      </c>
      <c r="I75" s="130">
        <v>12644</v>
      </c>
      <c r="J75" s="129" t="str">
        <f>VLOOKUP(A75,'Space Type Lookup'!$A$2:$D$134,4,FALSE)</f>
        <v>Office - Services</v>
      </c>
      <c r="K75" s="129" t="s">
        <v>1166</v>
      </c>
      <c r="L75" s="131">
        <v>45292</v>
      </c>
      <c r="M75" s="131">
        <v>47483</v>
      </c>
      <c r="N75" s="91">
        <f t="shared" si="14"/>
        <v>2030</v>
      </c>
      <c r="O75" s="132">
        <v>312000</v>
      </c>
      <c r="P75" s="129" t="s">
        <v>1331</v>
      </c>
      <c r="Q75" s="133">
        <f t="shared" si="15"/>
        <v>357012.64</v>
      </c>
      <c r="R75" s="64">
        <v>302939.93</v>
      </c>
      <c r="S75" s="63"/>
      <c r="T75" s="63" t="s">
        <v>1617</v>
      </c>
      <c r="U75" s="63"/>
      <c r="V75" s="60" t="s">
        <v>122</v>
      </c>
      <c r="W75" s="60"/>
      <c r="X75" s="64">
        <v>252180.66532520001</v>
      </c>
      <c r="Y75" s="61">
        <v>131257.9346748</v>
      </c>
      <c r="Z75" s="65">
        <f t="shared" si="16"/>
        <v>383438.6</v>
      </c>
      <c r="AA75" s="61"/>
      <c r="AB75" s="61"/>
      <c r="AC75" s="61"/>
      <c r="AD75" s="61"/>
      <c r="AE75" s="61"/>
      <c r="AF75" s="64">
        <v>252180.66532520001</v>
      </c>
      <c r="AG75" s="61">
        <v>131257.9346748</v>
      </c>
      <c r="AH75" s="65">
        <f t="shared" si="17"/>
        <v>383438.6</v>
      </c>
      <c r="AI75" s="61"/>
      <c r="AJ75" s="61"/>
      <c r="AK75" s="61"/>
      <c r="AL75" s="61"/>
      <c r="AM75" s="61"/>
      <c r="AN75" s="64">
        <v>252180.66532520001</v>
      </c>
      <c r="AO75" s="61">
        <v>131257.9346748</v>
      </c>
      <c r="AP75" s="65">
        <f t="shared" si="18"/>
        <v>383438.6</v>
      </c>
      <c r="AQ75" s="276"/>
      <c r="AR75" s="61"/>
      <c r="AS75" s="61"/>
      <c r="AT75" s="61"/>
      <c r="AU75" s="61"/>
      <c r="AV75" s="64">
        <v>252180.66532520001</v>
      </c>
      <c r="AW75" s="61">
        <v>131257.9346748</v>
      </c>
      <c r="AX75" s="65">
        <f t="shared" si="19"/>
        <v>383438.6</v>
      </c>
      <c r="AY75" s="276"/>
      <c r="AZ75" s="61"/>
      <c r="BA75" s="61"/>
      <c r="BB75" s="61"/>
      <c r="BC75" s="61"/>
      <c r="BD75" s="64">
        <v>263801.06436862273</v>
      </c>
      <c r="BE75" s="61">
        <v>137306.25553464773</v>
      </c>
      <c r="BF75" s="65">
        <f t="shared" si="20"/>
        <v>401107.31990327046</v>
      </c>
      <c r="BG75" s="61"/>
      <c r="BH75" s="61"/>
      <c r="BI75" s="61"/>
      <c r="BJ75" s="61"/>
      <c r="BK75" s="61"/>
      <c r="BL75" s="66" t="s">
        <v>1331</v>
      </c>
      <c r="BM75" s="66" t="s">
        <v>1331</v>
      </c>
      <c r="BN75" s="66"/>
    </row>
    <row r="76" spans="1:66" s="102" customFormat="1" x14ac:dyDescent="0.35">
      <c r="A76" s="129" t="s">
        <v>1167</v>
      </c>
      <c r="B76" s="129" t="s">
        <v>160</v>
      </c>
      <c r="C76" s="129" t="s">
        <v>161</v>
      </c>
      <c r="D76" s="91" t="s">
        <v>162</v>
      </c>
      <c r="E76" s="129" t="s">
        <v>1168</v>
      </c>
      <c r="F76" s="129" t="s">
        <v>1169</v>
      </c>
      <c r="G76" s="129" t="s">
        <v>903</v>
      </c>
      <c r="H76" s="129" t="s">
        <v>857</v>
      </c>
      <c r="I76" s="130">
        <v>28500</v>
      </c>
      <c r="J76" s="129" t="str">
        <f>VLOOKUP(A76,'Space Type Lookup'!$A$2:$D$134,4,FALSE)</f>
        <v>Storage - General</v>
      </c>
      <c r="K76" s="129" t="s">
        <v>1170</v>
      </c>
      <c r="L76" s="131">
        <v>43922</v>
      </c>
      <c r="M76" s="131">
        <v>45747</v>
      </c>
      <c r="N76" s="91">
        <f t="shared" si="14"/>
        <v>2025</v>
      </c>
      <c r="O76" s="132">
        <v>192090</v>
      </c>
      <c r="P76" s="129" t="s">
        <v>1331</v>
      </c>
      <c r="Q76" s="133">
        <f t="shared" si="15"/>
        <v>293550</v>
      </c>
      <c r="R76" s="64">
        <v>293779.24</v>
      </c>
      <c r="S76" s="63"/>
      <c r="T76" s="63" t="s">
        <v>1617</v>
      </c>
      <c r="U76" s="63"/>
      <c r="V76" s="60" t="s">
        <v>123</v>
      </c>
      <c r="W76" s="60"/>
      <c r="X76" s="64">
        <v>185190.321</v>
      </c>
      <c r="Y76" s="61">
        <v>110924.679</v>
      </c>
      <c r="Z76" s="65">
        <f t="shared" si="16"/>
        <v>296115</v>
      </c>
      <c r="AA76" s="61"/>
      <c r="AB76" s="61"/>
      <c r="AC76" s="61"/>
      <c r="AD76" s="61"/>
      <c r="AE76" s="61"/>
      <c r="AF76" s="64">
        <v>208183.15199999997</v>
      </c>
      <c r="AG76" s="61">
        <v>124696.848</v>
      </c>
      <c r="AH76" s="65">
        <f t="shared" si="17"/>
        <v>332880</v>
      </c>
      <c r="AI76" s="61"/>
      <c r="AJ76" s="61"/>
      <c r="AK76" s="61"/>
      <c r="AL76" s="61"/>
      <c r="AM76" s="61"/>
      <c r="AN76" s="64">
        <v>208183.15199999997</v>
      </c>
      <c r="AO76" s="61">
        <v>124696.848</v>
      </c>
      <c r="AP76" s="65">
        <f t="shared" si="18"/>
        <v>332880</v>
      </c>
      <c r="AQ76" s="276"/>
      <c r="AR76" s="61"/>
      <c r="AS76" s="61"/>
      <c r="AT76" s="61"/>
      <c r="AU76" s="61"/>
      <c r="AV76" s="64">
        <v>208183.15199999997</v>
      </c>
      <c r="AW76" s="61">
        <v>124696.848</v>
      </c>
      <c r="AX76" s="65">
        <f t="shared" si="19"/>
        <v>332880</v>
      </c>
      <c r="AY76" s="276"/>
      <c r="AZ76" s="61"/>
      <c r="BA76" s="61"/>
      <c r="BB76" s="61"/>
      <c r="BC76" s="61"/>
      <c r="BD76" s="64">
        <v>208183.15199999997</v>
      </c>
      <c r="BE76" s="61">
        <v>124696.848</v>
      </c>
      <c r="BF76" s="65">
        <f t="shared" si="20"/>
        <v>332880</v>
      </c>
      <c r="BG76" s="61"/>
      <c r="BH76" s="61"/>
      <c r="BI76" s="61"/>
      <c r="BJ76" s="61"/>
      <c r="BK76" s="61"/>
      <c r="BL76" s="66" t="s">
        <v>1331</v>
      </c>
      <c r="BM76" s="66" t="s">
        <v>1331</v>
      </c>
      <c r="BN76" s="66"/>
    </row>
    <row r="77" spans="1:66" s="102" customFormat="1" x14ac:dyDescent="0.35">
      <c r="A77" s="129" t="s">
        <v>1171</v>
      </c>
      <c r="B77" s="129" t="s">
        <v>160</v>
      </c>
      <c r="C77" s="129" t="s">
        <v>161</v>
      </c>
      <c r="D77" s="91" t="s">
        <v>162</v>
      </c>
      <c r="E77" s="129" t="s">
        <v>1172</v>
      </c>
      <c r="F77" s="129" t="s">
        <v>1173</v>
      </c>
      <c r="G77" s="129" t="s">
        <v>1174</v>
      </c>
      <c r="H77" s="129" t="s">
        <v>813</v>
      </c>
      <c r="I77" s="130">
        <v>9932</v>
      </c>
      <c r="J77" s="129" t="str">
        <f>VLOOKUP(A77,'Space Type Lookup'!$A$2:$D$134,4,FALSE)</f>
        <v>Office - Services</v>
      </c>
      <c r="K77" s="129" t="s">
        <v>1175</v>
      </c>
      <c r="L77" s="131">
        <v>41883</v>
      </c>
      <c r="M77" s="131">
        <v>45535</v>
      </c>
      <c r="N77" s="91">
        <f t="shared" si="14"/>
        <v>2025</v>
      </c>
      <c r="O77" s="132">
        <v>181259.04</v>
      </c>
      <c r="P77" s="129" t="s">
        <v>1331</v>
      </c>
      <c r="Q77" s="133">
        <f t="shared" si="15"/>
        <v>216616.96000000002</v>
      </c>
      <c r="R77" s="64">
        <v>203279.70000000007</v>
      </c>
      <c r="S77" s="63"/>
      <c r="T77" s="63" t="s">
        <v>1617</v>
      </c>
      <c r="U77" s="63"/>
      <c r="V77" s="60" t="s">
        <v>123</v>
      </c>
      <c r="W77" s="60"/>
      <c r="X77" s="64">
        <v>140868.68623796999</v>
      </c>
      <c r="Y77" s="61">
        <v>80499.013762029994</v>
      </c>
      <c r="Z77" s="65">
        <f t="shared" si="16"/>
        <v>221367.69999999998</v>
      </c>
      <c r="AA77" s="61"/>
      <c r="AB77" s="61"/>
      <c r="AC77" s="61"/>
      <c r="AD77" s="61"/>
      <c r="AE77" s="61"/>
      <c r="AF77" s="64">
        <v>142712.09531557199</v>
      </c>
      <c r="AG77" s="61">
        <v>81552.424684427999</v>
      </c>
      <c r="AH77" s="65">
        <f t="shared" si="17"/>
        <v>224264.52</v>
      </c>
      <c r="AI77" s="61"/>
      <c r="AJ77" s="61"/>
      <c r="AK77" s="61"/>
      <c r="AL77" s="61"/>
      <c r="AM77" s="61"/>
      <c r="AN77" s="64">
        <v>142712.09531557199</v>
      </c>
      <c r="AO77" s="61">
        <v>81552.424684427999</v>
      </c>
      <c r="AP77" s="65">
        <f t="shared" si="18"/>
        <v>224264.52</v>
      </c>
      <c r="AQ77" s="276"/>
      <c r="AR77" s="61"/>
      <c r="AS77" s="61"/>
      <c r="AT77" s="61"/>
      <c r="AU77" s="61"/>
      <c r="AV77" s="64">
        <v>142712.09531557199</v>
      </c>
      <c r="AW77" s="61">
        <v>81552.424684427999</v>
      </c>
      <c r="AX77" s="65">
        <f t="shared" si="19"/>
        <v>224264.52</v>
      </c>
      <c r="AY77" s="276"/>
      <c r="AZ77" s="61"/>
      <c r="BA77" s="61"/>
      <c r="BB77" s="61"/>
      <c r="BC77" s="61"/>
      <c r="BD77" s="64">
        <v>142712.09531557199</v>
      </c>
      <c r="BE77" s="61">
        <v>81552.424684427999</v>
      </c>
      <c r="BF77" s="65">
        <f t="shared" si="20"/>
        <v>224264.52</v>
      </c>
      <c r="BG77" s="61"/>
      <c r="BH77" s="61"/>
      <c r="BI77" s="61"/>
      <c r="BJ77" s="61"/>
      <c r="BK77" s="61"/>
      <c r="BL77" s="66" t="s">
        <v>1331</v>
      </c>
      <c r="BM77" s="66" t="s">
        <v>1331</v>
      </c>
      <c r="BN77" s="66"/>
    </row>
    <row r="78" spans="1:66" s="102" customFormat="1" x14ac:dyDescent="0.35">
      <c r="A78" s="129" t="s">
        <v>1176</v>
      </c>
      <c r="B78" s="129" t="s">
        <v>160</v>
      </c>
      <c r="C78" s="129" t="s">
        <v>161</v>
      </c>
      <c r="D78" s="91" t="s">
        <v>162</v>
      </c>
      <c r="E78" s="129" t="s">
        <v>1177</v>
      </c>
      <c r="F78" s="129" t="s">
        <v>1178</v>
      </c>
      <c r="G78" s="129" t="s">
        <v>885</v>
      </c>
      <c r="H78" s="129" t="s">
        <v>886</v>
      </c>
      <c r="I78" s="130">
        <v>17836</v>
      </c>
      <c r="J78" s="129" t="str">
        <f>VLOOKUP(A78,'Space Type Lookup'!$A$2:$D$134,4,FALSE)</f>
        <v>Office - Services</v>
      </c>
      <c r="K78" s="129" t="s">
        <v>1179</v>
      </c>
      <c r="L78" s="131">
        <v>43891</v>
      </c>
      <c r="M78" s="131">
        <v>45716</v>
      </c>
      <c r="N78" s="91">
        <f t="shared" si="14"/>
        <v>2025</v>
      </c>
      <c r="O78" s="132">
        <v>321048</v>
      </c>
      <c r="P78" s="129" t="s">
        <v>1331</v>
      </c>
      <c r="Q78" s="133">
        <f t="shared" si="15"/>
        <v>384544.16000000003</v>
      </c>
      <c r="R78" s="64">
        <v>244575.95999999996</v>
      </c>
      <c r="S78" s="63"/>
      <c r="T78" s="63" t="s">
        <v>1617</v>
      </c>
      <c r="U78" s="282" t="s">
        <v>1578</v>
      </c>
      <c r="V78" s="60" t="s">
        <v>121</v>
      </c>
      <c r="W78" s="60"/>
      <c r="X78" s="64">
        <v>268853.00028659991</v>
      </c>
      <c r="Y78" s="61">
        <v>59222.559713399984</v>
      </c>
      <c r="Z78" s="65">
        <f t="shared" si="16"/>
        <v>328075.55999999988</v>
      </c>
      <c r="AA78" s="61">
        <v>162725.47775999995</v>
      </c>
      <c r="AB78" s="61"/>
      <c r="AC78" s="61"/>
      <c r="AD78" s="61"/>
      <c r="AE78" s="61"/>
      <c r="AF78" s="64">
        <v>204950.67448620003</v>
      </c>
      <c r="AG78" s="61">
        <v>45146.245513800008</v>
      </c>
      <c r="AH78" s="65">
        <f t="shared" si="17"/>
        <v>250096.92000000004</v>
      </c>
      <c r="AI78" s="61">
        <v>124048.07232000001</v>
      </c>
      <c r="AJ78" s="61"/>
      <c r="AK78" s="61"/>
      <c r="AL78" s="61"/>
      <c r="AM78" s="61"/>
      <c r="AN78" s="64">
        <v>204950.67448620003</v>
      </c>
      <c r="AO78" s="61">
        <v>169194.31783380001</v>
      </c>
      <c r="AP78" s="65">
        <f t="shared" si="18"/>
        <v>374144.99232000008</v>
      </c>
      <c r="AQ78" s="276">
        <v>124048.07232000001</v>
      </c>
      <c r="AR78" s="61"/>
      <c r="AS78" s="61"/>
      <c r="AT78" s="61"/>
      <c r="AU78" s="61"/>
      <c r="AV78" s="64">
        <v>204950.67448620003</v>
      </c>
      <c r="AW78" s="61">
        <v>45146.245513800008</v>
      </c>
      <c r="AX78" s="65">
        <f t="shared" si="19"/>
        <v>250096.92000000004</v>
      </c>
      <c r="AY78" s="276">
        <v>124048.07232000001</v>
      </c>
      <c r="AZ78" s="61"/>
      <c r="BA78" s="61"/>
      <c r="BB78" s="61"/>
      <c r="BC78" s="61"/>
      <c r="BD78" s="64">
        <v>204950.67448620003</v>
      </c>
      <c r="BE78" s="61">
        <v>45146.245513800008</v>
      </c>
      <c r="BF78" s="65">
        <f t="shared" si="20"/>
        <v>250096.92000000004</v>
      </c>
      <c r="BG78" s="61">
        <v>124048.07232000001</v>
      </c>
      <c r="BH78" s="61"/>
      <c r="BI78" s="61"/>
      <c r="BJ78" s="61"/>
      <c r="BK78" s="61"/>
      <c r="BL78" s="66" t="s">
        <v>1331</v>
      </c>
      <c r="BM78" s="66" t="s">
        <v>1331</v>
      </c>
      <c r="BN78" s="66"/>
    </row>
    <row r="79" spans="1:66" s="102" customFormat="1" x14ac:dyDescent="0.35">
      <c r="A79" s="129" t="s">
        <v>1180</v>
      </c>
      <c r="B79" s="129" t="s">
        <v>160</v>
      </c>
      <c r="C79" s="129" t="s">
        <v>161</v>
      </c>
      <c r="D79" s="91" t="s">
        <v>162</v>
      </c>
      <c r="E79" s="129" t="s">
        <v>1181</v>
      </c>
      <c r="F79" s="129" t="s">
        <v>1182</v>
      </c>
      <c r="G79" s="129" t="s">
        <v>921</v>
      </c>
      <c r="H79" s="129" t="s">
        <v>857</v>
      </c>
      <c r="I79" s="130">
        <v>54788</v>
      </c>
      <c r="J79" s="129" t="e">
        <f>VLOOKUP(A79,'Space Type Lookup'!$A$2:$D$134,4,FALSE)</f>
        <v>#N/A</v>
      </c>
      <c r="K79" s="129" t="s">
        <v>1183</v>
      </c>
      <c r="L79" s="131">
        <v>43678</v>
      </c>
      <c r="M79" s="131">
        <v>45504</v>
      </c>
      <c r="N79" s="91">
        <f t="shared" si="14"/>
        <v>2025</v>
      </c>
      <c r="O79" s="132">
        <v>1005359.76</v>
      </c>
      <c r="P79" s="129" t="s">
        <v>1331</v>
      </c>
      <c r="Q79" s="133">
        <f t="shared" si="15"/>
        <v>1200405.04</v>
      </c>
      <c r="R79" s="64">
        <v>1100949.02</v>
      </c>
      <c r="S79" s="63"/>
      <c r="T79" s="63" t="s">
        <v>1617</v>
      </c>
      <c r="U79" s="63"/>
      <c r="V79" s="60" t="s">
        <v>119</v>
      </c>
      <c r="W79" s="60"/>
      <c r="X79" s="64">
        <v>56173.805770666673</v>
      </c>
      <c r="Y79" s="61">
        <v>42307.620896000008</v>
      </c>
      <c r="Z79" s="65">
        <f t="shared" si="16"/>
        <v>98481.426666666681</v>
      </c>
      <c r="AA79" s="61"/>
      <c r="AB79" s="61"/>
      <c r="AC79" s="61"/>
      <c r="AD79" s="61"/>
      <c r="AE79" s="61"/>
      <c r="AF79" s="64">
        <v>0</v>
      </c>
      <c r="AG79" s="61">
        <v>0</v>
      </c>
      <c r="AH79" s="65">
        <f t="shared" si="17"/>
        <v>0</v>
      </c>
      <c r="AI79" s="61"/>
      <c r="AJ79" s="61"/>
      <c r="AK79" s="61"/>
      <c r="AL79" s="61"/>
      <c r="AM79" s="61"/>
      <c r="AN79" s="64">
        <v>0</v>
      </c>
      <c r="AO79" s="61">
        <v>0</v>
      </c>
      <c r="AP79" s="65">
        <f t="shared" si="18"/>
        <v>0</v>
      </c>
      <c r="AQ79" s="276"/>
      <c r="AR79" s="61"/>
      <c r="AS79" s="61"/>
      <c r="AT79" s="61"/>
      <c r="AU79" s="61"/>
      <c r="AV79" s="64">
        <v>0</v>
      </c>
      <c r="AW79" s="61">
        <v>0</v>
      </c>
      <c r="AX79" s="65">
        <f t="shared" si="19"/>
        <v>0</v>
      </c>
      <c r="AY79" s="276"/>
      <c r="AZ79" s="61"/>
      <c r="BA79" s="61"/>
      <c r="BB79" s="61"/>
      <c r="BC79" s="61"/>
      <c r="BD79" s="64">
        <v>0</v>
      </c>
      <c r="BE79" s="61">
        <v>0</v>
      </c>
      <c r="BF79" s="65">
        <f t="shared" si="20"/>
        <v>0</v>
      </c>
      <c r="BG79" s="61"/>
      <c r="BH79" s="61"/>
      <c r="BI79" s="61"/>
      <c r="BJ79" s="61"/>
      <c r="BK79" s="61"/>
      <c r="BL79" s="66" t="s">
        <v>1331</v>
      </c>
      <c r="BM79" s="66" t="s">
        <v>1331</v>
      </c>
      <c r="BN79" s="66" t="s">
        <v>1584</v>
      </c>
    </row>
    <row r="80" spans="1:66" s="102" customFormat="1" x14ac:dyDescent="0.35">
      <c r="A80" s="129" t="s">
        <v>1184</v>
      </c>
      <c r="B80" s="129" t="s">
        <v>160</v>
      </c>
      <c r="C80" s="129" t="s">
        <v>161</v>
      </c>
      <c r="D80" s="91" t="s">
        <v>162</v>
      </c>
      <c r="E80" s="129" t="s">
        <v>1185</v>
      </c>
      <c r="F80" s="129" t="s">
        <v>1186</v>
      </c>
      <c r="G80" s="129" t="s">
        <v>1187</v>
      </c>
      <c r="H80" s="129" t="s">
        <v>1188</v>
      </c>
      <c r="I80" s="130">
        <v>20580</v>
      </c>
      <c r="J80" s="129" t="str">
        <f>VLOOKUP(A80,'Space Type Lookup'!$A$2:$D$134,4,FALSE)</f>
        <v>Office - Services</v>
      </c>
      <c r="K80" s="129" t="s">
        <v>1189</v>
      </c>
      <c r="L80" s="131">
        <v>44927</v>
      </c>
      <c r="M80" s="131">
        <v>46752</v>
      </c>
      <c r="N80" s="91">
        <f t="shared" si="14"/>
        <v>2028</v>
      </c>
      <c r="O80" s="132">
        <v>341010.6</v>
      </c>
      <c r="P80" s="129" t="s">
        <v>1331</v>
      </c>
      <c r="Q80" s="133">
        <f t="shared" si="15"/>
        <v>414275.39999999997</v>
      </c>
      <c r="R80" s="64">
        <v>236392.57999999993</v>
      </c>
      <c r="S80" s="63"/>
      <c r="T80" s="63" t="s">
        <v>1617</v>
      </c>
      <c r="U80" s="282" t="s">
        <v>1578</v>
      </c>
      <c r="V80" s="60" t="s">
        <v>122</v>
      </c>
      <c r="W80" s="60"/>
      <c r="X80" s="64">
        <v>341543.8070743822</v>
      </c>
      <c r="Y80" s="61">
        <v>76739.615147839984</v>
      </c>
      <c r="Z80" s="65">
        <f t="shared" si="16"/>
        <v>418283.4222222222</v>
      </c>
      <c r="AA80" s="61">
        <v>190737.2405333333</v>
      </c>
      <c r="AB80" s="61"/>
      <c r="AC80" s="61"/>
      <c r="AD80" s="61"/>
      <c r="AE80" s="61"/>
      <c r="AF80" s="64">
        <v>341543.8070743822</v>
      </c>
      <c r="AG80" s="61">
        <v>76739.615147839984</v>
      </c>
      <c r="AH80" s="65">
        <f t="shared" si="17"/>
        <v>418283.4222222222</v>
      </c>
      <c r="AI80" s="61">
        <v>190737.2405333333</v>
      </c>
      <c r="AJ80" s="61"/>
      <c r="AK80" s="61"/>
      <c r="AL80" s="61"/>
      <c r="AM80" s="61"/>
      <c r="AN80" s="64">
        <v>341543.8070743822</v>
      </c>
      <c r="AO80" s="61">
        <v>267476.85568117327</v>
      </c>
      <c r="AP80" s="65">
        <f t="shared" si="18"/>
        <v>609020.66275555547</v>
      </c>
      <c r="AQ80" s="276">
        <v>190737.2405333333</v>
      </c>
      <c r="AR80" s="61"/>
      <c r="AS80" s="61"/>
      <c r="AT80" s="61"/>
      <c r="AU80" s="61"/>
      <c r="AV80" s="64">
        <v>358862.32308827929</v>
      </c>
      <c r="AW80" s="61">
        <v>80630.818051568014</v>
      </c>
      <c r="AX80" s="65">
        <f t="shared" si="19"/>
        <v>439493.14113984728</v>
      </c>
      <c r="AY80" s="276">
        <v>200408.87235977035</v>
      </c>
      <c r="AZ80" s="61"/>
      <c r="BA80" s="61"/>
      <c r="BB80" s="61"/>
      <c r="BC80" s="61"/>
      <c r="BD80" s="64">
        <v>376180.83910217608</v>
      </c>
      <c r="BE80" s="61">
        <v>84522.020955296015</v>
      </c>
      <c r="BF80" s="65">
        <f t="shared" si="20"/>
        <v>460702.86005747208</v>
      </c>
      <c r="BG80" s="61">
        <v>210080.50418620728</v>
      </c>
      <c r="BH80" s="61"/>
      <c r="BI80" s="61"/>
      <c r="BJ80" s="61"/>
      <c r="BK80" s="61"/>
      <c r="BL80" s="66" t="s">
        <v>1331</v>
      </c>
      <c r="BM80" s="66" t="s">
        <v>1331</v>
      </c>
      <c r="BN80" s="66"/>
    </row>
    <row r="81" spans="1:66" s="102" customFormat="1" x14ac:dyDescent="0.35">
      <c r="A81" s="129" t="s">
        <v>1190</v>
      </c>
      <c r="B81" s="129" t="s">
        <v>160</v>
      </c>
      <c r="C81" s="129" t="s">
        <v>161</v>
      </c>
      <c r="D81" s="91" t="s">
        <v>162</v>
      </c>
      <c r="E81" s="129" t="s">
        <v>1191</v>
      </c>
      <c r="F81" s="129" t="s">
        <v>1192</v>
      </c>
      <c r="G81" s="129" t="s">
        <v>1046</v>
      </c>
      <c r="H81" s="129" t="s">
        <v>54</v>
      </c>
      <c r="I81" s="130">
        <v>1850</v>
      </c>
      <c r="J81" s="129" t="str">
        <f>VLOOKUP(A81,'Space Type Lookup'!$A$2:$D$134,4,FALSE)</f>
        <v>Sleeping Room, Apartments, House</v>
      </c>
      <c r="K81" s="129" t="s">
        <v>1193</v>
      </c>
      <c r="L81" s="131">
        <v>44044</v>
      </c>
      <c r="M81" s="131">
        <v>45869</v>
      </c>
      <c r="N81" s="91">
        <f t="shared" si="14"/>
        <v>2026</v>
      </c>
      <c r="O81" s="132">
        <v>18780</v>
      </c>
      <c r="P81" s="129" t="s">
        <v>1331</v>
      </c>
      <c r="Q81" s="133">
        <f t="shared" si="15"/>
        <v>25366</v>
      </c>
      <c r="R81" s="64">
        <v>19360.55</v>
      </c>
      <c r="S81" s="63"/>
      <c r="T81" s="63" t="s">
        <v>1617</v>
      </c>
      <c r="U81" s="63"/>
      <c r="V81" s="60" t="s">
        <v>123</v>
      </c>
      <c r="W81" s="60"/>
      <c r="X81" s="64">
        <v>0</v>
      </c>
      <c r="Y81" s="61">
        <v>0</v>
      </c>
      <c r="Z81" s="65">
        <f t="shared" si="16"/>
        <v>0</v>
      </c>
      <c r="AA81" s="61"/>
      <c r="AB81" s="61"/>
      <c r="AC81" s="61"/>
      <c r="AD81" s="61"/>
      <c r="AE81" s="61"/>
      <c r="AF81" s="64">
        <v>0</v>
      </c>
      <c r="AG81" s="61">
        <v>0</v>
      </c>
      <c r="AH81" s="65">
        <f t="shared" si="17"/>
        <v>0</v>
      </c>
      <c r="AI81" s="61"/>
      <c r="AJ81" s="61"/>
      <c r="AK81" s="61"/>
      <c r="AL81" s="61"/>
      <c r="AM81" s="61"/>
      <c r="AN81" s="64">
        <v>0</v>
      </c>
      <c r="AO81" s="61">
        <v>0</v>
      </c>
      <c r="AP81" s="65">
        <f t="shared" si="18"/>
        <v>0</v>
      </c>
      <c r="AQ81" s="276"/>
      <c r="AR81" s="61"/>
      <c r="AS81" s="61"/>
      <c r="AT81" s="61"/>
      <c r="AU81" s="61"/>
      <c r="AV81" s="64">
        <v>0</v>
      </c>
      <c r="AW81" s="61">
        <v>0</v>
      </c>
      <c r="AX81" s="65">
        <f t="shared" si="19"/>
        <v>0</v>
      </c>
      <c r="AY81" s="276"/>
      <c r="AZ81" s="61"/>
      <c r="BA81" s="61"/>
      <c r="BB81" s="61"/>
      <c r="BC81" s="61"/>
      <c r="BD81" s="64">
        <v>0</v>
      </c>
      <c r="BE81" s="61">
        <v>0</v>
      </c>
      <c r="BF81" s="65">
        <f t="shared" si="20"/>
        <v>0</v>
      </c>
      <c r="BG81" s="61"/>
      <c r="BH81" s="61"/>
      <c r="BI81" s="61"/>
      <c r="BJ81" s="61"/>
      <c r="BK81" s="61"/>
      <c r="BL81" s="66" t="s">
        <v>1331</v>
      </c>
      <c r="BM81" s="66" t="s">
        <v>1331</v>
      </c>
      <c r="BN81" s="66"/>
    </row>
    <row r="82" spans="1:66" s="102" customFormat="1" x14ac:dyDescent="0.35">
      <c r="A82" s="129" t="s">
        <v>1194</v>
      </c>
      <c r="B82" s="129" t="s">
        <v>160</v>
      </c>
      <c r="C82" s="129" t="s">
        <v>161</v>
      </c>
      <c r="D82" s="91" t="s">
        <v>162</v>
      </c>
      <c r="E82" s="129" t="s">
        <v>1195</v>
      </c>
      <c r="F82" s="129" t="s">
        <v>1196</v>
      </c>
      <c r="G82" s="129" t="s">
        <v>1197</v>
      </c>
      <c r="H82" s="129" t="s">
        <v>813</v>
      </c>
      <c r="I82" s="130">
        <v>19920</v>
      </c>
      <c r="J82" s="129" t="str">
        <f>VLOOKUP(A82,'Space Type Lookup'!$A$2:$D$134,4,FALSE)</f>
        <v>Office - Services</v>
      </c>
      <c r="K82" s="129" t="s">
        <v>1198</v>
      </c>
      <c r="L82" s="131">
        <v>43525</v>
      </c>
      <c r="M82" s="131">
        <v>45716</v>
      </c>
      <c r="N82" s="91">
        <f t="shared" si="14"/>
        <v>2025</v>
      </c>
      <c r="O82" s="132">
        <v>368520</v>
      </c>
      <c r="P82" s="129" t="s">
        <v>1331</v>
      </c>
      <c r="Q82" s="133">
        <f t="shared" si="15"/>
        <v>439435.2</v>
      </c>
      <c r="R82" s="64">
        <v>266909.03999999998</v>
      </c>
      <c r="S82" s="63"/>
      <c r="T82" s="63" t="s">
        <v>1617</v>
      </c>
      <c r="U82" s="282" t="s">
        <v>1578</v>
      </c>
      <c r="V82" s="60" t="s">
        <v>121</v>
      </c>
      <c r="W82" s="60">
        <v>29</v>
      </c>
      <c r="X82" s="64">
        <v>186719.035688</v>
      </c>
      <c r="Y82" s="61">
        <v>58960.964311999996</v>
      </c>
      <c r="Z82" s="61">
        <f t="shared" si="16"/>
        <v>245680</v>
      </c>
      <c r="AA82" s="61">
        <v>81320.08</v>
      </c>
      <c r="AB82" s="61"/>
      <c r="AC82" s="61"/>
      <c r="AD82" s="61"/>
      <c r="AE82" s="61"/>
      <c r="AF82" s="64">
        <v>0</v>
      </c>
      <c r="AG82" s="61">
        <v>0</v>
      </c>
      <c r="AH82" s="61">
        <f t="shared" si="17"/>
        <v>0</v>
      </c>
      <c r="AI82" s="61">
        <v>0</v>
      </c>
      <c r="AJ82" s="61"/>
      <c r="AK82" s="61"/>
      <c r="AL82" s="61"/>
      <c r="AM82" s="61"/>
      <c r="AN82" s="64">
        <v>0</v>
      </c>
      <c r="AO82" s="61">
        <v>0</v>
      </c>
      <c r="AP82" s="61">
        <f t="shared" si="18"/>
        <v>0</v>
      </c>
      <c r="AQ82" s="276">
        <v>0</v>
      </c>
      <c r="AR82" s="61"/>
      <c r="AS82" s="61"/>
      <c r="AT82" s="61"/>
      <c r="AU82" s="61"/>
      <c r="AV82" s="64">
        <v>0</v>
      </c>
      <c r="AW82" s="61">
        <v>0</v>
      </c>
      <c r="AX82" s="65">
        <f t="shared" si="19"/>
        <v>0</v>
      </c>
      <c r="AY82" s="276">
        <v>0</v>
      </c>
      <c r="AZ82" s="61"/>
      <c r="BA82" s="61"/>
      <c r="BB82" s="61"/>
      <c r="BC82" s="61"/>
      <c r="BD82" s="64">
        <v>0</v>
      </c>
      <c r="BE82" s="61">
        <v>0</v>
      </c>
      <c r="BF82" s="65">
        <f t="shared" si="20"/>
        <v>0</v>
      </c>
      <c r="BG82" s="61">
        <v>0</v>
      </c>
      <c r="BH82" s="61"/>
      <c r="BI82" s="61"/>
      <c r="BJ82" s="61"/>
      <c r="BK82" s="61"/>
      <c r="BL82" s="66" t="s">
        <v>1331</v>
      </c>
      <c r="BM82" s="66" t="s">
        <v>1331</v>
      </c>
      <c r="BN82" s="66" t="s">
        <v>1596</v>
      </c>
    </row>
    <row r="83" spans="1:66" s="102" customFormat="1" x14ac:dyDescent="0.35">
      <c r="A83" s="129" t="s">
        <v>1199</v>
      </c>
      <c r="B83" s="129" t="s">
        <v>160</v>
      </c>
      <c r="C83" s="129" t="s">
        <v>161</v>
      </c>
      <c r="D83" s="91" t="s">
        <v>162</v>
      </c>
      <c r="E83" s="129" t="s">
        <v>1200</v>
      </c>
      <c r="F83" s="129" t="s">
        <v>1201</v>
      </c>
      <c r="G83" s="129" t="s">
        <v>903</v>
      </c>
      <c r="H83" s="129" t="s">
        <v>857</v>
      </c>
      <c r="I83" s="281">
        <v>49984</v>
      </c>
      <c r="J83" s="129" t="str">
        <f>VLOOKUP(A83,'Space Type Lookup'!$A$2:$D$134,4,FALSE)</f>
        <v>Office - Services</v>
      </c>
      <c r="K83" s="129" t="s">
        <v>1202</v>
      </c>
      <c r="L83" s="131">
        <v>43525</v>
      </c>
      <c r="M83" s="131">
        <v>45351</v>
      </c>
      <c r="N83" s="91">
        <f t="shared" si="14"/>
        <v>2024</v>
      </c>
      <c r="O83" s="132">
        <v>1024671.96</v>
      </c>
      <c r="P83" s="129" t="s">
        <v>1331</v>
      </c>
      <c r="Q83" s="133">
        <f t="shared" si="15"/>
        <v>1202615</v>
      </c>
      <c r="R83" s="64">
        <v>1060597.5899999999</v>
      </c>
      <c r="S83" s="63"/>
      <c r="T83" s="63" t="s">
        <v>1617</v>
      </c>
      <c r="U83" s="63" t="s">
        <v>1579</v>
      </c>
      <c r="V83" s="60" t="s">
        <v>123</v>
      </c>
      <c r="W83" s="60"/>
      <c r="X83" s="64">
        <v>554291.87757200003</v>
      </c>
      <c r="Y83" s="61">
        <v>282627.76242799999</v>
      </c>
      <c r="Z83" s="65">
        <f t="shared" si="16"/>
        <v>836919.64</v>
      </c>
      <c r="AA83" s="61"/>
      <c r="AB83" s="61"/>
      <c r="AC83" s="61"/>
      <c r="AD83" s="61"/>
      <c r="AE83" s="61"/>
      <c r="AF83" s="64">
        <v>554291.87757200003</v>
      </c>
      <c r="AG83" s="61">
        <v>282627.76242799999</v>
      </c>
      <c r="AH83" s="65">
        <f t="shared" si="17"/>
        <v>836919.64</v>
      </c>
      <c r="AI83" s="61"/>
      <c r="AJ83" s="61"/>
      <c r="AK83" s="61"/>
      <c r="AL83" s="61"/>
      <c r="AM83" s="61"/>
      <c r="AN83" s="64">
        <v>554291.87757200003</v>
      </c>
      <c r="AO83" s="61">
        <v>282627.76242799999</v>
      </c>
      <c r="AP83" s="65">
        <f t="shared" si="18"/>
        <v>836919.64</v>
      </c>
      <c r="AQ83" s="276"/>
      <c r="AR83" s="61"/>
      <c r="AS83" s="61"/>
      <c r="AT83" s="61"/>
      <c r="AU83" s="61"/>
      <c r="AV83" s="64">
        <v>554291.87757200003</v>
      </c>
      <c r="AW83" s="61">
        <v>282627.76242799999</v>
      </c>
      <c r="AX83" s="65">
        <f t="shared" si="19"/>
        <v>836919.64</v>
      </c>
      <c r="AY83" s="276"/>
      <c r="AZ83" s="61"/>
      <c r="BA83" s="61"/>
      <c r="BB83" s="61"/>
      <c r="BC83" s="61"/>
      <c r="BD83" s="64">
        <v>575708.17252482101</v>
      </c>
      <c r="BE83" s="61">
        <v>293547.71230806591</v>
      </c>
      <c r="BF83" s="65">
        <f t="shared" si="20"/>
        <v>869255.88483288698</v>
      </c>
      <c r="BG83" s="61"/>
      <c r="BH83" s="61"/>
      <c r="BI83" s="61"/>
      <c r="BJ83" s="61"/>
      <c r="BK83" s="61"/>
      <c r="BL83" s="66" t="s">
        <v>1331</v>
      </c>
      <c r="BM83" s="66" t="s">
        <v>1331</v>
      </c>
      <c r="BN83" s="66"/>
    </row>
    <row r="84" spans="1:66" s="102" customFormat="1" x14ac:dyDescent="0.35">
      <c r="A84" s="129" t="s">
        <v>1203</v>
      </c>
      <c r="B84" s="129" t="s">
        <v>160</v>
      </c>
      <c r="C84" s="129" t="s">
        <v>161</v>
      </c>
      <c r="D84" s="91" t="s">
        <v>162</v>
      </c>
      <c r="E84" s="129" t="s">
        <v>1204</v>
      </c>
      <c r="F84" s="129" t="s">
        <v>1205</v>
      </c>
      <c r="G84" s="129" t="s">
        <v>1206</v>
      </c>
      <c r="H84" s="129" t="s">
        <v>1207</v>
      </c>
      <c r="I84" s="130">
        <v>20893</v>
      </c>
      <c r="J84" s="129" t="str">
        <f>VLOOKUP(A84,'Space Type Lookup'!$A$2:$D$134,4,FALSE)</f>
        <v>Office - Services</v>
      </c>
      <c r="K84" s="129" t="s">
        <v>1208</v>
      </c>
      <c r="L84" s="131">
        <v>44075</v>
      </c>
      <c r="M84" s="131">
        <v>45900</v>
      </c>
      <c r="N84" s="91">
        <f t="shared" si="14"/>
        <v>2026</v>
      </c>
      <c r="O84" s="132">
        <v>488060.52</v>
      </c>
      <c r="P84" s="129" t="s">
        <v>1331</v>
      </c>
      <c r="Q84" s="133">
        <f t="shared" si="15"/>
        <v>562439.6</v>
      </c>
      <c r="R84" s="64">
        <v>522569.16999999981</v>
      </c>
      <c r="S84" s="63"/>
      <c r="T84" s="63" t="s">
        <v>1617</v>
      </c>
      <c r="U84" s="63"/>
      <c r="V84" s="60" t="s">
        <v>123</v>
      </c>
      <c r="W84" s="60"/>
      <c r="X84" s="64">
        <v>338271.94888653007</v>
      </c>
      <c r="Y84" s="61">
        <v>220406.91111347004</v>
      </c>
      <c r="Z84" s="65">
        <f t="shared" si="16"/>
        <v>558678.8600000001</v>
      </c>
      <c r="AA84" s="61"/>
      <c r="AB84" s="61"/>
      <c r="AC84" s="61"/>
      <c r="AD84" s="61"/>
      <c r="AE84" s="61"/>
      <c r="AF84" s="64">
        <v>414401.95495998365</v>
      </c>
      <c r="AG84" s="61">
        <v>270010.72702824505</v>
      </c>
      <c r="AH84" s="65">
        <f t="shared" si="17"/>
        <v>684412.68198822869</v>
      </c>
      <c r="AI84" s="61"/>
      <c r="AJ84" s="61"/>
      <c r="AK84" s="61"/>
      <c r="AL84" s="61"/>
      <c r="AM84" s="61"/>
      <c r="AN84" s="64">
        <v>429627.9561746745</v>
      </c>
      <c r="AO84" s="61">
        <v>279931.49021120009</v>
      </c>
      <c r="AP84" s="65">
        <f t="shared" si="18"/>
        <v>709559.44638587465</v>
      </c>
      <c r="AQ84" s="276"/>
      <c r="AR84" s="61"/>
      <c r="AS84" s="61"/>
      <c r="AT84" s="61"/>
      <c r="AU84" s="61"/>
      <c r="AV84" s="64">
        <v>429627.9561746745</v>
      </c>
      <c r="AW84" s="61">
        <v>279931.49021120009</v>
      </c>
      <c r="AX84" s="65">
        <f t="shared" si="19"/>
        <v>709559.44638587465</v>
      </c>
      <c r="AY84" s="276"/>
      <c r="AZ84" s="61"/>
      <c r="BA84" s="61"/>
      <c r="BB84" s="61"/>
      <c r="BC84" s="61"/>
      <c r="BD84" s="64">
        <v>429627.9561746745</v>
      </c>
      <c r="BE84" s="61">
        <v>279931.49021120009</v>
      </c>
      <c r="BF84" s="65">
        <f t="shared" si="20"/>
        <v>709559.44638587465</v>
      </c>
      <c r="BG84" s="61"/>
      <c r="BH84" s="61"/>
      <c r="BI84" s="61"/>
      <c r="BJ84" s="61"/>
      <c r="BK84" s="61"/>
      <c r="BL84" s="66" t="s">
        <v>1331</v>
      </c>
      <c r="BM84" s="66" t="s">
        <v>1331</v>
      </c>
      <c r="BN84" s="66"/>
    </row>
    <row r="85" spans="1:66" s="102" customFormat="1" x14ac:dyDescent="0.35">
      <c r="A85" s="129" t="s">
        <v>1209</v>
      </c>
      <c r="B85" s="129" t="s">
        <v>160</v>
      </c>
      <c r="C85" s="129" t="s">
        <v>161</v>
      </c>
      <c r="D85" s="91" t="s">
        <v>162</v>
      </c>
      <c r="E85" s="129" t="s">
        <v>1210</v>
      </c>
      <c r="F85" s="129" t="s">
        <v>1211</v>
      </c>
      <c r="G85" s="129" t="s">
        <v>1212</v>
      </c>
      <c r="H85" s="129" t="s">
        <v>1094</v>
      </c>
      <c r="I85" s="130">
        <v>130</v>
      </c>
      <c r="J85" s="129" t="str">
        <f>VLOOKUP(A85,'Space Type Lookup'!$A$2:$D$134,4,FALSE)</f>
        <v>Office - Services</v>
      </c>
      <c r="K85" s="129" t="s">
        <v>1213</v>
      </c>
      <c r="L85" s="131">
        <v>44105</v>
      </c>
      <c r="M85" s="131">
        <v>45930</v>
      </c>
      <c r="N85" s="91">
        <f t="shared" si="14"/>
        <v>2026</v>
      </c>
      <c r="O85" s="132">
        <v>3600</v>
      </c>
      <c r="P85" s="129" t="s">
        <v>1331</v>
      </c>
      <c r="Q85" s="133">
        <f t="shared" si="15"/>
        <v>4062.8</v>
      </c>
      <c r="R85" s="64">
        <v>3300</v>
      </c>
      <c r="S85" s="63"/>
      <c r="T85" s="63" t="s">
        <v>1617</v>
      </c>
      <c r="U85" s="63"/>
      <c r="V85" s="60" t="s">
        <v>123</v>
      </c>
      <c r="W85" s="60"/>
      <c r="X85" s="64">
        <v>2384.2800000000002</v>
      </c>
      <c r="Y85" s="61">
        <v>1215.72</v>
      </c>
      <c r="Z85" s="65">
        <f t="shared" si="16"/>
        <v>3600</v>
      </c>
      <c r="AA85" s="61"/>
      <c r="AB85" s="61"/>
      <c r="AC85" s="61"/>
      <c r="AD85" s="61"/>
      <c r="AE85" s="61"/>
      <c r="AF85" s="64">
        <v>2867.2160706096597</v>
      </c>
      <c r="AG85" s="61">
        <v>1461.9641658536646</v>
      </c>
      <c r="AH85" s="65">
        <f t="shared" si="17"/>
        <v>4329.180236463324</v>
      </c>
      <c r="AI85" s="61"/>
      <c r="AJ85" s="61"/>
      <c r="AK85" s="61"/>
      <c r="AL85" s="61"/>
      <c r="AM85" s="61"/>
      <c r="AN85" s="64">
        <v>3028.1947608128798</v>
      </c>
      <c r="AO85" s="61">
        <v>1544.0455544715528</v>
      </c>
      <c r="AP85" s="65">
        <f t="shared" si="18"/>
        <v>4572.2403152844327</v>
      </c>
      <c r="AQ85" s="276"/>
      <c r="AR85" s="61"/>
      <c r="AS85" s="61"/>
      <c r="AT85" s="61"/>
      <c r="AU85" s="61"/>
      <c r="AV85" s="64">
        <v>3028.1947608128798</v>
      </c>
      <c r="AW85" s="61">
        <v>1544.0455544715528</v>
      </c>
      <c r="AX85" s="65">
        <f t="shared" si="19"/>
        <v>4572.2403152844327</v>
      </c>
      <c r="AY85" s="276"/>
      <c r="AZ85" s="61"/>
      <c r="BA85" s="61"/>
      <c r="BB85" s="61"/>
      <c r="BC85" s="61"/>
      <c r="BD85" s="64">
        <v>3028.1947608128798</v>
      </c>
      <c r="BE85" s="61">
        <v>1544.0455544715528</v>
      </c>
      <c r="BF85" s="65">
        <f t="shared" si="20"/>
        <v>4572.2403152844327</v>
      </c>
      <c r="BG85" s="61"/>
      <c r="BH85" s="61"/>
      <c r="BI85" s="61"/>
      <c r="BJ85" s="61"/>
      <c r="BK85" s="61"/>
      <c r="BL85" s="66" t="s">
        <v>1331</v>
      </c>
      <c r="BM85" s="66" t="s">
        <v>1331</v>
      </c>
      <c r="BN85" s="66"/>
    </row>
    <row r="86" spans="1:66" s="102" customFormat="1" x14ac:dyDescent="0.35">
      <c r="A86" s="129" t="s">
        <v>1214</v>
      </c>
      <c r="B86" s="129" t="s">
        <v>160</v>
      </c>
      <c r="C86" s="129" t="s">
        <v>161</v>
      </c>
      <c r="D86" s="91" t="s">
        <v>162</v>
      </c>
      <c r="E86" s="129" t="s">
        <v>1215</v>
      </c>
      <c r="F86" s="129" t="s">
        <v>1216</v>
      </c>
      <c r="G86" s="129" t="s">
        <v>980</v>
      </c>
      <c r="H86" s="129" t="s">
        <v>936</v>
      </c>
      <c r="I86" s="130">
        <v>111908</v>
      </c>
      <c r="J86" s="129" t="str">
        <f>VLOOKUP(A86,'Space Type Lookup'!$A$2:$D$134,4,FALSE)</f>
        <v>Office - Services</v>
      </c>
      <c r="K86" s="129" t="s">
        <v>1217</v>
      </c>
      <c r="L86" s="131">
        <v>44166</v>
      </c>
      <c r="M86" s="131">
        <v>45991</v>
      </c>
      <c r="N86" s="91">
        <f t="shared" si="14"/>
        <v>2026</v>
      </c>
      <c r="O86" s="132">
        <v>2769723</v>
      </c>
      <c r="P86" s="129" t="s">
        <v>1331</v>
      </c>
      <c r="Q86" s="133">
        <f t="shared" si="15"/>
        <v>3168115.48</v>
      </c>
      <c r="R86" s="64">
        <v>2336982.4500000011</v>
      </c>
      <c r="S86" s="63"/>
      <c r="T86" s="63" t="s">
        <v>1617</v>
      </c>
      <c r="U86" s="282" t="s">
        <v>1578</v>
      </c>
      <c r="V86" s="60" t="s">
        <v>123</v>
      </c>
      <c r="W86" s="286" t="s">
        <v>1644</v>
      </c>
      <c r="X86" s="64">
        <v>2297422.4547194997</v>
      </c>
      <c r="Y86" s="61">
        <v>858431.80750272213</v>
      </c>
      <c r="Z86" s="65">
        <f t="shared" si="16"/>
        <v>3155854.2622222221</v>
      </c>
      <c r="AA86" s="61">
        <v>776340.14850666653</v>
      </c>
      <c r="AB86" s="61"/>
      <c r="AC86" s="61"/>
      <c r="AD86" s="61"/>
      <c r="AE86" s="61"/>
      <c r="AF86" s="64">
        <v>2571139.2011065269</v>
      </c>
      <c r="AG86" s="61">
        <v>960706.058745499</v>
      </c>
      <c r="AH86" s="65">
        <f t="shared" si="17"/>
        <v>3531845.2598520257</v>
      </c>
      <c r="AI86" s="61">
        <v>868833.93392359838</v>
      </c>
      <c r="AJ86" s="61"/>
      <c r="AK86" s="61"/>
      <c r="AL86" s="61"/>
      <c r="AM86" s="285">
        <v>452600</v>
      </c>
      <c r="AN86" s="64">
        <v>2766651.1628115452</v>
      </c>
      <c r="AO86" s="61">
        <v>1968660.0188546036</v>
      </c>
      <c r="AP86" s="65">
        <f t="shared" si="18"/>
        <v>4735311.1816661488</v>
      </c>
      <c r="AQ86" s="276">
        <v>934900.92350712093</v>
      </c>
      <c r="AR86" s="61"/>
      <c r="AS86" s="61"/>
      <c r="AT86" s="61"/>
      <c r="AU86" s="61"/>
      <c r="AV86" s="64">
        <v>2766651.1628115452</v>
      </c>
      <c r="AW86" s="61">
        <v>1033759.0953474826</v>
      </c>
      <c r="AX86" s="65">
        <f t="shared" si="19"/>
        <v>3800410.2581590279</v>
      </c>
      <c r="AY86" s="276">
        <v>934900.92350712093</v>
      </c>
      <c r="AZ86" s="61"/>
      <c r="BA86" s="61"/>
      <c r="BB86" s="61"/>
      <c r="BC86" s="61"/>
      <c r="BD86" s="64">
        <v>2766651.1628115452</v>
      </c>
      <c r="BE86" s="61">
        <v>1033759.0953474826</v>
      </c>
      <c r="BF86" s="65">
        <f t="shared" si="20"/>
        <v>3800410.2581590279</v>
      </c>
      <c r="BG86" s="61">
        <v>934900.92350712093</v>
      </c>
      <c r="BH86" s="61"/>
      <c r="BI86" s="61"/>
      <c r="BJ86" s="61"/>
      <c r="BK86" s="61"/>
      <c r="BL86" s="66" t="s">
        <v>1332</v>
      </c>
      <c r="BM86" s="66" t="s">
        <v>1331</v>
      </c>
      <c r="BN86" s="66" t="s">
        <v>1595</v>
      </c>
    </row>
    <row r="87" spans="1:66" s="102" customFormat="1" x14ac:dyDescent="0.35">
      <c r="A87" s="129" t="s">
        <v>1218</v>
      </c>
      <c r="B87" s="129" t="s">
        <v>160</v>
      </c>
      <c r="C87" s="129" t="s">
        <v>161</v>
      </c>
      <c r="D87" s="91" t="s">
        <v>162</v>
      </c>
      <c r="E87" s="129" t="s">
        <v>1219</v>
      </c>
      <c r="F87" s="129" t="s">
        <v>1220</v>
      </c>
      <c r="G87" s="129" t="s">
        <v>52</v>
      </c>
      <c r="H87" s="129" t="s">
        <v>166</v>
      </c>
      <c r="I87" s="130">
        <v>152926</v>
      </c>
      <c r="J87" s="129" t="str">
        <f>VLOOKUP(A87,'Space Type Lookup'!$A$2:$D$134,4,FALSE)</f>
        <v>Office - Services</v>
      </c>
      <c r="K87" s="129" t="s">
        <v>1221</v>
      </c>
      <c r="L87" s="131">
        <v>43405</v>
      </c>
      <c r="M87" s="131">
        <v>47057</v>
      </c>
      <c r="N87" s="91">
        <f t="shared" si="14"/>
        <v>2029</v>
      </c>
      <c r="O87" s="132">
        <v>3468361.56</v>
      </c>
      <c r="P87" s="129" t="s">
        <v>1331</v>
      </c>
      <c r="Q87" s="133">
        <f t="shared" si="15"/>
        <v>4012778.12</v>
      </c>
      <c r="R87" s="64">
        <v>2471216.11</v>
      </c>
      <c r="S87" s="63"/>
      <c r="T87" s="63" t="s">
        <v>1617</v>
      </c>
      <c r="U87" s="282" t="s">
        <v>1578</v>
      </c>
      <c r="V87" s="60" t="s">
        <v>122</v>
      </c>
      <c r="W87" s="60"/>
      <c r="X87" s="64">
        <v>2895232.3222472323</v>
      </c>
      <c r="Y87" s="61">
        <v>737419.004419434</v>
      </c>
      <c r="Z87" s="65">
        <f t="shared" si="16"/>
        <v>3632651.3266666662</v>
      </c>
      <c r="AA87" s="61">
        <v>1384040.1554599998</v>
      </c>
      <c r="AB87" s="61"/>
      <c r="AC87" s="61"/>
      <c r="AD87" s="61"/>
      <c r="AE87" s="61"/>
      <c r="AF87" s="64">
        <v>2895232.3222472323</v>
      </c>
      <c r="AG87" s="61">
        <v>737419.004419434</v>
      </c>
      <c r="AH87" s="65">
        <f t="shared" si="17"/>
        <v>3632651.3266666662</v>
      </c>
      <c r="AI87" s="61">
        <v>1384040.1554599998</v>
      </c>
      <c r="AJ87" s="61"/>
      <c r="AK87" s="61"/>
      <c r="AL87" s="61"/>
      <c r="AM87" s="61"/>
      <c r="AN87" s="64">
        <v>2895232.3222472323</v>
      </c>
      <c r="AO87" s="61">
        <v>2121459.1598794335</v>
      </c>
      <c r="AP87" s="65">
        <f t="shared" si="18"/>
        <v>5016691.4821266662</v>
      </c>
      <c r="AQ87" s="276">
        <v>1384040.1554599998</v>
      </c>
      <c r="AR87" s="61"/>
      <c r="AS87" s="61"/>
      <c r="AT87" s="61"/>
      <c r="AU87" s="61"/>
      <c r="AV87" s="64">
        <v>2895232.3222472323</v>
      </c>
      <c r="AW87" s="61">
        <v>737419.004419434</v>
      </c>
      <c r="AX87" s="65">
        <f t="shared" si="19"/>
        <v>3632651.3266666662</v>
      </c>
      <c r="AY87" s="276">
        <v>1384040.1554599998</v>
      </c>
      <c r="AZ87" s="61"/>
      <c r="BA87" s="61"/>
      <c r="BB87" s="61"/>
      <c r="BC87" s="61"/>
      <c r="BD87" s="64">
        <v>3698152.785838725</v>
      </c>
      <c r="BE87" s="61">
        <v>941923.77052748145</v>
      </c>
      <c r="BF87" s="65">
        <f t="shared" si="20"/>
        <v>4640076.5563662061</v>
      </c>
      <c r="BG87" s="61">
        <v>1767869.1679755249</v>
      </c>
      <c r="BH87" s="61"/>
      <c r="BI87" s="61"/>
      <c r="BJ87" s="61"/>
      <c r="BK87" s="61"/>
      <c r="BL87" s="66" t="s">
        <v>1331</v>
      </c>
      <c r="BM87" s="66" t="s">
        <v>1331</v>
      </c>
      <c r="BN87" s="66"/>
    </row>
    <row r="88" spans="1:66" s="102" customFormat="1" x14ac:dyDescent="0.35">
      <c r="A88" s="129" t="s">
        <v>1222</v>
      </c>
      <c r="B88" s="129" t="s">
        <v>160</v>
      </c>
      <c r="C88" s="129" t="s">
        <v>161</v>
      </c>
      <c r="D88" s="91" t="s">
        <v>162</v>
      </c>
      <c r="E88" s="129" t="s">
        <v>1223</v>
      </c>
      <c r="F88" s="129" t="s">
        <v>1224</v>
      </c>
      <c r="G88" s="129" t="s">
        <v>1053</v>
      </c>
      <c r="H88" s="129" t="s">
        <v>1054</v>
      </c>
      <c r="I88" s="130">
        <v>11588</v>
      </c>
      <c r="J88" s="129" t="str">
        <f>VLOOKUP(A88,'Space Type Lookup'!$A$2:$D$134,4,FALSE)</f>
        <v>Office - Services</v>
      </c>
      <c r="K88" s="129" t="s">
        <v>1225</v>
      </c>
      <c r="L88" s="131">
        <v>43922</v>
      </c>
      <c r="M88" s="131">
        <v>45747</v>
      </c>
      <c r="N88" s="91">
        <f t="shared" si="14"/>
        <v>2025</v>
      </c>
      <c r="O88" s="132">
        <v>223068.96</v>
      </c>
      <c r="P88" s="129" t="s">
        <v>1331</v>
      </c>
      <c r="Q88" s="133">
        <f t="shared" si="15"/>
        <v>264322.24</v>
      </c>
      <c r="R88" s="64">
        <v>223068.96000000005</v>
      </c>
      <c r="S88" s="63"/>
      <c r="T88" s="63" t="s">
        <v>1617</v>
      </c>
      <c r="U88" s="63"/>
      <c r="V88" s="60" t="s">
        <v>123</v>
      </c>
      <c r="W88" s="60"/>
      <c r="X88" s="64">
        <v>170927.89243279304</v>
      </c>
      <c r="Y88" s="61">
        <v>102868.86376173759</v>
      </c>
      <c r="Z88" s="65">
        <f t="shared" si="16"/>
        <v>273796.75619453064</v>
      </c>
      <c r="AA88" s="61"/>
      <c r="AB88" s="61"/>
      <c r="AC88" s="61"/>
      <c r="AD88" s="61"/>
      <c r="AE88" s="61"/>
      <c r="AF88" s="64">
        <v>203359.6625498388</v>
      </c>
      <c r="AG88" s="61">
        <v>122387.14889495035</v>
      </c>
      <c r="AH88" s="65">
        <f t="shared" si="17"/>
        <v>325746.81144478917</v>
      </c>
      <c r="AI88" s="61"/>
      <c r="AJ88" s="61"/>
      <c r="AK88" s="61"/>
      <c r="AL88" s="61"/>
      <c r="AM88" s="61"/>
      <c r="AN88" s="64">
        <v>203359.6625498388</v>
      </c>
      <c r="AO88" s="61">
        <v>122387.14889495035</v>
      </c>
      <c r="AP88" s="65">
        <f t="shared" si="18"/>
        <v>325746.81144478917</v>
      </c>
      <c r="AQ88" s="276"/>
      <c r="AR88" s="61"/>
      <c r="AS88" s="61"/>
      <c r="AT88" s="61"/>
      <c r="AU88" s="61"/>
      <c r="AV88" s="64">
        <v>203359.6625498388</v>
      </c>
      <c r="AW88" s="61">
        <v>122387.14889495035</v>
      </c>
      <c r="AX88" s="65">
        <f t="shared" si="19"/>
        <v>325746.81144478917</v>
      </c>
      <c r="AY88" s="276"/>
      <c r="AZ88" s="61"/>
      <c r="BA88" s="61"/>
      <c r="BB88" s="61"/>
      <c r="BC88" s="61"/>
      <c r="BD88" s="64">
        <v>203359.6625498388</v>
      </c>
      <c r="BE88" s="61">
        <v>122387.14889495035</v>
      </c>
      <c r="BF88" s="65">
        <f t="shared" si="20"/>
        <v>325746.81144478917</v>
      </c>
      <c r="BG88" s="61"/>
      <c r="BH88" s="61"/>
      <c r="BI88" s="61"/>
      <c r="BJ88" s="61"/>
      <c r="BK88" s="61"/>
      <c r="BL88" s="66" t="s">
        <v>1331</v>
      </c>
      <c r="BM88" s="66" t="s">
        <v>1331</v>
      </c>
      <c r="BN88" s="66"/>
    </row>
    <row r="89" spans="1:66" s="102" customFormat="1" x14ac:dyDescent="0.35">
      <c r="A89" s="129" t="s">
        <v>1226</v>
      </c>
      <c r="B89" s="129" t="s">
        <v>160</v>
      </c>
      <c r="C89" s="129" t="s">
        <v>161</v>
      </c>
      <c r="D89" s="91" t="s">
        <v>162</v>
      </c>
      <c r="E89" s="129" t="s">
        <v>1227</v>
      </c>
      <c r="F89" s="129" t="s">
        <v>1228</v>
      </c>
      <c r="G89" s="129" t="s">
        <v>847</v>
      </c>
      <c r="H89" s="129" t="s">
        <v>848</v>
      </c>
      <c r="I89" s="130">
        <v>73654</v>
      </c>
      <c r="J89" s="129" t="str">
        <f>VLOOKUP(A89,'Space Type Lookup'!$A$2:$D$134,4,FALSE)</f>
        <v>Office - Services</v>
      </c>
      <c r="K89" s="129" t="s">
        <v>1229</v>
      </c>
      <c r="L89" s="131">
        <v>41944</v>
      </c>
      <c r="M89" s="131">
        <v>45596</v>
      </c>
      <c r="N89" s="91">
        <f t="shared" si="14"/>
        <v>2025</v>
      </c>
      <c r="O89" s="132">
        <v>1505487.72</v>
      </c>
      <c r="P89" s="129" t="s">
        <v>1331</v>
      </c>
      <c r="Q89" s="133">
        <f t="shared" si="15"/>
        <v>1767695.96</v>
      </c>
      <c r="R89" s="64">
        <v>1478139.8200000003</v>
      </c>
      <c r="S89" s="63"/>
      <c r="T89" s="63" t="s">
        <v>1617</v>
      </c>
      <c r="U89" s="282" t="s">
        <v>1578</v>
      </c>
      <c r="V89" s="60" t="s">
        <v>123</v>
      </c>
      <c r="W89" s="60"/>
      <c r="X89" s="64">
        <v>1286530.1510085359</v>
      </c>
      <c r="Y89" s="61">
        <v>715614.88899146416</v>
      </c>
      <c r="Z89" s="65">
        <f t="shared" si="16"/>
        <v>2002145.04</v>
      </c>
      <c r="AA89" s="61">
        <v>56060.061120000013</v>
      </c>
      <c r="AB89" s="61"/>
      <c r="AC89" s="61"/>
      <c r="AD89" s="61"/>
      <c r="AE89" s="61"/>
      <c r="AF89" s="64">
        <v>1373929.726501496</v>
      </c>
      <c r="AG89" s="61">
        <v>764229.71349850402</v>
      </c>
      <c r="AH89" s="65">
        <f t="shared" si="17"/>
        <v>2138159.44</v>
      </c>
      <c r="AI89" s="61">
        <v>59868.464319999999</v>
      </c>
      <c r="AJ89" s="61"/>
      <c r="AK89" s="61"/>
      <c r="AL89" s="61"/>
      <c r="AM89" s="61"/>
      <c r="AN89" s="64">
        <v>1373929.726501496</v>
      </c>
      <c r="AO89" s="61">
        <v>824098.17781850405</v>
      </c>
      <c r="AP89" s="65">
        <f t="shared" si="18"/>
        <v>2198027.9043200002</v>
      </c>
      <c r="AQ89" s="276">
        <v>59868.464319999999</v>
      </c>
      <c r="AR89" s="61"/>
      <c r="AS89" s="61"/>
      <c r="AT89" s="61"/>
      <c r="AU89" s="61"/>
      <c r="AV89" s="64">
        <v>1373929.726501496</v>
      </c>
      <c r="AW89" s="61">
        <v>764229.71349850402</v>
      </c>
      <c r="AX89" s="65">
        <f t="shared" si="19"/>
        <v>2138159.44</v>
      </c>
      <c r="AY89" s="276">
        <v>59868.464319999999</v>
      </c>
      <c r="AZ89" s="61"/>
      <c r="BA89" s="61"/>
      <c r="BB89" s="61"/>
      <c r="BC89" s="61"/>
      <c r="BD89" s="64">
        <v>1373929.726501496</v>
      </c>
      <c r="BE89" s="61">
        <v>764229.71349850402</v>
      </c>
      <c r="BF89" s="65">
        <f t="shared" si="20"/>
        <v>2138159.44</v>
      </c>
      <c r="BG89" s="61">
        <v>59868.464319999999</v>
      </c>
      <c r="BH89" s="61"/>
      <c r="BI89" s="61"/>
      <c r="BJ89" s="61"/>
      <c r="BK89" s="61"/>
      <c r="BL89" s="66" t="s">
        <v>1331</v>
      </c>
      <c r="BM89" s="66" t="s">
        <v>1331</v>
      </c>
      <c r="BN89" s="66"/>
    </row>
    <row r="90" spans="1:66" s="102" customFormat="1" x14ac:dyDescent="0.35">
      <c r="A90" s="129" t="s">
        <v>1230</v>
      </c>
      <c r="B90" s="129" t="s">
        <v>160</v>
      </c>
      <c r="C90" s="129" t="s">
        <v>161</v>
      </c>
      <c r="D90" s="91" t="s">
        <v>162</v>
      </c>
      <c r="E90" s="129" t="s">
        <v>1231</v>
      </c>
      <c r="F90" s="129" t="s">
        <v>1232</v>
      </c>
      <c r="G90" s="129" t="s">
        <v>1093</v>
      </c>
      <c r="H90" s="129" t="s">
        <v>1094</v>
      </c>
      <c r="I90" s="130">
        <v>32800</v>
      </c>
      <c r="J90" s="129" t="str">
        <f>VLOOKUP(A90,'Space Type Lookup'!$A$2:$D$134,4,FALSE)</f>
        <v>Office - Services</v>
      </c>
      <c r="K90" s="129" t="s">
        <v>1233</v>
      </c>
      <c r="L90" s="131">
        <v>42217</v>
      </c>
      <c r="M90" s="131">
        <v>45869</v>
      </c>
      <c r="N90" s="91">
        <f t="shared" si="14"/>
        <v>2026</v>
      </c>
      <c r="O90" s="132">
        <v>655671.96</v>
      </c>
      <c r="P90" s="129" t="s">
        <v>1331</v>
      </c>
      <c r="Q90" s="133">
        <f t="shared" si="15"/>
        <v>772439.96</v>
      </c>
      <c r="R90" s="64">
        <v>437472.51000000024</v>
      </c>
      <c r="S90" s="63"/>
      <c r="T90" s="63" t="s">
        <v>1617</v>
      </c>
      <c r="U90" s="282" t="s">
        <v>1578</v>
      </c>
      <c r="V90" s="60" t="s">
        <v>123</v>
      </c>
      <c r="W90" s="60"/>
      <c r="X90" s="64">
        <v>590572.9466167388</v>
      </c>
      <c r="Y90" s="61">
        <v>153464.68004992802</v>
      </c>
      <c r="Z90" s="65">
        <f t="shared" si="16"/>
        <v>744037.62666666682</v>
      </c>
      <c r="AA90" s="61">
        <v>318448.1042133334</v>
      </c>
      <c r="AB90" s="61"/>
      <c r="AC90" s="61"/>
      <c r="AD90" s="61"/>
      <c r="AE90" s="61"/>
      <c r="AF90" s="64">
        <v>674339.57765053876</v>
      </c>
      <c r="AG90" s="61">
        <v>175232.04901612806</v>
      </c>
      <c r="AH90" s="65">
        <f t="shared" si="17"/>
        <v>849571.62666666682</v>
      </c>
      <c r="AI90" s="61">
        <v>363616.65621333336</v>
      </c>
      <c r="AJ90" s="61"/>
      <c r="AK90" s="61"/>
      <c r="AL90" s="61"/>
      <c r="AM90" s="61"/>
      <c r="AN90" s="64">
        <v>681954.72592633869</v>
      </c>
      <c r="AO90" s="61">
        <v>544933.78895366134</v>
      </c>
      <c r="AP90" s="65">
        <f t="shared" si="18"/>
        <v>1226888.5148800001</v>
      </c>
      <c r="AQ90" s="276">
        <v>367722.88821333338</v>
      </c>
      <c r="AR90" s="61"/>
      <c r="AS90" s="61"/>
      <c r="AT90" s="61"/>
      <c r="AU90" s="61"/>
      <c r="AV90" s="64">
        <v>681954.72592633869</v>
      </c>
      <c r="AW90" s="61">
        <v>177210.90074032804</v>
      </c>
      <c r="AX90" s="65">
        <f t="shared" si="19"/>
        <v>859165.62666666671</v>
      </c>
      <c r="AY90" s="276">
        <v>367722.88821333338</v>
      </c>
      <c r="AZ90" s="61"/>
      <c r="BA90" s="61"/>
      <c r="BB90" s="61"/>
      <c r="BC90" s="61"/>
      <c r="BD90" s="64">
        <v>681954.72592633869</v>
      </c>
      <c r="BE90" s="61">
        <v>177210.90074032804</v>
      </c>
      <c r="BF90" s="65">
        <f t="shared" si="20"/>
        <v>859165.62666666671</v>
      </c>
      <c r="BG90" s="61">
        <v>367722.88821333338</v>
      </c>
      <c r="BH90" s="61"/>
      <c r="BI90" s="61"/>
      <c r="BJ90" s="61"/>
      <c r="BK90" s="61"/>
      <c r="BL90" s="66" t="s">
        <v>1331</v>
      </c>
      <c r="BM90" s="66" t="s">
        <v>1331</v>
      </c>
      <c r="BN90" s="66"/>
    </row>
    <row r="91" spans="1:66" s="102" customFormat="1" x14ac:dyDescent="0.35">
      <c r="A91" s="129" t="s">
        <v>1234</v>
      </c>
      <c r="B91" s="129" t="s">
        <v>160</v>
      </c>
      <c r="C91" s="129" t="s">
        <v>161</v>
      </c>
      <c r="D91" s="91" t="s">
        <v>162</v>
      </c>
      <c r="E91" s="129" t="s">
        <v>1235</v>
      </c>
      <c r="F91" s="129" t="s">
        <v>1236</v>
      </c>
      <c r="G91" s="129" t="s">
        <v>1237</v>
      </c>
      <c r="H91" s="129" t="s">
        <v>1237</v>
      </c>
      <c r="I91" s="130">
        <v>8144</v>
      </c>
      <c r="J91" s="129" t="str">
        <f>VLOOKUP(A91,'Space Type Lookup'!$A$2:$D$134,4,FALSE)</f>
        <v>Office - Services</v>
      </c>
      <c r="K91" s="129" t="s">
        <v>1238</v>
      </c>
      <c r="L91" s="131">
        <v>42522</v>
      </c>
      <c r="M91" s="131">
        <v>46173</v>
      </c>
      <c r="N91" s="91">
        <f t="shared" si="14"/>
        <v>2026</v>
      </c>
      <c r="O91" s="132">
        <v>162472.79999999999</v>
      </c>
      <c r="P91" s="129" t="s">
        <v>1331</v>
      </c>
      <c r="Q91" s="133">
        <f t="shared" si="15"/>
        <v>191465.44</v>
      </c>
      <c r="R91" s="64">
        <v>176943.58000000002</v>
      </c>
      <c r="S91" s="63"/>
      <c r="T91" s="63" t="s">
        <v>1617</v>
      </c>
      <c r="U91" s="63"/>
      <c r="V91" s="60" t="s">
        <v>123</v>
      </c>
      <c r="W91" s="60"/>
      <c r="X91" s="64">
        <v>123860.31657006664</v>
      </c>
      <c r="Y91" s="61">
        <v>60013.59454104444</v>
      </c>
      <c r="Z91" s="65">
        <f t="shared" si="16"/>
        <v>183873.91111111108</v>
      </c>
      <c r="AA91" s="61"/>
      <c r="AB91" s="61"/>
      <c r="AC91" s="61"/>
      <c r="AD91" s="61"/>
      <c r="AE91" s="61"/>
      <c r="AF91" s="64">
        <v>128412.28386044603</v>
      </c>
      <c r="AG91" s="61">
        <v>62219.142911126219</v>
      </c>
      <c r="AH91" s="65">
        <f t="shared" si="17"/>
        <v>190631.42677157224</v>
      </c>
      <c r="AI91" s="61"/>
      <c r="AJ91" s="61"/>
      <c r="AK91" s="61"/>
      <c r="AL91" s="61"/>
      <c r="AM91" s="61"/>
      <c r="AN91" s="64">
        <v>178483.92405461904</v>
      </c>
      <c r="AO91" s="61">
        <v>86480.174982025812</v>
      </c>
      <c r="AP91" s="65">
        <f t="shared" si="18"/>
        <v>264964.09903664485</v>
      </c>
      <c r="AQ91" s="276"/>
      <c r="AR91" s="61"/>
      <c r="AS91" s="61"/>
      <c r="AT91" s="61"/>
      <c r="AU91" s="61"/>
      <c r="AV91" s="64">
        <v>178483.92405461904</v>
      </c>
      <c r="AW91" s="61">
        <v>86480.174982025812</v>
      </c>
      <c r="AX91" s="65">
        <f t="shared" si="19"/>
        <v>264964.09903664485</v>
      </c>
      <c r="AY91" s="276"/>
      <c r="AZ91" s="61"/>
      <c r="BA91" s="61"/>
      <c r="BB91" s="61"/>
      <c r="BC91" s="61"/>
      <c r="BD91" s="64">
        <v>178483.92405461904</v>
      </c>
      <c r="BE91" s="61">
        <v>86480.174982025812</v>
      </c>
      <c r="BF91" s="65">
        <f t="shared" si="20"/>
        <v>264964.09903664485</v>
      </c>
      <c r="BG91" s="61"/>
      <c r="BH91" s="61"/>
      <c r="BI91" s="61"/>
      <c r="BJ91" s="61"/>
      <c r="BK91" s="61"/>
      <c r="BL91" s="66" t="s">
        <v>1331</v>
      </c>
      <c r="BM91" s="66" t="s">
        <v>1331</v>
      </c>
      <c r="BN91" s="66"/>
    </row>
    <row r="92" spans="1:66" s="102" customFormat="1" x14ac:dyDescent="0.35">
      <c r="A92" s="129" t="s">
        <v>1239</v>
      </c>
      <c r="B92" s="129" t="s">
        <v>160</v>
      </c>
      <c r="C92" s="129" t="s">
        <v>161</v>
      </c>
      <c r="D92" s="91" t="s">
        <v>162</v>
      </c>
      <c r="E92" s="129" t="s">
        <v>1240</v>
      </c>
      <c r="F92" s="129" t="s">
        <v>1241</v>
      </c>
      <c r="G92" s="129" t="s">
        <v>947</v>
      </c>
      <c r="H92" s="129" t="s">
        <v>276</v>
      </c>
      <c r="I92" s="130">
        <v>19598</v>
      </c>
      <c r="J92" s="129" t="str">
        <f>VLOOKUP(A92,'Space Type Lookup'!$A$2:$D$134,4,FALSE)</f>
        <v>Office - Services</v>
      </c>
      <c r="K92" s="129" t="s">
        <v>1242</v>
      </c>
      <c r="L92" s="131">
        <v>42552</v>
      </c>
      <c r="M92" s="131">
        <v>46203</v>
      </c>
      <c r="N92" s="91">
        <f t="shared" si="14"/>
        <v>2027</v>
      </c>
      <c r="O92" s="132">
        <v>380201.16</v>
      </c>
      <c r="P92" s="129" t="s">
        <v>1331</v>
      </c>
      <c r="Q92" s="133">
        <f t="shared" si="15"/>
        <v>449970.04</v>
      </c>
      <c r="R92" s="64">
        <v>416919.61999999994</v>
      </c>
      <c r="S92" s="63"/>
      <c r="T92" s="63" t="s">
        <v>1617</v>
      </c>
      <c r="U92" s="63"/>
      <c r="V92" s="60" t="s">
        <v>123</v>
      </c>
      <c r="W92" s="60"/>
      <c r="X92" s="64">
        <v>304505.03519200004</v>
      </c>
      <c r="Y92" s="61">
        <v>155264.00480800003</v>
      </c>
      <c r="Z92" s="65">
        <f t="shared" si="16"/>
        <v>459769.04000000004</v>
      </c>
      <c r="AA92" s="61"/>
      <c r="AB92" s="61"/>
      <c r="AC92" s="61"/>
      <c r="AD92" s="61"/>
      <c r="AE92" s="61"/>
      <c r="AF92" s="64">
        <v>304505.03519200004</v>
      </c>
      <c r="AG92" s="61">
        <v>155264.00480800003</v>
      </c>
      <c r="AH92" s="65">
        <f t="shared" si="17"/>
        <v>459769.04000000004</v>
      </c>
      <c r="AI92" s="61"/>
      <c r="AJ92" s="61"/>
      <c r="AK92" s="61"/>
      <c r="AL92" s="61"/>
      <c r="AM92" s="61"/>
      <c r="AN92" s="64">
        <v>438794.72522349912</v>
      </c>
      <c r="AO92" s="61">
        <v>223736.94505205445</v>
      </c>
      <c r="AP92" s="65">
        <f t="shared" si="18"/>
        <v>662531.6702755536</v>
      </c>
      <c r="AQ92" s="276"/>
      <c r="AR92" s="61"/>
      <c r="AS92" s="61"/>
      <c r="AT92" s="61"/>
      <c r="AU92" s="61"/>
      <c r="AV92" s="64">
        <v>438794.72522349912</v>
      </c>
      <c r="AW92" s="61">
        <v>223736.94505205445</v>
      </c>
      <c r="AX92" s="65">
        <f t="shared" si="19"/>
        <v>662531.6702755536</v>
      </c>
      <c r="AY92" s="276"/>
      <c r="AZ92" s="61"/>
      <c r="BA92" s="61"/>
      <c r="BB92" s="61"/>
      <c r="BC92" s="61"/>
      <c r="BD92" s="64">
        <v>438794.72522349912</v>
      </c>
      <c r="BE92" s="61">
        <v>223736.94505205445</v>
      </c>
      <c r="BF92" s="65">
        <f t="shared" si="20"/>
        <v>662531.6702755536</v>
      </c>
      <c r="BG92" s="61"/>
      <c r="BH92" s="61"/>
      <c r="BI92" s="61"/>
      <c r="BJ92" s="61"/>
      <c r="BK92" s="61"/>
      <c r="BL92" s="66" t="s">
        <v>1331</v>
      </c>
      <c r="BM92" s="66" t="s">
        <v>1331</v>
      </c>
      <c r="BN92" s="66"/>
    </row>
    <row r="93" spans="1:66" s="102" customFormat="1" x14ac:dyDescent="0.35">
      <c r="A93" s="129" t="s">
        <v>1243</v>
      </c>
      <c r="B93" s="129" t="s">
        <v>160</v>
      </c>
      <c r="C93" s="129" t="s">
        <v>161</v>
      </c>
      <c r="D93" s="91" t="s">
        <v>162</v>
      </c>
      <c r="E93" s="129" t="s">
        <v>1244</v>
      </c>
      <c r="F93" s="129" t="s">
        <v>1245</v>
      </c>
      <c r="G93" s="129" t="s">
        <v>921</v>
      </c>
      <c r="H93" s="129" t="s">
        <v>857</v>
      </c>
      <c r="I93" s="130">
        <v>16783</v>
      </c>
      <c r="J93" s="129" t="str">
        <f>VLOOKUP(A93,'Space Type Lookup'!$A$2:$D$134,4,FALSE)</f>
        <v>Office - Administrative</v>
      </c>
      <c r="K93" s="129" t="s">
        <v>1246</v>
      </c>
      <c r="L93" s="131">
        <v>42552</v>
      </c>
      <c r="M93" s="131">
        <v>46203</v>
      </c>
      <c r="N93" s="91">
        <f t="shared" si="14"/>
        <v>2027</v>
      </c>
      <c r="O93" s="132">
        <v>276919.56</v>
      </c>
      <c r="P93" s="129" t="s">
        <v>1331</v>
      </c>
      <c r="Q93" s="133">
        <f t="shared" si="15"/>
        <v>336667.04</v>
      </c>
      <c r="R93" s="64">
        <v>282164.39999999991</v>
      </c>
      <c r="S93" s="63"/>
      <c r="T93" s="63" t="s">
        <v>1617</v>
      </c>
      <c r="U93" s="63"/>
      <c r="V93" s="60" t="s">
        <v>119</v>
      </c>
      <c r="W93" s="286">
        <v>12.3</v>
      </c>
      <c r="X93" s="64">
        <v>233327.37810000003</v>
      </c>
      <c r="Y93" s="61">
        <v>97633.44190000002</v>
      </c>
      <c r="Z93" s="65">
        <f t="shared" si="16"/>
        <v>330960.82000000007</v>
      </c>
      <c r="AA93" s="61"/>
      <c r="AB93" s="61"/>
      <c r="AC93" s="61"/>
      <c r="AD93" s="61"/>
      <c r="AE93" s="61"/>
      <c r="AF93" s="64">
        <v>233327.37810000003</v>
      </c>
      <c r="AG93" s="61">
        <v>97633.44190000002</v>
      </c>
      <c r="AH93" s="65">
        <f t="shared" si="17"/>
        <v>330960.82000000007</v>
      </c>
      <c r="AI93" s="61"/>
      <c r="AJ93" s="61"/>
      <c r="AK93" s="61"/>
      <c r="AL93" s="61"/>
      <c r="AM93" s="61"/>
      <c r="AN93" s="64">
        <v>336227.02723438846</v>
      </c>
      <c r="AO93" s="61">
        <v>140690.74189240369</v>
      </c>
      <c r="AP93" s="65">
        <f t="shared" si="18"/>
        <v>476917.76912679215</v>
      </c>
      <c r="AQ93" s="276"/>
      <c r="AR93" s="61"/>
      <c r="AS93" s="61"/>
      <c r="AT93" s="61"/>
      <c r="AU93" s="285">
        <v>149766</v>
      </c>
      <c r="AV93" s="64">
        <v>0</v>
      </c>
      <c r="AW93" s="61">
        <v>0</v>
      </c>
      <c r="AX93" s="65">
        <f t="shared" si="19"/>
        <v>0</v>
      </c>
      <c r="AY93" s="276"/>
      <c r="AZ93" s="61"/>
      <c r="BA93" s="61"/>
      <c r="BB93" s="61"/>
      <c r="BC93" s="61"/>
      <c r="BD93" s="64">
        <v>0</v>
      </c>
      <c r="BE93" s="61">
        <v>0</v>
      </c>
      <c r="BF93" s="65">
        <f t="shared" si="20"/>
        <v>0</v>
      </c>
      <c r="BG93" s="61"/>
      <c r="BH93" s="61"/>
      <c r="BI93" s="61"/>
      <c r="BJ93" s="61"/>
      <c r="BK93" s="61"/>
      <c r="BL93" s="66" t="s">
        <v>1332</v>
      </c>
      <c r="BM93" s="66" t="s">
        <v>1331</v>
      </c>
      <c r="BN93" s="66" t="s">
        <v>1589</v>
      </c>
    </row>
    <row r="94" spans="1:66" s="102" customFormat="1" x14ac:dyDescent="0.35">
      <c r="A94" s="129" t="s">
        <v>1247</v>
      </c>
      <c r="B94" s="129" t="s">
        <v>160</v>
      </c>
      <c r="C94" s="129" t="s">
        <v>161</v>
      </c>
      <c r="D94" s="91" t="s">
        <v>162</v>
      </c>
      <c r="E94" s="129" t="s">
        <v>1248</v>
      </c>
      <c r="F94" s="129" t="s">
        <v>1249</v>
      </c>
      <c r="G94" s="129" t="s">
        <v>1067</v>
      </c>
      <c r="H94" s="129" t="s">
        <v>1068</v>
      </c>
      <c r="I94" s="130">
        <v>5527</v>
      </c>
      <c r="J94" s="129" t="str">
        <f>VLOOKUP(A94,'Space Type Lookup'!$A$2:$D$134,4,FALSE)</f>
        <v>Office - Services</v>
      </c>
      <c r="K94" s="129" t="s">
        <v>1250</v>
      </c>
      <c r="L94" s="131">
        <v>44470</v>
      </c>
      <c r="M94" s="131">
        <v>46295</v>
      </c>
      <c r="N94" s="91">
        <f t="shared" si="14"/>
        <v>2027</v>
      </c>
      <c r="O94" s="132">
        <v>118830.48</v>
      </c>
      <c r="P94" s="129" t="s">
        <v>1331</v>
      </c>
      <c r="Q94" s="133">
        <f t="shared" si="15"/>
        <v>138506.6</v>
      </c>
      <c r="R94" s="64">
        <v>118830.48000000001</v>
      </c>
      <c r="S94" s="63"/>
      <c r="T94" s="63" t="s">
        <v>1617</v>
      </c>
      <c r="U94" s="63"/>
      <c r="V94" s="60" t="s">
        <v>121</v>
      </c>
      <c r="W94" s="60"/>
      <c r="X94" s="64">
        <v>89464.429499999998</v>
      </c>
      <c r="Y94" s="61">
        <v>37435.470500000003</v>
      </c>
      <c r="Z94" s="65">
        <f t="shared" si="16"/>
        <v>126899.9</v>
      </c>
      <c r="AA94" s="61"/>
      <c r="AB94" s="61"/>
      <c r="AC94" s="61"/>
      <c r="AD94" s="61"/>
      <c r="AE94" s="61"/>
      <c r="AF94" s="64">
        <v>89464.429499999998</v>
      </c>
      <c r="AG94" s="61">
        <v>37435.470500000003</v>
      </c>
      <c r="AH94" s="65">
        <f t="shared" si="17"/>
        <v>126899.9</v>
      </c>
      <c r="AI94" s="61"/>
      <c r="AJ94" s="61"/>
      <c r="AK94" s="61"/>
      <c r="AL94" s="61"/>
      <c r="AM94" s="61"/>
      <c r="AN94" s="64">
        <v>105675.86760521164</v>
      </c>
      <c r="AO94" s="61">
        <v>44218.980061755225</v>
      </c>
      <c r="AP94" s="65">
        <f t="shared" si="18"/>
        <v>149894.84766696685</v>
      </c>
      <c r="AQ94" s="276"/>
      <c r="AR94" s="61"/>
      <c r="AS94" s="61"/>
      <c r="AT94" s="61"/>
      <c r="AU94" s="61"/>
      <c r="AV94" s="64">
        <v>111079.68030694885</v>
      </c>
      <c r="AW94" s="61">
        <v>46480.149915673632</v>
      </c>
      <c r="AX94" s="65">
        <f t="shared" si="19"/>
        <v>157559.83022262249</v>
      </c>
      <c r="AY94" s="276"/>
      <c r="AZ94" s="61"/>
      <c r="BA94" s="61"/>
      <c r="BB94" s="61"/>
      <c r="BC94" s="61"/>
      <c r="BD94" s="64">
        <v>111079.68030694885</v>
      </c>
      <c r="BE94" s="61">
        <v>46480.149915673632</v>
      </c>
      <c r="BF94" s="65">
        <f t="shared" si="20"/>
        <v>157559.83022262249</v>
      </c>
      <c r="BG94" s="61"/>
      <c r="BH94" s="61"/>
      <c r="BI94" s="61"/>
      <c r="BJ94" s="61"/>
      <c r="BK94" s="61"/>
      <c r="BL94" s="66" t="s">
        <v>1331</v>
      </c>
      <c r="BM94" s="66" t="s">
        <v>1331</v>
      </c>
      <c r="BN94" s="66"/>
    </row>
    <row r="95" spans="1:66" s="102" customFormat="1" x14ac:dyDescent="0.35">
      <c r="A95" s="129" t="s">
        <v>1247</v>
      </c>
      <c r="B95" s="129" t="s">
        <v>160</v>
      </c>
      <c r="C95" s="129" t="s">
        <v>161</v>
      </c>
      <c r="D95" s="91" t="s">
        <v>162</v>
      </c>
      <c r="E95" s="129" t="s">
        <v>1251</v>
      </c>
      <c r="F95" s="129" t="s">
        <v>1249</v>
      </c>
      <c r="G95" s="129" t="s">
        <v>1067</v>
      </c>
      <c r="H95" s="129" t="s">
        <v>1068</v>
      </c>
      <c r="I95" s="130">
        <v>10104</v>
      </c>
      <c r="J95" s="129" t="str">
        <f>VLOOKUP(A95,'Space Type Lookup'!$A$2:$D$134,4,FALSE)</f>
        <v>Office - Services</v>
      </c>
      <c r="K95" s="129" t="s">
        <v>1252</v>
      </c>
      <c r="L95" s="131">
        <v>43313</v>
      </c>
      <c r="M95" s="131">
        <v>46965</v>
      </c>
      <c r="N95" s="91">
        <f t="shared" si="14"/>
        <v>2029</v>
      </c>
      <c r="O95" s="132">
        <v>267756</v>
      </c>
      <c r="P95" s="129" t="s">
        <v>1331</v>
      </c>
      <c r="Q95" s="133">
        <f t="shared" si="15"/>
        <v>303726.24</v>
      </c>
      <c r="R95" s="64">
        <v>266072</v>
      </c>
      <c r="S95" s="63"/>
      <c r="T95" s="63" t="s">
        <v>1617</v>
      </c>
      <c r="U95" s="63"/>
      <c r="V95" s="60" t="s">
        <v>122</v>
      </c>
      <c r="W95" s="60"/>
      <c r="X95" s="64">
        <v>161142.47193600002</v>
      </c>
      <c r="Y95" s="61">
        <v>121365.36806400001</v>
      </c>
      <c r="Z95" s="65">
        <f t="shared" si="16"/>
        <v>282507.84000000003</v>
      </c>
      <c r="AA95" s="61"/>
      <c r="AB95" s="61"/>
      <c r="AC95" s="61"/>
      <c r="AD95" s="61"/>
      <c r="AE95" s="61"/>
      <c r="AF95" s="64">
        <v>161142.47193600002</v>
      </c>
      <c r="AG95" s="61">
        <v>121365.36806400001</v>
      </c>
      <c r="AH95" s="65">
        <f t="shared" si="17"/>
        <v>282507.84000000003</v>
      </c>
      <c r="AI95" s="61"/>
      <c r="AJ95" s="61"/>
      <c r="AK95" s="61"/>
      <c r="AL95" s="61"/>
      <c r="AM95" s="61"/>
      <c r="AN95" s="64">
        <v>161142.47193600002</v>
      </c>
      <c r="AO95" s="61">
        <v>121365.36806400001</v>
      </c>
      <c r="AP95" s="65">
        <f t="shared" si="18"/>
        <v>282507.84000000003</v>
      </c>
      <c r="AQ95" s="276"/>
      <c r="AR95" s="61"/>
      <c r="AS95" s="61"/>
      <c r="AT95" s="61"/>
      <c r="AU95" s="61"/>
      <c r="AV95" s="64">
        <v>161142.47193600002</v>
      </c>
      <c r="AW95" s="61">
        <v>121365.36806400001</v>
      </c>
      <c r="AX95" s="65">
        <f t="shared" si="19"/>
        <v>282507.84000000003</v>
      </c>
      <c r="AY95" s="276"/>
      <c r="AZ95" s="61"/>
      <c r="BA95" s="61"/>
      <c r="BB95" s="61"/>
      <c r="BC95" s="61"/>
      <c r="BD95" s="64">
        <v>222589.63370805458</v>
      </c>
      <c r="BE95" s="61">
        <v>167644.64698629075</v>
      </c>
      <c r="BF95" s="65">
        <f t="shared" si="20"/>
        <v>390234.28069434536</v>
      </c>
      <c r="BG95" s="61"/>
      <c r="BH95" s="61"/>
      <c r="BI95" s="61"/>
      <c r="BJ95" s="61"/>
      <c r="BK95" s="61"/>
      <c r="BL95" s="66" t="s">
        <v>1331</v>
      </c>
      <c r="BM95" s="66" t="s">
        <v>1331</v>
      </c>
      <c r="BN95" s="66"/>
    </row>
    <row r="96" spans="1:66" s="102" customFormat="1" x14ac:dyDescent="0.35">
      <c r="A96" s="129" t="s">
        <v>1253</v>
      </c>
      <c r="B96" s="129" t="s">
        <v>160</v>
      </c>
      <c r="C96" s="129" t="s">
        <v>161</v>
      </c>
      <c r="D96" s="91" t="s">
        <v>162</v>
      </c>
      <c r="E96" s="129" t="s">
        <v>1254</v>
      </c>
      <c r="F96" s="129" t="s">
        <v>1255</v>
      </c>
      <c r="G96" s="129" t="s">
        <v>912</v>
      </c>
      <c r="H96" s="129" t="s">
        <v>276</v>
      </c>
      <c r="I96" s="130">
        <v>16500</v>
      </c>
      <c r="J96" s="129" t="str">
        <f>VLOOKUP(A96,'Space Type Lookup'!$A$2:$D$134,4,FALSE)</f>
        <v>Office - Services</v>
      </c>
      <c r="K96" s="129" t="s">
        <v>1256</v>
      </c>
      <c r="L96" s="131">
        <v>43160</v>
      </c>
      <c r="M96" s="131">
        <v>46812</v>
      </c>
      <c r="N96" s="91">
        <f t="shared" si="14"/>
        <v>2028</v>
      </c>
      <c r="O96" s="132">
        <v>437250</v>
      </c>
      <c r="P96" s="129" t="s">
        <v>1331</v>
      </c>
      <c r="Q96" s="133">
        <f t="shared" si="15"/>
        <v>495990</v>
      </c>
      <c r="R96" s="64">
        <v>437250</v>
      </c>
      <c r="S96" s="63"/>
      <c r="T96" s="63" t="s">
        <v>1617</v>
      </c>
      <c r="U96" s="63"/>
      <c r="V96" s="60" t="s">
        <v>122</v>
      </c>
      <c r="W96" s="60"/>
      <c r="X96" s="64">
        <v>249407.4</v>
      </c>
      <c r="Y96" s="61">
        <v>187842.6</v>
      </c>
      <c r="Z96" s="65">
        <f t="shared" si="16"/>
        <v>437250</v>
      </c>
      <c r="AA96" s="61"/>
      <c r="AB96" s="61"/>
      <c r="AC96" s="61"/>
      <c r="AD96" s="61"/>
      <c r="AE96" s="61"/>
      <c r="AF96" s="64">
        <v>249407.4</v>
      </c>
      <c r="AG96" s="61">
        <v>187842.6</v>
      </c>
      <c r="AH96" s="65">
        <f t="shared" si="17"/>
        <v>437250</v>
      </c>
      <c r="AI96" s="61"/>
      <c r="AJ96" s="61"/>
      <c r="AK96" s="61"/>
      <c r="AL96" s="61"/>
      <c r="AM96" s="61"/>
      <c r="AN96" s="64">
        <v>249407.4</v>
      </c>
      <c r="AO96" s="61">
        <v>187842.6</v>
      </c>
      <c r="AP96" s="65">
        <f t="shared" si="18"/>
        <v>437250</v>
      </c>
      <c r="AQ96" s="276"/>
      <c r="AR96" s="61"/>
      <c r="AS96" s="61"/>
      <c r="AT96" s="61"/>
      <c r="AU96" s="61"/>
      <c r="AV96" s="64">
        <v>283990.86048646527</v>
      </c>
      <c r="AW96" s="61">
        <v>213889.32970719755</v>
      </c>
      <c r="AX96" s="65">
        <f t="shared" si="19"/>
        <v>497880.19019366283</v>
      </c>
      <c r="AY96" s="276"/>
      <c r="AZ96" s="61"/>
      <c r="BA96" s="61"/>
      <c r="BB96" s="61"/>
      <c r="BC96" s="61"/>
      <c r="BD96" s="64">
        <v>353157.78145939601</v>
      </c>
      <c r="BE96" s="61">
        <v>265982.78912159277</v>
      </c>
      <c r="BF96" s="65">
        <f t="shared" si="20"/>
        <v>619140.57058098877</v>
      </c>
      <c r="BG96" s="61"/>
      <c r="BH96" s="61"/>
      <c r="BI96" s="61"/>
      <c r="BJ96" s="61"/>
      <c r="BK96" s="61"/>
      <c r="BL96" s="66" t="s">
        <v>1331</v>
      </c>
      <c r="BM96" s="66" t="s">
        <v>1331</v>
      </c>
      <c r="BN96" s="66"/>
    </row>
    <row r="97" spans="1:66" s="102" customFormat="1" x14ac:dyDescent="0.35">
      <c r="A97" s="129" t="s">
        <v>1257</v>
      </c>
      <c r="B97" s="129" t="s">
        <v>160</v>
      </c>
      <c r="C97" s="129" t="s">
        <v>161</v>
      </c>
      <c r="D97" s="91" t="s">
        <v>162</v>
      </c>
      <c r="E97" s="129"/>
      <c r="F97" s="129" t="s">
        <v>1258</v>
      </c>
      <c r="G97" s="129" t="s">
        <v>1259</v>
      </c>
      <c r="H97" s="129" t="s">
        <v>1260</v>
      </c>
      <c r="I97" s="130">
        <v>7740</v>
      </c>
      <c r="J97" s="129" t="str">
        <f>VLOOKUP(A97,'Space Type Lookup'!$A$2:$D$134,4,FALSE)</f>
        <v>Office - Services</v>
      </c>
      <c r="K97" s="129" t="s">
        <v>1261</v>
      </c>
      <c r="L97" s="131">
        <v>43466</v>
      </c>
      <c r="M97" s="131">
        <v>47118</v>
      </c>
      <c r="N97" s="91">
        <f t="shared" si="14"/>
        <v>2029</v>
      </c>
      <c r="O97" s="132">
        <v>207045</v>
      </c>
      <c r="P97" s="129" t="s">
        <v>1331</v>
      </c>
      <c r="Q97" s="133">
        <f t="shared" si="15"/>
        <v>234599.4</v>
      </c>
      <c r="R97" s="64">
        <v>219960.38000000003</v>
      </c>
      <c r="S97" s="63"/>
      <c r="T97" s="63" t="s">
        <v>1617</v>
      </c>
      <c r="U97" s="63"/>
      <c r="V97" s="60" t="s">
        <v>122</v>
      </c>
      <c r="W97" s="60"/>
      <c r="X97" s="64">
        <v>142253.11495122223</v>
      </c>
      <c r="Y97" s="61">
        <v>86102.996159888891</v>
      </c>
      <c r="Z97" s="65">
        <f t="shared" si="16"/>
        <v>228356.11111111112</v>
      </c>
      <c r="AA97" s="61"/>
      <c r="AB97" s="61"/>
      <c r="AC97" s="61"/>
      <c r="AD97" s="61"/>
      <c r="AE97" s="61"/>
      <c r="AF97" s="64">
        <v>142253.11495122223</v>
      </c>
      <c r="AG97" s="61">
        <v>86102.996159888891</v>
      </c>
      <c r="AH97" s="65">
        <f t="shared" si="17"/>
        <v>228356.11111111112</v>
      </c>
      <c r="AI97" s="61"/>
      <c r="AJ97" s="61"/>
      <c r="AK97" s="61"/>
      <c r="AL97" s="61"/>
      <c r="AM97" s="61"/>
      <c r="AN97" s="64">
        <v>142253.11495122223</v>
      </c>
      <c r="AO97" s="61">
        <v>86102.996159888891</v>
      </c>
      <c r="AP97" s="65">
        <f t="shared" si="18"/>
        <v>228356.11111111112</v>
      </c>
      <c r="AQ97" s="276"/>
      <c r="AR97" s="61"/>
      <c r="AS97" s="61"/>
      <c r="AT97" s="61"/>
      <c r="AU97" s="61"/>
      <c r="AV97" s="64">
        <v>142253.11495122223</v>
      </c>
      <c r="AW97" s="61">
        <v>86102.996159888891</v>
      </c>
      <c r="AX97" s="65">
        <f t="shared" si="19"/>
        <v>228356.11111111112</v>
      </c>
      <c r="AY97" s="276"/>
      <c r="AZ97" s="61"/>
      <c r="BA97" s="61"/>
      <c r="BB97" s="61"/>
      <c r="BC97" s="61"/>
      <c r="BD97" s="64">
        <v>169368.95859520772</v>
      </c>
      <c r="BE97" s="61">
        <v>102515.67986070488</v>
      </c>
      <c r="BF97" s="65">
        <f t="shared" si="20"/>
        <v>271884.63845591259</v>
      </c>
      <c r="BG97" s="61"/>
      <c r="BH97" s="61"/>
      <c r="BI97" s="61"/>
      <c r="BJ97" s="61"/>
      <c r="BK97" s="61"/>
      <c r="BL97" s="66" t="s">
        <v>1331</v>
      </c>
      <c r="BM97" s="66" t="s">
        <v>1331</v>
      </c>
      <c r="BN97" s="66"/>
    </row>
    <row r="98" spans="1:66" s="102" customFormat="1" x14ac:dyDescent="0.35">
      <c r="A98" s="129" t="s">
        <v>1262</v>
      </c>
      <c r="B98" s="129" t="s">
        <v>160</v>
      </c>
      <c r="C98" s="129" t="s">
        <v>161</v>
      </c>
      <c r="D98" s="91" t="s">
        <v>162</v>
      </c>
      <c r="E98" s="129"/>
      <c r="F98" s="129" t="s">
        <v>1263</v>
      </c>
      <c r="G98" s="129" t="s">
        <v>1264</v>
      </c>
      <c r="H98" s="129" t="s">
        <v>1265</v>
      </c>
      <c r="I98" s="130">
        <v>9946</v>
      </c>
      <c r="J98" s="129" t="str">
        <f>VLOOKUP(A98,'Space Type Lookup'!$A$2:$D$134,4,FALSE)</f>
        <v>Office - Services</v>
      </c>
      <c r="K98" s="129" t="s">
        <v>1266</v>
      </c>
      <c r="L98" s="131">
        <v>43709</v>
      </c>
      <c r="M98" s="131">
        <v>47361</v>
      </c>
      <c r="N98" s="91">
        <f t="shared" si="14"/>
        <v>2030</v>
      </c>
      <c r="O98" s="132">
        <v>233233.68</v>
      </c>
      <c r="P98" s="129" t="s">
        <v>1331</v>
      </c>
      <c r="Q98" s="133">
        <f t="shared" si="15"/>
        <v>268641.44</v>
      </c>
      <c r="R98" s="64">
        <v>155514.41000000006</v>
      </c>
      <c r="S98" s="63"/>
      <c r="T98" s="63" t="s">
        <v>1617</v>
      </c>
      <c r="U98" s="282" t="s">
        <v>1578</v>
      </c>
      <c r="V98" s="60" t="s">
        <v>122</v>
      </c>
      <c r="W98" s="60"/>
      <c r="X98" s="64">
        <v>222050.22130889652</v>
      </c>
      <c r="Y98" s="61">
        <v>56742.974246659141</v>
      </c>
      <c r="Z98" s="65">
        <f t="shared" si="16"/>
        <v>278793.19555555563</v>
      </c>
      <c r="AA98" s="61">
        <v>141905.73653777782</v>
      </c>
      <c r="AB98" s="61"/>
      <c r="AC98" s="61"/>
      <c r="AD98" s="61"/>
      <c r="AE98" s="61"/>
      <c r="AF98" s="64">
        <v>224096.65359893051</v>
      </c>
      <c r="AG98" s="61">
        <v>57265.921956625134</v>
      </c>
      <c r="AH98" s="65">
        <f t="shared" si="17"/>
        <v>281362.57555555564</v>
      </c>
      <c r="AI98" s="61">
        <v>143213.55095777783</v>
      </c>
      <c r="AJ98" s="61"/>
      <c r="AK98" s="61"/>
      <c r="AL98" s="61"/>
      <c r="AM98" s="61"/>
      <c r="AN98" s="64">
        <v>224096.65359893051</v>
      </c>
      <c r="AO98" s="61">
        <v>200479.47291440296</v>
      </c>
      <c r="AP98" s="65">
        <f t="shared" si="18"/>
        <v>424576.12651333347</v>
      </c>
      <c r="AQ98" s="276">
        <v>143213.55095777783</v>
      </c>
      <c r="AR98" s="61"/>
      <c r="AS98" s="61"/>
      <c r="AT98" s="61"/>
      <c r="AU98" s="61"/>
      <c r="AV98" s="64">
        <v>224096.65359893051</v>
      </c>
      <c r="AW98" s="61">
        <v>57265.921956625134</v>
      </c>
      <c r="AX98" s="65">
        <f t="shared" si="19"/>
        <v>281362.57555555564</v>
      </c>
      <c r="AY98" s="276">
        <v>143213.55095777783</v>
      </c>
      <c r="AZ98" s="61"/>
      <c r="BA98" s="61"/>
      <c r="BB98" s="61"/>
      <c r="BC98" s="61"/>
      <c r="BD98" s="64">
        <v>224096.65359893051</v>
      </c>
      <c r="BE98" s="61">
        <v>57265.921956625134</v>
      </c>
      <c r="BF98" s="65">
        <f t="shared" si="20"/>
        <v>281362.57555555564</v>
      </c>
      <c r="BG98" s="61">
        <v>143213.55095777783</v>
      </c>
      <c r="BH98" s="61"/>
      <c r="BI98" s="61"/>
      <c r="BJ98" s="61"/>
      <c r="BK98" s="61"/>
      <c r="BL98" s="66" t="s">
        <v>1331</v>
      </c>
      <c r="BM98" s="66" t="s">
        <v>1331</v>
      </c>
      <c r="BN98" s="66"/>
    </row>
    <row r="99" spans="1:66" s="102" customFormat="1" x14ac:dyDescent="0.35">
      <c r="A99" s="129" t="s">
        <v>1267</v>
      </c>
      <c r="B99" s="129" t="s">
        <v>160</v>
      </c>
      <c r="C99" s="129" t="s">
        <v>161</v>
      </c>
      <c r="D99" s="91" t="s">
        <v>162</v>
      </c>
      <c r="E99" s="129"/>
      <c r="F99" s="129" t="s">
        <v>1268</v>
      </c>
      <c r="G99" s="129" t="s">
        <v>962</v>
      </c>
      <c r="H99" s="129" t="s">
        <v>963</v>
      </c>
      <c r="I99" s="130">
        <v>13216</v>
      </c>
      <c r="J99" s="129" t="str">
        <f>VLOOKUP(A99,'Space Type Lookup'!$A$2:$D$134,4,FALSE)</f>
        <v>Office - Services</v>
      </c>
      <c r="K99" s="129" t="s">
        <v>1269</v>
      </c>
      <c r="L99" s="131">
        <v>43709</v>
      </c>
      <c r="M99" s="131">
        <v>47361</v>
      </c>
      <c r="N99" s="91">
        <f t="shared" si="14"/>
        <v>2030</v>
      </c>
      <c r="O99" s="132">
        <v>291809.28000000003</v>
      </c>
      <c r="P99" s="129" t="s">
        <v>1331</v>
      </c>
      <c r="Q99" s="133">
        <f t="shared" si="15"/>
        <v>338858.24000000005</v>
      </c>
      <c r="R99" s="64">
        <v>300960.29999999987</v>
      </c>
      <c r="S99" s="63"/>
      <c r="T99" s="63" t="s">
        <v>1617</v>
      </c>
      <c r="U99" s="63"/>
      <c r="V99" s="60" t="s">
        <v>122</v>
      </c>
      <c r="W99" s="60"/>
      <c r="X99" s="64">
        <v>198748.81663066661</v>
      </c>
      <c r="Y99" s="61">
        <v>149152.06670266661</v>
      </c>
      <c r="Z99" s="65">
        <f t="shared" si="16"/>
        <v>347900.88333333319</v>
      </c>
      <c r="AA99" s="61"/>
      <c r="AB99" s="61"/>
      <c r="AC99" s="61"/>
      <c r="AD99" s="61"/>
      <c r="AE99" s="61"/>
      <c r="AF99" s="64">
        <v>199435.93634577768</v>
      </c>
      <c r="AG99" s="61">
        <v>149667.71920977772</v>
      </c>
      <c r="AH99" s="65">
        <f t="shared" si="17"/>
        <v>349103.65555555536</v>
      </c>
      <c r="AI99" s="61"/>
      <c r="AJ99" s="61"/>
      <c r="AK99" s="61"/>
      <c r="AL99" s="61"/>
      <c r="AM99" s="61"/>
      <c r="AN99" s="64">
        <v>199435.93634577768</v>
      </c>
      <c r="AO99" s="61">
        <v>149667.71920977772</v>
      </c>
      <c r="AP99" s="65">
        <f t="shared" si="18"/>
        <v>349103.65555555536</v>
      </c>
      <c r="AQ99" s="276"/>
      <c r="AR99" s="61"/>
      <c r="AS99" s="61"/>
      <c r="AT99" s="61"/>
      <c r="AU99" s="61"/>
      <c r="AV99" s="64">
        <v>199435.93634577768</v>
      </c>
      <c r="AW99" s="61">
        <v>149667.71920977772</v>
      </c>
      <c r="AX99" s="65">
        <f t="shared" si="19"/>
        <v>349103.65555555536</v>
      </c>
      <c r="AY99" s="276"/>
      <c r="AZ99" s="61"/>
      <c r="BA99" s="61"/>
      <c r="BB99" s="61"/>
      <c r="BC99" s="61"/>
      <c r="BD99" s="64">
        <v>199435.93634577768</v>
      </c>
      <c r="BE99" s="61">
        <v>149667.71920977772</v>
      </c>
      <c r="BF99" s="65">
        <f t="shared" si="20"/>
        <v>349103.65555555536</v>
      </c>
      <c r="BG99" s="61"/>
      <c r="BH99" s="61"/>
      <c r="BI99" s="61"/>
      <c r="BJ99" s="61"/>
      <c r="BK99" s="61"/>
      <c r="BL99" s="66" t="s">
        <v>1331</v>
      </c>
      <c r="BM99" s="66" t="s">
        <v>1331</v>
      </c>
      <c r="BN99" s="66"/>
    </row>
    <row r="100" spans="1:66" s="102" customFormat="1" x14ac:dyDescent="0.35">
      <c r="A100" s="129" t="s">
        <v>1270</v>
      </c>
      <c r="B100" s="129" t="s">
        <v>160</v>
      </c>
      <c r="C100" s="129" t="s">
        <v>161</v>
      </c>
      <c r="D100" s="91" t="s">
        <v>162</v>
      </c>
      <c r="E100" s="129"/>
      <c r="F100" s="129" t="s">
        <v>1271</v>
      </c>
      <c r="G100" s="129" t="s">
        <v>1272</v>
      </c>
      <c r="H100" s="129" t="s">
        <v>813</v>
      </c>
      <c r="I100" s="130">
        <v>23800</v>
      </c>
      <c r="J100" s="129" t="str">
        <f>VLOOKUP(A100,'Space Type Lookup'!$A$2:$D$134,4,FALSE)</f>
        <v>Office - Services</v>
      </c>
      <c r="K100" s="129" t="s">
        <v>1273</v>
      </c>
      <c r="L100" s="131">
        <v>43831</v>
      </c>
      <c r="M100" s="131">
        <v>47483</v>
      </c>
      <c r="N100" s="91">
        <f t="shared" si="14"/>
        <v>2030</v>
      </c>
      <c r="O100" s="132">
        <v>584289.96</v>
      </c>
      <c r="P100" s="129" t="s">
        <v>1331</v>
      </c>
      <c r="Q100" s="133">
        <f t="shared" si="15"/>
        <v>669017.96</v>
      </c>
      <c r="R100" s="64">
        <v>612506.14999999979</v>
      </c>
      <c r="S100" s="63"/>
      <c r="T100" s="63" t="s">
        <v>1617</v>
      </c>
      <c r="U100" s="63"/>
      <c r="V100" s="60" t="s">
        <v>122</v>
      </c>
      <c r="W100" s="60"/>
      <c r="X100" s="64">
        <v>377396.59259199997</v>
      </c>
      <c r="Y100" s="61">
        <v>284238.38740799995</v>
      </c>
      <c r="Z100" s="65">
        <f t="shared" si="16"/>
        <v>661634.98</v>
      </c>
      <c r="AA100" s="61"/>
      <c r="AB100" s="61"/>
      <c r="AC100" s="61"/>
      <c r="AD100" s="61"/>
      <c r="AE100" s="61"/>
      <c r="AF100" s="64">
        <v>387575.39199999999</v>
      </c>
      <c r="AG100" s="61">
        <v>291904.60800000001</v>
      </c>
      <c r="AH100" s="65">
        <f t="shared" si="17"/>
        <v>679480</v>
      </c>
      <c r="AI100" s="61"/>
      <c r="AJ100" s="61"/>
      <c r="AK100" s="61"/>
      <c r="AL100" s="61"/>
      <c r="AM100" s="61"/>
      <c r="AN100" s="64">
        <v>387575.39199999999</v>
      </c>
      <c r="AO100" s="61">
        <v>291904.60800000001</v>
      </c>
      <c r="AP100" s="65">
        <f t="shared" si="18"/>
        <v>679480</v>
      </c>
      <c r="AQ100" s="276"/>
      <c r="AR100" s="61"/>
      <c r="AS100" s="61"/>
      <c r="AT100" s="61"/>
      <c r="AU100" s="61"/>
      <c r="AV100" s="64">
        <v>387575.39199999999</v>
      </c>
      <c r="AW100" s="61">
        <v>291904.60800000001</v>
      </c>
      <c r="AX100" s="65">
        <f t="shared" si="19"/>
        <v>679480</v>
      </c>
      <c r="AY100" s="276"/>
      <c r="AZ100" s="61"/>
      <c r="BA100" s="61"/>
      <c r="BB100" s="61"/>
      <c r="BC100" s="61"/>
      <c r="BD100" s="64">
        <v>387575.39199999999</v>
      </c>
      <c r="BE100" s="61">
        <v>291904.60800000001</v>
      </c>
      <c r="BF100" s="65">
        <f t="shared" si="20"/>
        <v>679480</v>
      </c>
      <c r="BG100" s="61"/>
      <c r="BH100" s="61"/>
      <c r="BI100" s="61"/>
      <c r="BJ100" s="61"/>
      <c r="BK100" s="61"/>
      <c r="BL100" s="66" t="s">
        <v>1331</v>
      </c>
      <c r="BM100" s="66" t="s">
        <v>1331</v>
      </c>
      <c r="BN100" s="66"/>
    </row>
    <row r="101" spans="1:66" s="102" customFormat="1" x14ac:dyDescent="0.35">
      <c r="A101" s="129" t="s">
        <v>1274</v>
      </c>
      <c r="B101" s="129" t="s">
        <v>160</v>
      </c>
      <c r="C101" s="129" t="s">
        <v>161</v>
      </c>
      <c r="D101" s="91" t="s">
        <v>162</v>
      </c>
      <c r="E101" s="129"/>
      <c r="F101" s="129" t="s">
        <v>1275</v>
      </c>
      <c r="G101" s="129" t="s">
        <v>165</v>
      </c>
      <c r="H101" s="129" t="s">
        <v>166</v>
      </c>
      <c r="I101" s="130">
        <v>3008</v>
      </c>
      <c r="J101" s="129" t="str">
        <f>VLOOKUP(A101,'Space Type Lookup'!$A$2:$D$134,4,FALSE)</f>
        <v>Other - Facility</v>
      </c>
      <c r="K101" s="129" t="s">
        <v>1276</v>
      </c>
      <c r="L101" s="131">
        <v>43862</v>
      </c>
      <c r="M101" s="131">
        <v>45688</v>
      </c>
      <c r="N101" s="91">
        <f t="shared" si="14"/>
        <v>2025</v>
      </c>
      <c r="O101" s="132">
        <v>61776</v>
      </c>
      <c r="P101" s="129" t="s">
        <v>1331</v>
      </c>
      <c r="Q101" s="133">
        <f t="shared" si="15"/>
        <v>72484.479999999996</v>
      </c>
      <c r="R101" s="64">
        <v>67442.74000000002</v>
      </c>
      <c r="S101" s="63"/>
      <c r="T101" s="63" t="s">
        <v>1617</v>
      </c>
      <c r="U101" s="63"/>
      <c r="V101" s="60" t="s">
        <v>123</v>
      </c>
      <c r="W101" s="60"/>
      <c r="X101" s="64">
        <v>53926.660038544331</v>
      </c>
      <c r="Y101" s="61">
        <v>22565.056328185216</v>
      </c>
      <c r="Z101" s="65">
        <f t="shared" si="16"/>
        <v>76491.716366729554</v>
      </c>
      <c r="AA101" s="61"/>
      <c r="AB101" s="61"/>
      <c r="AC101" s="61"/>
      <c r="AD101" s="61"/>
      <c r="AE101" s="61"/>
      <c r="AF101" s="64">
        <v>61562.917532506406</v>
      </c>
      <c r="AG101" s="61">
        <v>25760.369747644523</v>
      </c>
      <c r="AH101" s="65">
        <f t="shared" si="17"/>
        <v>87323.287280150922</v>
      </c>
      <c r="AI101" s="61"/>
      <c r="AJ101" s="61"/>
      <c r="AK101" s="61"/>
      <c r="AL101" s="61"/>
      <c r="AM101" s="61"/>
      <c r="AN101" s="64">
        <v>61562.917532506406</v>
      </c>
      <c r="AO101" s="61">
        <v>25760.369747644523</v>
      </c>
      <c r="AP101" s="65">
        <f t="shared" si="18"/>
        <v>87323.287280150922</v>
      </c>
      <c r="AQ101" s="276"/>
      <c r="AR101" s="61"/>
      <c r="AS101" s="61"/>
      <c r="AT101" s="61"/>
      <c r="AU101" s="61"/>
      <c r="AV101" s="64">
        <v>61562.917532506406</v>
      </c>
      <c r="AW101" s="61">
        <v>25760.369747644523</v>
      </c>
      <c r="AX101" s="65">
        <f t="shared" si="19"/>
        <v>87323.287280150922</v>
      </c>
      <c r="AY101" s="276"/>
      <c r="AZ101" s="61"/>
      <c r="BA101" s="61"/>
      <c r="BB101" s="61"/>
      <c r="BC101" s="61"/>
      <c r="BD101" s="64">
        <v>61562.917532506406</v>
      </c>
      <c r="BE101" s="61">
        <v>25760.369747644523</v>
      </c>
      <c r="BF101" s="65">
        <f t="shared" si="20"/>
        <v>87323.287280150922</v>
      </c>
      <c r="BG101" s="61"/>
      <c r="BH101" s="61"/>
      <c r="BI101" s="61"/>
      <c r="BJ101" s="61"/>
      <c r="BK101" s="61"/>
      <c r="BL101" s="66" t="s">
        <v>1331</v>
      </c>
      <c r="BM101" s="66" t="s">
        <v>1331</v>
      </c>
      <c r="BN101" s="66"/>
    </row>
    <row r="102" spans="1:66" s="102" customFormat="1" x14ac:dyDescent="0.35">
      <c r="A102" s="129" t="s">
        <v>1277</v>
      </c>
      <c r="B102" s="129" t="s">
        <v>160</v>
      </c>
      <c r="C102" s="129" t="s">
        <v>161</v>
      </c>
      <c r="D102" s="91" t="s">
        <v>162</v>
      </c>
      <c r="E102" s="129"/>
      <c r="F102" s="129" t="s">
        <v>1278</v>
      </c>
      <c r="G102" s="129" t="s">
        <v>962</v>
      </c>
      <c r="H102" s="129" t="s">
        <v>963</v>
      </c>
      <c r="I102" s="130">
        <v>4229</v>
      </c>
      <c r="J102" s="129" t="str">
        <f>VLOOKUP(A102,'Space Type Lookup'!$A$2:$D$134,4,FALSE)</f>
        <v>Office - Services</v>
      </c>
      <c r="K102" s="129" t="s">
        <v>1279</v>
      </c>
      <c r="L102" s="131">
        <v>44013</v>
      </c>
      <c r="M102" s="131">
        <v>47664</v>
      </c>
      <c r="N102" s="91">
        <f t="shared" si="14"/>
        <v>2031</v>
      </c>
      <c r="O102" s="132">
        <v>97266.96</v>
      </c>
      <c r="P102" s="129" t="s">
        <v>1331</v>
      </c>
      <c r="Q102" s="133">
        <f t="shared" si="15"/>
        <v>112322.20000000001</v>
      </c>
      <c r="R102" s="64">
        <v>97266.96</v>
      </c>
      <c r="S102" s="63"/>
      <c r="T102" s="63" t="s">
        <v>1617</v>
      </c>
      <c r="U102" s="63"/>
      <c r="V102" s="60" t="s">
        <v>122</v>
      </c>
      <c r="W102" s="60"/>
      <c r="X102" s="64">
        <v>70780.414533333344</v>
      </c>
      <c r="Y102" s="61">
        <v>29617.33657777778</v>
      </c>
      <c r="Z102" s="65">
        <f t="shared" si="16"/>
        <v>100397.75111111112</v>
      </c>
      <c r="AA102" s="61"/>
      <c r="AB102" s="61"/>
      <c r="AC102" s="61"/>
      <c r="AD102" s="61"/>
      <c r="AE102" s="61"/>
      <c r="AF102" s="64">
        <v>75749.536533333317</v>
      </c>
      <c r="AG102" s="61">
        <v>31696.614577777775</v>
      </c>
      <c r="AH102" s="65">
        <f t="shared" si="17"/>
        <v>107446.15111111109</v>
      </c>
      <c r="AI102" s="61"/>
      <c r="AJ102" s="61"/>
      <c r="AK102" s="61"/>
      <c r="AL102" s="61"/>
      <c r="AM102" s="61"/>
      <c r="AN102" s="64">
        <v>75749.536533333317</v>
      </c>
      <c r="AO102" s="61">
        <v>31696.614577777775</v>
      </c>
      <c r="AP102" s="65">
        <f t="shared" si="18"/>
        <v>107446.15111111109</v>
      </c>
      <c r="AQ102" s="276"/>
      <c r="AR102" s="61"/>
      <c r="AS102" s="61"/>
      <c r="AT102" s="61"/>
      <c r="AU102" s="61"/>
      <c r="AV102" s="64">
        <v>75749.536533333317</v>
      </c>
      <c r="AW102" s="61">
        <v>31696.614577777775</v>
      </c>
      <c r="AX102" s="65">
        <f t="shared" si="19"/>
        <v>107446.15111111109</v>
      </c>
      <c r="AY102" s="276"/>
      <c r="AZ102" s="61"/>
      <c r="BA102" s="61"/>
      <c r="BB102" s="61"/>
      <c r="BC102" s="61"/>
      <c r="BD102" s="64">
        <v>75749.536533333317</v>
      </c>
      <c r="BE102" s="61">
        <v>31696.614577777775</v>
      </c>
      <c r="BF102" s="65">
        <f t="shared" si="20"/>
        <v>107446.15111111109</v>
      </c>
      <c r="BG102" s="61"/>
      <c r="BH102" s="61"/>
      <c r="BI102" s="61"/>
      <c r="BJ102" s="61"/>
      <c r="BK102" s="61"/>
      <c r="BL102" s="66" t="s">
        <v>1331</v>
      </c>
      <c r="BM102" s="66" t="s">
        <v>1331</v>
      </c>
      <c r="BN102" s="66"/>
    </row>
    <row r="103" spans="1:66" s="102" customFormat="1" x14ac:dyDescent="0.35">
      <c r="A103" s="129" t="s">
        <v>1280</v>
      </c>
      <c r="B103" s="129" t="s">
        <v>160</v>
      </c>
      <c r="C103" s="129" t="s">
        <v>161</v>
      </c>
      <c r="D103" s="91" t="s">
        <v>162</v>
      </c>
      <c r="E103" s="129"/>
      <c r="F103" s="129" t="s">
        <v>1281</v>
      </c>
      <c r="G103" s="129" t="s">
        <v>1053</v>
      </c>
      <c r="H103" s="129" t="s">
        <v>1054</v>
      </c>
      <c r="I103" s="130">
        <v>21229</v>
      </c>
      <c r="J103" s="129" t="str">
        <f>VLOOKUP(A103,'Space Type Lookup'!$A$2:$D$134,4,FALSE)</f>
        <v>Office - Services</v>
      </c>
      <c r="K103" s="129" t="s">
        <v>1282</v>
      </c>
      <c r="L103" s="131">
        <v>44105</v>
      </c>
      <c r="M103" s="131">
        <v>47756</v>
      </c>
      <c r="N103" s="91">
        <f t="shared" si="14"/>
        <v>2031</v>
      </c>
      <c r="O103" s="132">
        <v>493574.28</v>
      </c>
      <c r="P103" s="129" t="s">
        <v>1331</v>
      </c>
      <c r="Q103" s="133">
        <f t="shared" si="15"/>
        <v>569149.52</v>
      </c>
      <c r="R103" s="64">
        <v>511437.25999999972</v>
      </c>
      <c r="S103" s="63"/>
      <c r="T103" s="63" t="s">
        <v>1617</v>
      </c>
      <c r="U103" s="63"/>
      <c r="V103" s="60" t="s">
        <v>122</v>
      </c>
      <c r="W103" s="60"/>
      <c r="X103" s="64">
        <v>313028.92997866671</v>
      </c>
      <c r="Y103" s="61">
        <v>235759.51668799997</v>
      </c>
      <c r="Z103" s="65">
        <f t="shared" si="16"/>
        <v>548788.44666666666</v>
      </c>
      <c r="AA103" s="61"/>
      <c r="AB103" s="61"/>
      <c r="AC103" s="61"/>
      <c r="AD103" s="61"/>
      <c r="AE103" s="61"/>
      <c r="AF103" s="64">
        <v>333462.86542666669</v>
      </c>
      <c r="AG103" s="61">
        <v>251149.45124000002</v>
      </c>
      <c r="AH103" s="65">
        <f t="shared" si="17"/>
        <v>584612.31666666665</v>
      </c>
      <c r="AI103" s="61"/>
      <c r="AJ103" s="61"/>
      <c r="AK103" s="61"/>
      <c r="AL103" s="61"/>
      <c r="AM103" s="61"/>
      <c r="AN103" s="64">
        <v>340274.17724266666</v>
      </c>
      <c r="AO103" s="61">
        <v>256279.429424</v>
      </c>
      <c r="AP103" s="65">
        <f t="shared" si="18"/>
        <v>596553.60666666669</v>
      </c>
      <c r="AQ103" s="276"/>
      <c r="AR103" s="61"/>
      <c r="AS103" s="61"/>
      <c r="AT103" s="61"/>
      <c r="AU103" s="61"/>
      <c r="AV103" s="64">
        <v>340274.17724266666</v>
      </c>
      <c r="AW103" s="61">
        <v>256279.429424</v>
      </c>
      <c r="AX103" s="65">
        <f t="shared" si="19"/>
        <v>596553.60666666669</v>
      </c>
      <c r="AY103" s="276"/>
      <c r="AZ103" s="61"/>
      <c r="BA103" s="61"/>
      <c r="BB103" s="61"/>
      <c r="BC103" s="61"/>
      <c r="BD103" s="64">
        <v>340274.17724266666</v>
      </c>
      <c r="BE103" s="61">
        <v>256279.429424</v>
      </c>
      <c r="BF103" s="65">
        <f t="shared" si="20"/>
        <v>596553.60666666669</v>
      </c>
      <c r="BG103" s="61"/>
      <c r="BH103" s="61"/>
      <c r="BI103" s="61"/>
      <c r="BJ103" s="61"/>
      <c r="BK103" s="61"/>
      <c r="BL103" s="66" t="s">
        <v>1331</v>
      </c>
      <c r="BM103" s="66" t="s">
        <v>1331</v>
      </c>
      <c r="BN103" s="66"/>
    </row>
    <row r="104" spans="1:66" s="102" customFormat="1" x14ac:dyDescent="0.35">
      <c r="A104" s="129" t="s">
        <v>1283</v>
      </c>
      <c r="B104" s="129" t="s">
        <v>160</v>
      </c>
      <c r="C104" s="129" t="s">
        <v>161</v>
      </c>
      <c r="D104" s="91" t="s">
        <v>162</v>
      </c>
      <c r="E104" s="129"/>
      <c r="F104" s="129" t="s">
        <v>1284</v>
      </c>
      <c r="G104" s="129" t="s">
        <v>165</v>
      </c>
      <c r="H104" s="129" t="s">
        <v>166</v>
      </c>
      <c r="I104" s="130">
        <v>2614</v>
      </c>
      <c r="J104" s="129" t="str">
        <f>VLOOKUP(A104,'Space Type Lookup'!$A$2:$D$134,4,FALSE)</f>
        <v>Sleeping Room, Apartments, House</v>
      </c>
      <c r="K104" s="129" t="s">
        <v>1285</v>
      </c>
      <c r="L104" s="131">
        <v>44150</v>
      </c>
      <c r="M104" s="131">
        <v>45961</v>
      </c>
      <c r="N104" s="91">
        <f t="shared" ref="N104:N116" si="21">IF(MONTH(M104)&lt;6,YEAR(M104),YEAR(M104)+1)</f>
        <v>2026</v>
      </c>
      <c r="O104" s="132">
        <v>49800</v>
      </c>
      <c r="P104" s="129" t="s">
        <v>1331</v>
      </c>
      <c r="Q104" s="133">
        <f t="shared" ref="Q104:Q116" si="22">IF(P104="Yes",O104*1,I104*3.56+O104)</f>
        <v>59105.84</v>
      </c>
      <c r="R104" s="64">
        <v>17597.09</v>
      </c>
      <c r="S104" s="63"/>
      <c r="T104" s="63" t="s">
        <v>1617</v>
      </c>
      <c r="U104" s="63"/>
      <c r="V104" s="60" t="s">
        <v>123</v>
      </c>
      <c r="W104" s="60"/>
      <c r="X104" s="64">
        <v>40840.325700000009</v>
      </c>
      <c r="Y104" s="61">
        <v>17089.214300000003</v>
      </c>
      <c r="Z104" s="65">
        <f t="shared" ref="Z104:Z116" si="23">X104+Y104</f>
        <v>57929.540000000008</v>
      </c>
      <c r="AA104" s="61"/>
      <c r="AB104" s="61"/>
      <c r="AC104" s="61"/>
      <c r="AD104" s="61"/>
      <c r="AE104" s="61"/>
      <c r="AF104" s="64">
        <v>48193.401836090183</v>
      </c>
      <c r="AG104" s="61">
        <v>20166.033392406531</v>
      </c>
      <c r="AH104" s="65">
        <f t="shared" ref="AH104:AH116" si="24">AF104+AG104</f>
        <v>68359.435228496717</v>
      </c>
      <c r="AI104" s="61"/>
      <c r="AJ104" s="61"/>
      <c r="AK104" s="61"/>
      <c r="AL104" s="61"/>
      <c r="AM104" s="61"/>
      <c r="AN104" s="64">
        <v>51869.939904135266</v>
      </c>
      <c r="AO104" s="61">
        <v>21704.442938609795</v>
      </c>
      <c r="AP104" s="65">
        <f t="shared" ref="AP104:AP116" si="25">AN104+AO104</f>
        <v>73574.382842745064</v>
      </c>
      <c r="AQ104" s="276"/>
      <c r="AR104" s="61"/>
      <c r="AS104" s="61"/>
      <c r="AT104" s="61"/>
      <c r="AU104" s="61"/>
      <c r="AV104" s="64">
        <v>51869.939904135266</v>
      </c>
      <c r="AW104" s="61">
        <v>21704.442938609795</v>
      </c>
      <c r="AX104" s="65">
        <f t="shared" ref="AX104:AX116" si="26">AV104+AW104</f>
        <v>73574.382842745064</v>
      </c>
      <c r="AY104" s="276"/>
      <c r="AZ104" s="61"/>
      <c r="BA104" s="61"/>
      <c r="BB104" s="61"/>
      <c r="BC104" s="61"/>
      <c r="BD104" s="64">
        <v>51869.939904135266</v>
      </c>
      <c r="BE104" s="61">
        <v>21704.442938609795</v>
      </c>
      <c r="BF104" s="65">
        <f t="shared" ref="BF104:BF116" si="27">BD104+BE104</f>
        <v>73574.382842745064</v>
      </c>
      <c r="BG104" s="61"/>
      <c r="BH104" s="61"/>
      <c r="BI104" s="61"/>
      <c r="BJ104" s="61"/>
      <c r="BK104" s="61"/>
      <c r="BL104" s="66" t="s">
        <v>1331</v>
      </c>
      <c r="BM104" s="66" t="s">
        <v>1331</v>
      </c>
      <c r="BN104" s="66"/>
    </row>
    <row r="105" spans="1:66" s="102" customFormat="1" x14ac:dyDescent="0.35">
      <c r="A105" s="129" t="s">
        <v>1286</v>
      </c>
      <c r="B105" s="129" t="s">
        <v>160</v>
      </c>
      <c r="C105" s="129" t="s">
        <v>161</v>
      </c>
      <c r="D105" s="91" t="s">
        <v>162</v>
      </c>
      <c r="E105" s="129"/>
      <c r="F105" s="129" t="s">
        <v>1287</v>
      </c>
      <c r="G105" s="129" t="s">
        <v>1053</v>
      </c>
      <c r="H105" s="129" t="s">
        <v>1054</v>
      </c>
      <c r="I105" s="130">
        <v>26234</v>
      </c>
      <c r="J105" s="129" t="str">
        <f>VLOOKUP(A105,'Space Type Lookup'!$A$2:$D$134,4,FALSE)</f>
        <v>Office - Services</v>
      </c>
      <c r="K105" s="129" t="s">
        <v>1288</v>
      </c>
      <c r="L105" s="131">
        <v>44228</v>
      </c>
      <c r="M105" s="131">
        <v>47879</v>
      </c>
      <c r="N105" s="91">
        <f t="shared" si="21"/>
        <v>2031</v>
      </c>
      <c r="O105" s="132">
        <v>642732.96</v>
      </c>
      <c r="P105" s="129" t="s">
        <v>1331</v>
      </c>
      <c r="Q105" s="133">
        <f t="shared" si="22"/>
        <v>736126</v>
      </c>
      <c r="R105" s="64">
        <v>670759.10999999987</v>
      </c>
      <c r="S105" s="63"/>
      <c r="T105" s="63" t="s">
        <v>1617</v>
      </c>
      <c r="U105" s="63"/>
      <c r="V105" s="60" t="s">
        <v>122</v>
      </c>
      <c r="W105" s="60"/>
      <c r="X105" s="64">
        <v>471141.83777751692</v>
      </c>
      <c r="Y105" s="61">
        <v>242337.23333359428</v>
      </c>
      <c r="Z105" s="65">
        <f t="shared" si="23"/>
        <v>713479.0711111112</v>
      </c>
      <c r="AA105" s="61"/>
      <c r="AB105" s="61"/>
      <c r="AC105" s="61"/>
      <c r="AD105" s="61"/>
      <c r="AE105" s="61"/>
      <c r="AF105" s="64">
        <v>482690.83696416498</v>
      </c>
      <c r="AG105" s="61">
        <v>248277.59414694624</v>
      </c>
      <c r="AH105" s="65">
        <f t="shared" si="24"/>
        <v>730968.43111111119</v>
      </c>
      <c r="AI105" s="61"/>
      <c r="AJ105" s="61"/>
      <c r="AK105" s="61"/>
      <c r="AL105" s="61"/>
      <c r="AM105" s="61"/>
      <c r="AN105" s="64">
        <v>505788.83533746086</v>
      </c>
      <c r="AO105" s="61">
        <v>260158.31577365019</v>
      </c>
      <c r="AP105" s="65">
        <f t="shared" si="25"/>
        <v>765947.15111111104</v>
      </c>
      <c r="AQ105" s="276"/>
      <c r="AR105" s="61"/>
      <c r="AS105" s="61"/>
      <c r="AT105" s="61"/>
      <c r="AU105" s="61"/>
      <c r="AV105" s="64">
        <v>505788.83533746086</v>
      </c>
      <c r="AW105" s="61">
        <v>260158.31577365019</v>
      </c>
      <c r="AX105" s="65">
        <f t="shared" si="26"/>
        <v>765947.15111111104</v>
      </c>
      <c r="AY105" s="276"/>
      <c r="AZ105" s="61"/>
      <c r="BA105" s="61"/>
      <c r="BB105" s="61"/>
      <c r="BC105" s="61"/>
      <c r="BD105" s="64">
        <v>505788.83533746086</v>
      </c>
      <c r="BE105" s="61">
        <v>260158.31577365019</v>
      </c>
      <c r="BF105" s="65">
        <f t="shared" si="27"/>
        <v>765947.15111111104</v>
      </c>
      <c r="BG105" s="61"/>
      <c r="BH105" s="61"/>
      <c r="BI105" s="61"/>
      <c r="BJ105" s="61"/>
      <c r="BK105" s="61"/>
      <c r="BL105" s="66" t="s">
        <v>1331</v>
      </c>
      <c r="BM105" s="66" t="s">
        <v>1331</v>
      </c>
      <c r="BN105" s="66"/>
    </row>
    <row r="106" spans="1:66" s="102" customFormat="1" x14ac:dyDescent="0.35">
      <c r="A106" s="129" t="s">
        <v>1289</v>
      </c>
      <c r="B106" s="129" t="s">
        <v>160</v>
      </c>
      <c r="C106" s="129" t="s">
        <v>161</v>
      </c>
      <c r="D106" s="91" t="s">
        <v>162</v>
      </c>
      <c r="E106" s="129" t="s">
        <v>1191</v>
      </c>
      <c r="F106" s="129" t="s">
        <v>1290</v>
      </c>
      <c r="G106" s="129" t="s">
        <v>54</v>
      </c>
      <c r="H106" s="129" t="s">
        <v>54</v>
      </c>
      <c r="I106" s="130">
        <v>4907</v>
      </c>
      <c r="J106" s="129" t="str">
        <f>VLOOKUP(A106,'Space Type Lookup'!$A$2:$D$134,4,FALSE)</f>
        <v>Office - Services</v>
      </c>
      <c r="K106" s="129" t="s">
        <v>1291</v>
      </c>
      <c r="L106" s="131">
        <v>44200</v>
      </c>
      <c r="M106" s="131">
        <v>47848</v>
      </c>
      <c r="N106" s="91">
        <f t="shared" si="21"/>
        <v>2031</v>
      </c>
      <c r="O106" s="132">
        <v>109769.64</v>
      </c>
      <c r="P106" s="129" t="s">
        <v>1331</v>
      </c>
      <c r="Q106" s="133">
        <f t="shared" si="22"/>
        <v>127238.56</v>
      </c>
      <c r="R106" s="64">
        <v>109769.64</v>
      </c>
      <c r="S106" s="63"/>
      <c r="T106" s="63" t="s">
        <v>1617</v>
      </c>
      <c r="U106" s="63"/>
      <c r="V106" s="60" t="s">
        <v>122</v>
      </c>
      <c r="W106" s="60"/>
      <c r="X106" s="64">
        <v>77387.5962</v>
      </c>
      <c r="Y106" s="61">
        <v>32382.043799999999</v>
      </c>
      <c r="Z106" s="65">
        <f t="shared" si="23"/>
        <v>109769.64</v>
      </c>
      <c r="AA106" s="61"/>
      <c r="AB106" s="61"/>
      <c r="AC106" s="61"/>
      <c r="AD106" s="61"/>
      <c r="AE106" s="61"/>
      <c r="AF106" s="64">
        <v>77387.5962</v>
      </c>
      <c r="AG106" s="61">
        <v>32382.043799999999</v>
      </c>
      <c r="AH106" s="65">
        <f t="shared" si="24"/>
        <v>109769.64</v>
      </c>
      <c r="AI106" s="61"/>
      <c r="AJ106" s="61"/>
      <c r="AK106" s="61"/>
      <c r="AL106" s="61"/>
      <c r="AM106" s="61"/>
      <c r="AN106" s="64">
        <v>85448.030400000003</v>
      </c>
      <c r="AO106" s="61">
        <v>35754.849600000001</v>
      </c>
      <c r="AP106" s="65">
        <f t="shared" si="25"/>
        <v>121202.88</v>
      </c>
      <c r="AQ106" s="276"/>
      <c r="AR106" s="61"/>
      <c r="AS106" s="61"/>
      <c r="AT106" s="61"/>
      <c r="AU106" s="61"/>
      <c r="AV106" s="64">
        <v>85448.030400000003</v>
      </c>
      <c r="AW106" s="61">
        <v>35754.849600000001</v>
      </c>
      <c r="AX106" s="65">
        <f t="shared" si="26"/>
        <v>121202.88</v>
      </c>
      <c r="AY106" s="276"/>
      <c r="AZ106" s="61"/>
      <c r="BA106" s="61"/>
      <c r="BB106" s="61"/>
      <c r="BC106" s="61"/>
      <c r="BD106" s="64">
        <v>85448.030400000003</v>
      </c>
      <c r="BE106" s="61">
        <v>35754.849600000001</v>
      </c>
      <c r="BF106" s="65">
        <f t="shared" si="27"/>
        <v>121202.88</v>
      </c>
      <c r="BG106" s="61"/>
      <c r="BH106" s="61"/>
      <c r="BI106" s="61"/>
      <c r="BJ106" s="61"/>
      <c r="BK106" s="61"/>
      <c r="BL106" s="66" t="s">
        <v>1331</v>
      </c>
      <c r="BM106" s="66" t="s">
        <v>1331</v>
      </c>
      <c r="BN106" s="66"/>
    </row>
    <row r="107" spans="1:66" s="102" customFormat="1" x14ac:dyDescent="0.35">
      <c r="A107" s="129" t="s">
        <v>1292</v>
      </c>
      <c r="B107" s="129" t="s">
        <v>160</v>
      </c>
      <c r="C107" s="129" t="s">
        <v>161</v>
      </c>
      <c r="D107" s="91" t="s">
        <v>162</v>
      </c>
      <c r="E107" s="129" t="s">
        <v>1293</v>
      </c>
      <c r="F107" s="129" t="s">
        <v>1294</v>
      </c>
      <c r="G107" s="129" t="s">
        <v>1295</v>
      </c>
      <c r="H107" s="129" t="s">
        <v>166</v>
      </c>
      <c r="I107" s="130">
        <v>6410</v>
      </c>
      <c r="J107" s="129" t="str">
        <f>VLOOKUP(A107,'Space Type Lookup'!$A$2:$D$134,4,FALSE)</f>
        <v>Sleeping Room, Apartments, House</v>
      </c>
      <c r="K107" s="129" t="s">
        <v>1296</v>
      </c>
      <c r="L107" s="131">
        <v>44584</v>
      </c>
      <c r="M107" s="131">
        <v>46387</v>
      </c>
      <c r="N107" s="91">
        <f t="shared" si="21"/>
        <v>2027</v>
      </c>
      <c r="O107" s="132">
        <v>79007.28</v>
      </c>
      <c r="P107" s="129" t="s">
        <v>1331</v>
      </c>
      <c r="Q107" s="133">
        <f t="shared" si="22"/>
        <v>101826.88</v>
      </c>
      <c r="R107" s="64">
        <v>88933.970000000016</v>
      </c>
      <c r="S107" s="63"/>
      <c r="T107" s="63" t="s">
        <v>1617</v>
      </c>
      <c r="U107" s="63"/>
      <c r="V107" s="60" t="s">
        <v>123</v>
      </c>
      <c r="W107" s="60"/>
      <c r="X107" s="64">
        <v>76867.27800000002</v>
      </c>
      <c r="Y107" s="61">
        <v>32164.322000000007</v>
      </c>
      <c r="Z107" s="65">
        <f t="shared" si="23"/>
        <v>109031.60000000003</v>
      </c>
      <c r="AA107" s="61"/>
      <c r="AB107" s="61"/>
      <c r="AC107" s="61"/>
      <c r="AD107" s="61"/>
      <c r="AE107" s="61"/>
      <c r="AF107" s="64">
        <v>76867.27800000002</v>
      </c>
      <c r="AG107" s="61">
        <v>32164.322000000007</v>
      </c>
      <c r="AH107" s="65">
        <f t="shared" si="24"/>
        <v>109031.60000000003</v>
      </c>
      <c r="AI107" s="61"/>
      <c r="AJ107" s="61"/>
      <c r="AK107" s="61"/>
      <c r="AL107" s="61"/>
      <c r="AM107" s="61"/>
      <c r="AN107" s="64">
        <v>82245.15234581886</v>
      </c>
      <c r="AO107" s="61">
        <v>34414.638215626328</v>
      </c>
      <c r="AP107" s="65">
        <f t="shared" si="25"/>
        <v>116659.79056144519</v>
      </c>
      <c r="AQ107" s="276"/>
      <c r="AR107" s="61"/>
      <c r="AS107" s="61"/>
      <c r="AT107" s="61"/>
      <c r="AU107" s="61"/>
      <c r="AV107" s="64">
        <v>87623.0266916377</v>
      </c>
      <c r="AW107" s="61">
        <v>36664.954431252656</v>
      </c>
      <c r="AX107" s="65">
        <f t="shared" si="26"/>
        <v>124287.98112289036</v>
      </c>
      <c r="AY107" s="276"/>
      <c r="AZ107" s="61"/>
      <c r="BA107" s="61"/>
      <c r="BB107" s="61"/>
      <c r="BC107" s="61"/>
      <c r="BD107" s="64">
        <v>87623.0266916377</v>
      </c>
      <c r="BE107" s="61">
        <v>36664.954431252656</v>
      </c>
      <c r="BF107" s="65">
        <f t="shared" si="27"/>
        <v>124287.98112289036</v>
      </c>
      <c r="BG107" s="61"/>
      <c r="BH107" s="61"/>
      <c r="BI107" s="61"/>
      <c r="BJ107" s="61"/>
      <c r="BK107" s="61"/>
      <c r="BL107" s="66" t="s">
        <v>1331</v>
      </c>
      <c r="BM107" s="66" t="s">
        <v>1331</v>
      </c>
      <c r="BN107" s="66"/>
    </row>
    <row r="108" spans="1:66" s="102" customFormat="1" x14ac:dyDescent="0.35">
      <c r="A108" s="129" t="s">
        <v>1297</v>
      </c>
      <c r="B108" s="129" t="s">
        <v>160</v>
      </c>
      <c r="C108" s="129" t="s">
        <v>161</v>
      </c>
      <c r="D108" s="91" t="s">
        <v>162</v>
      </c>
      <c r="E108" s="129" t="s">
        <v>1298</v>
      </c>
      <c r="F108" s="129" t="s">
        <v>1299</v>
      </c>
      <c r="G108" s="129" t="s">
        <v>165</v>
      </c>
      <c r="H108" s="129" t="s">
        <v>166</v>
      </c>
      <c r="I108" s="130">
        <v>2436</v>
      </c>
      <c r="J108" s="129" t="str">
        <f>VLOOKUP(A108,'Space Type Lookup'!$A$2:$D$134,4,FALSE)</f>
        <v>Sleeping Room, Apartments, House</v>
      </c>
      <c r="K108" s="129" t="s">
        <v>1300</v>
      </c>
      <c r="L108" s="131">
        <v>44593</v>
      </c>
      <c r="M108" s="131">
        <v>46418</v>
      </c>
      <c r="N108" s="91">
        <f t="shared" si="21"/>
        <v>2027</v>
      </c>
      <c r="O108" s="132">
        <v>54648</v>
      </c>
      <c r="P108" s="129" t="s">
        <v>1331</v>
      </c>
      <c r="Q108" s="133">
        <f t="shared" si="22"/>
        <v>63320.160000000003</v>
      </c>
      <c r="R108" s="64">
        <v>59577.55</v>
      </c>
      <c r="S108" s="63"/>
      <c r="T108" s="63" t="s">
        <v>1617</v>
      </c>
      <c r="U108" s="63"/>
      <c r="V108" s="60" t="s">
        <v>123</v>
      </c>
      <c r="W108" s="60"/>
      <c r="X108" s="64">
        <v>43867.891800000005</v>
      </c>
      <c r="Y108" s="61">
        <v>18356.068200000002</v>
      </c>
      <c r="Z108" s="65">
        <f t="shared" si="23"/>
        <v>62223.960000000006</v>
      </c>
      <c r="AA108" s="61"/>
      <c r="AB108" s="61"/>
      <c r="AC108" s="61"/>
      <c r="AD108" s="61"/>
      <c r="AE108" s="61"/>
      <c r="AF108" s="64">
        <v>43867.891800000005</v>
      </c>
      <c r="AG108" s="61">
        <v>18356.068200000002</v>
      </c>
      <c r="AH108" s="65">
        <f t="shared" si="24"/>
        <v>62223.960000000006</v>
      </c>
      <c r="AI108" s="61"/>
      <c r="AJ108" s="61"/>
      <c r="AK108" s="61"/>
      <c r="AL108" s="61"/>
      <c r="AM108" s="61"/>
      <c r="AN108" s="64">
        <v>46888.735346650647</v>
      </c>
      <c r="AO108" s="61">
        <v>19620.109116683605</v>
      </c>
      <c r="AP108" s="65">
        <f t="shared" si="25"/>
        <v>66508.844463334244</v>
      </c>
      <c r="AQ108" s="276"/>
      <c r="AR108" s="61"/>
      <c r="AS108" s="61"/>
      <c r="AT108" s="61"/>
      <c r="AU108" s="61"/>
      <c r="AV108" s="64">
        <v>51117.916311961555</v>
      </c>
      <c r="AW108" s="61">
        <v>21389.766400040651</v>
      </c>
      <c r="AX108" s="65">
        <f t="shared" si="26"/>
        <v>72507.682712002206</v>
      </c>
      <c r="AY108" s="276"/>
      <c r="AZ108" s="61"/>
      <c r="BA108" s="61"/>
      <c r="BB108" s="61"/>
      <c r="BC108" s="61"/>
      <c r="BD108" s="64">
        <v>51117.916311961555</v>
      </c>
      <c r="BE108" s="61">
        <v>21389.766400040651</v>
      </c>
      <c r="BF108" s="65">
        <f t="shared" si="27"/>
        <v>72507.682712002206</v>
      </c>
      <c r="BG108" s="61"/>
      <c r="BH108" s="61"/>
      <c r="BI108" s="61"/>
      <c r="BJ108" s="61"/>
      <c r="BK108" s="61"/>
      <c r="BL108" s="66" t="s">
        <v>1331</v>
      </c>
      <c r="BM108" s="66" t="s">
        <v>1331</v>
      </c>
      <c r="BN108" s="66"/>
    </row>
    <row r="109" spans="1:66" s="102" customFormat="1" x14ac:dyDescent="0.35">
      <c r="A109" s="129" t="s">
        <v>1301</v>
      </c>
      <c r="B109" s="129" t="s">
        <v>160</v>
      </c>
      <c r="C109" s="129" t="s">
        <v>161</v>
      </c>
      <c r="D109" s="91" t="s">
        <v>162</v>
      </c>
      <c r="E109" s="129"/>
      <c r="F109" s="129" t="s">
        <v>1302</v>
      </c>
      <c r="G109" s="129" t="s">
        <v>52</v>
      </c>
      <c r="H109" s="129" t="s">
        <v>166</v>
      </c>
      <c r="I109" s="130">
        <v>1200</v>
      </c>
      <c r="J109" s="129" t="str">
        <f>VLOOKUP(A109,'Space Type Lookup'!$A$2:$D$134,4,FALSE)</f>
        <v>Office - Services</v>
      </c>
      <c r="K109" s="129" t="s">
        <v>1303</v>
      </c>
      <c r="L109" s="131">
        <v>45170</v>
      </c>
      <c r="M109" s="131">
        <v>46996</v>
      </c>
      <c r="N109" s="91">
        <f t="shared" si="21"/>
        <v>2029</v>
      </c>
      <c r="O109" s="132">
        <v>36000</v>
      </c>
      <c r="P109" s="129" t="s">
        <v>1331</v>
      </c>
      <c r="Q109" s="133">
        <f t="shared" si="22"/>
        <v>40272</v>
      </c>
      <c r="R109" s="64">
        <v>35600</v>
      </c>
      <c r="S109" s="63"/>
      <c r="T109" s="63" t="s">
        <v>1617</v>
      </c>
      <c r="U109" s="63"/>
      <c r="V109" s="60" t="s">
        <v>122</v>
      </c>
      <c r="W109" s="60"/>
      <c r="X109" s="64">
        <v>26615.16</v>
      </c>
      <c r="Y109" s="61">
        <v>11136.84</v>
      </c>
      <c r="Z109" s="65">
        <f t="shared" si="23"/>
        <v>37752</v>
      </c>
      <c r="AA109" s="61"/>
      <c r="AB109" s="61"/>
      <c r="AC109" s="61"/>
      <c r="AD109" s="61"/>
      <c r="AE109" s="61"/>
      <c r="AF109" s="64">
        <v>26615.16</v>
      </c>
      <c r="AG109" s="61">
        <v>11136.84</v>
      </c>
      <c r="AH109" s="65">
        <f t="shared" si="24"/>
        <v>37752</v>
      </c>
      <c r="AI109" s="61"/>
      <c r="AJ109" s="61"/>
      <c r="AK109" s="61"/>
      <c r="AL109" s="61"/>
      <c r="AM109" s="61"/>
      <c r="AN109" s="64">
        <v>26615.16</v>
      </c>
      <c r="AO109" s="61">
        <v>11136.84</v>
      </c>
      <c r="AP109" s="65">
        <f t="shared" si="25"/>
        <v>37752</v>
      </c>
      <c r="AQ109" s="276"/>
      <c r="AR109" s="61"/>
      <c r="AS109" s="61"/>
      <c r="AT109" s="61"/>
      <c r="AU109" s="61"/>
      <c r="AV109" s="64">
        <v>26615.16</v>
      </c>
      <c r="AW109" s="61">
        <v>11136.84</v>
      </c>
      <c r="AX109" s="65">
        <f t="shared" si="26"/>
        <v>37752</v>
      </c>
      <c r="AY109" s="276"/>
      <c r="AZ109" s="61"/>
      <c r="BA109" s="61"/>
      <c r="BB109" s="61"/>
      <c r="BC109" s="61"/>
      <c r="BD109" s="64">
        <v>28843.994172596722</v>
      </c>
      <c r="BE109" s="61">
        <v>12069.472738887989</v>
      </c>
      <c r="BF109" s="65">
        <f t="shared" si="27"/>
        <v>40913.466911484713</v>
      </c>
      <c r="BG109" s="61"/>
      <c r="BH109" s="61"/>
      <c r="BI109" s="61"/>
      <c r="BJ109" s="61"/>
      <c r="BK109" s="61"/>
      <c r="BL109" s="66" t="s">
        <v>1331</v>
      </c>
      <c r="BM109" s="66" t="s">
        <v>1331</v>
      </c>
      <c r="BN109" s="66"/>
    </row>
    <row r="110" spans="1:66" s="102" customFormat="1" x14ac:dyDescent="0.35">
      <c r="A110" s="129" t="s">
        <v>1304</v>
      </c>
      <c r="B110" s="129" t="s">
        <v>160</v>
      </c>
      <c r="C110" s="129" t="s">
        <v>161</v>
      </c>
      <c r="D110" s="91" t="s">
        <v>162</v>
      </c>
      <c r="E110" s="129"/>
      <c r="F110" s="129" t="s">
        <v>1305</v>
      </c>
      <c r="G110" s="129" t="s">
        <v>52</v>
      </c>
      <c r="H110" s="129" t="s">
        <v>166</v>
      </c>
      <c r="I110" s="130">
        <v>2700</v>
      </c>
      <c r="J110" s="129" t="str">
        <f>VLOOKUP(A110,'Space Type Lookup'!$A$2:$D$134,4,FALSE)</f>
        <v>Other - Facility</v>
      </c>
      <c r="K110" s="129" t="s">
        <v>1306</v>
      </c>
      <c r="L110" s="131">
        <v>44743</v>
      </c>
      <c r="M110" s="131">
        <v>46598</v>
      </c>
      <c r="N110" s="91">
        <f t="shared" si="21"/>
        <v>2028</v>
      </c>
      <c r="O110" s="132">
        <v>46800</v>
      </c>
      <c r="P110" s="129" t="s">
        <v>1331</v>
      </c>
      <c r="Q110" s="133">
        <f t="shared" si="22"/>
        <v>56412</v>
      </c>
      <c r="R110" s="64">
        <v>55054.249999999993</v>
      </c>
      <c r="S110" s="63"/>
      <c r="T110" s="63" t="s">
        <v>1617</v>
      </c>
      <c r="U110" s="63"/>
      <c r="V110" s="60" t="s">
        <v>122</v>
      </c>
      <c r="W110" s="60"/>
      <c r="X110" s="64">
        <v>38913.884999999995</v>
      </c>
      <c r="Y110" s="61">
        <v>16283.115</v>
      </c>
      <c r="Z110" s="65">
        <f t="shared" si="23"/>
        <v>55196.999999999993</v>
      </c>
      <c r="AA110" s="61"/>
      <c r="AB110" s="61"/>
      <c r="AC110" s="61"/>
      <c r="AD110" s="61"/>
      <c r="AE110" s="61"/>
      <c r="AF110" s="64">
        <v>38913.884999999995</v>
      </c>
      <c r="AG110" s="61">
        <v>16283.115</v>
      </c>
      <c r="AH110" s="65">
        <f t="shared" si="24"/>
        <v>55196.999999999993</v>
      </c>
      <c r="AI110" s="61"/>
      <c r="AJ110" s="61"/>
      <c r="AK110" s="61"/>
      <c r="AL110" s="61"/>
      <c r="AM110" s="61"/>
      <c r="AN110" s="64">
        <v>38913.884999999995</v>
      </c>
      <c r="AO110" s="61">
        <v>16283.115</v>
      </c>
      <c r="AP110" s="65">
        <f t="shared" si="25"/>
        <v>55196.999999999993</v>
      </c>
      <c r="AQ110" s="276"/>
      <c r="AR110" s="61"/>
      <c r="AS110" s="61"/>
      <c r="AT110" s="61"/>
      <c r="AU110" s="61"/>
      <c r="AV110" s="64">
        <v>45345.163288729003</v>
      </c>
      <c r="AW110" s="61">
        <v>18974.217262659655</v>
      </c>
      <c r="AX110" s="65">
        <f t="shared" si="26"/>
        <v>64319.380551388662</v>
      </c>
      <c r="AY110" s="276"/>
      <c r="AZ110" s="61"/>
      <c r="BA110" s="61"/>
      <c r="BB110" s="61"/>
      <c r="BC110" s="61"/>
      <c r="BD110" s="64">
        <v>45345.163288729003</v>
      </c>
      <c r="BE110" s="61">
        <v>18974.217262659655</v>
      </c>
      <c r="BF110" s="65">
        <f t="shared" si="27"/>
        <v>64319.380551388662</v>
      </c>
      <c r="BG110" s="61"/>
      <c r="BH110" s="61"/>
      <c r="BI110" s="61"/>
      <c r="BJ110" s="61"/>
      <c r="BK110" s="61"/>
      <c r="BL110" s="66" t="s">
        <v>1331</v>
      </c>
      <c r="BM110" s="66" t="s">
        <v>1331</v>
      </c>
      <c r="BN110" s="66"/>
    </row>
    <row r="111" spans="1:66" s="102" customFormat="1" x14ac:dyDescent="0.35">
      <c r="A111" s="129" t="s">
        <v>1307</v>
      </c>
      <c r="B111" s="129" t="s">
        <v>160</v>
      </c>
      <c r="C111" s="129" t="s">
        <v>161</v>
      </c>
      <c r="D111" s="91" t="s">
        <v>162</v>
      </c>
      <c r="E111" s="129" t="s">
        <v>1308</v>
      </c>
      <c r="F111" s="129" t="s">
        <v>1309</v>
      </c>
      <c r="G111" s="129" t="s">
        <v>165</v>
      </c>
      <c r="H111" s="129" t="s">
        <v>166</v>
      </c>
      <c r="I111" s="130">
        <v>1802</v>
      </c>
      <c r="J111" s="129" t="str">
        <f>VLOOKUP(A111,'Space Type Lookup'!$A$2:$D$134,4,FALSE)</f>
        <v>Sleeping Room, Apartments, House</v>
      </c>
      <c r="K111" s="129" t="s">
        <v>1310</v>
      </c>
      <c r="L111" s="131">
        <v>45043</v>
      </c>
      <c r="M111" s="131">
        <v>46843</v>
      </c>
      <c r="N111" s="91">
        <f t="shared" si="21"/>
        <v>2028</v>
      </c>
      <c r="O111" s="132">
        <v>59040</v>
      </c>
      <c r="P111" s="129" t="s">
        <v>1331</v>
      </c>
      <c r="Q111" s="133">
        <f t="shared" si="22"/>
        <v>65455.12</v>
      </c>
      <c r="R111" s="64">
        <v>47785.86</v>
      </c>
      <c r="S111" s="63"/>
      <c r="T111" s="63" t="s">
        <v>1617</v>
      </c>
      <c r="U111" s="63"/>
      <c r="V111" s="60" t="s">
        <v>122</v>
      </c>
      <c r="W111" s="60"/>
      <c r="X111" s="64">
        <v>45663.10379999999</v>
      </c>
      <c r="Y111" s="61">
        <v>19107.256199999996</v>
      </c>
      <c r="Z111" s="65">
        <f t="shared" si="23"/>
        <v>64770.359999999986</v>
      </c>
      <c r="AA111" s="61"/>
      <c r="AB111" s="61"/>
      <c r="AC111" s="61"/>
      <c r="AD111" s="61"/>
      <c r="AE111" s="61"/>
      <c r="AF111" s="64">
        <v>45663.10379999999</v>
      </c>
      <c r="AG111" s="61">
        <v>19107.256199999996</v>
      </c>
      <c r="AH111" s="65">
        <f t="shared" si="24"/>
        <v>64770.359999999986</v>
      </c>
      <c r="AI111" s="61"/>
      <c r="AJ111" s="61"/>
      <c r="AK111" s="61"/>
      <c r="AL111" s="61"/>
      <c r="AM111" s="61"/>
      <c r="AN111" s="64">
        <v>45663.10379999999</v>
      </c>
      <c r="AO111" s="61">
        <v>19107.256199999996</v>
      </c>
      <c r="AP111" s="65">
        <f t="shared" si="25"/>
        <v>64770.359999999986</v>
      </c>
      <c r="AQ111" s="276"/>
      <c r="AR111" s="61"/>
      <c r="AS111" s="61"/>
      <c r="AT111" s="61"/>
      <c r="AU111" s="61"/>
      <c r="AV111" s="64">
        <v>47097.091321251108</v>
      </c>
      <c r="AW111" s="61">
        <v>19707.293531587344</v>
      </c>
      <c r="AX111" s="65">
        <f t="shared" si="26"/>
        <v>66804.384852838455</v>
      </c>
      <c r="AY111" s="276"/>
      <c r="AZ111" s="61"/>
      <c r="BA111" s="61"/>
      <c r="BB111" s="61"/>
      <c r="BC111" s="61"/>
      <c r="BD111" s="64">
        <v>51399.05388500444</v>
      </c>
      <c r="BE111" s="61">
        <v>21507.405526349376</v>
      </c>
      <c r="BF111" s="65">
        <f t="shared" si="27"/>
        <v>72906.459411353819</v>
      </c>
      <c r="BG111" s="61"/>
      <c r="BH111" s="61"/>
      <c r="BI111" s="61"/>
      <c r="BJ111" s="61"/>
      <c r="BK111" s="61"/>
      <c r="BL111" s="66" t="s">
        <v>1331</v>
      </c>
      <c r="BM111" s="66" t="s">
        <v>1331</v>
      </c>
      <c r="BN111" s="66"/>
    </row>
    <row r="112" spans="1:66" s="102" customFormat="1" x14ac:dyDescent="0.35">
      <c r="A112" s="129" t="s">
        <v>1311</v>
      </c>
      <c r="B112" s="129" t="s">
        <v>160</v>
      </c>
      <c r="C112" s="129" t="s">
        <v>161</v>
      </c>
      <c r="D112" s="91" t="s">
        <v>162</v>
      </c>
      <c r="E112" s="129"/>
      <c r="F112" s="129" t="s">
        <v>1312</v>
      </c>
      <c r="G112" s="129" t="s">
        <v>165</v>
      </c>
      <c r="H112" s="129" t="s">
        <v>166</v>
      </c>
      <c r="I112" s="130">
        <v>5000</v>
      </c>
      <c r="J112" s="129" t="str">
        <f>VLOOKUP(A112,'Space Type Lookup'!$A$2:$D$134,4,FALSE)</f>
        <v>Warehouse</v>
      </c>
      <c r="K112" s="129" t="s">
        <v>1314</v>
      </c>
      <c r="L112" s="131">
        <v>45047</v>
      </c>
      <c r="M112" s="131">
        <v>46873</v>
      </c>
      <c r="N112" s="91">
        <f t="shared" si="21"/>
        <v>2028</v>
      </c>
      <c r="O112" s="132">
        <v>66000</v>
      </c>
      <c r="P112" s="129" t="s">
        <v>1331</v>
      </c>
      <c r="Q112" s="133">
        <f t="shared" si="22"/>
        <v>83800</v>
      </c>
      <c r="R112" s="64">
        <v>46965.66</v>
      </c>
      <c r="S112" s="63"/>
      <c r="T112" s="63" t="s">
        <v>1617</v>
      </c>
      <c r="U112" s="63"/>
      <c r="V112" s="60" t="s">
        <v>122</v>
      </c>
      <c r="W112" s="60"/>
      <c r="X112" s="64">
        <v>55374.551065000007</v>
      </c>
      <c r="Y112" s="61">
        <v>12675.448934999999</v>
      </c>
      <c r="Z112" s="65">
        <f t="shared" si="23"/>
        <v>68050</v>
      </c>
      <c r="AA112" s="61"/>
      <c r="AB112" s="61"/>
      <c r="AC112" s="61"/>
      <c r="AD112" s="61"/>
      <c r="AE112" s="61"/>
      <c r="AF112" s="64">
        <v>55374.551065000007</v>
      </c>
      <c r="AG112" s="61">
        <v>12675.448934999999</v>
      </c>
      <c r="AH112" s="65">
        <f t="shared" si="24"/>
        <v>68050</v>
      </c>
      <c r="AI112" s="61"/>
      <c r="AJ112" s="61"/>
      <c r="AK112" s="61"/>
      <c r="AL112" s="61"/>
      <c r="AM112" s="61"/>
      <c r="AN112" s="64">
        <v>55374.551065000007</v>
      </c>
      <c r="AO112" s="61">
        <v>12675.448934999999</v>
      </c>
      <c r="AP112" s="65">
        <f t="shared" si="25"/>
        <v>68050</v>
      </c>
      <c r="AQ112" s="276"/>
      <c r="AR112" s="61"/>
      <c r="AS112" s="61"/>
      <c r="AT112" s="61"/>
      <c r="AU112" s="61"/>
      <c r="AV112" s="64">
        <v>56533.859253508672</v>
      </c>
      <c r="AW112" s="61">
        <v>12940.819063709845</v>
      </c>
      <c r="AX112" s="65">
        <f t="shared" si="26"/>
        <v>69474.678317218524</v>
      </c>
      <c r="AY112" s="276"/>
      <c r="AZ112" s="61"/>
      <c r="BA112" s="61"/>
      <c r="BB112" s="61"/>
      <c r="BC112" s="61"/>
      <c r="BD112" s="64">
        <v>62330.400196052018</v>
      </c>
      <c r="BE112" s="61">
        <v>14267.669707259076</v>
      </c>
      <c r="BF112" s="65">
        <f t="shared" si="27"/>
        <v>76598.069903311087</v>
      </c>
      <c r="BG112" s="61"/>
      <c r="BH112" s="61"/>
      <c r="BI112" s="61"/>
      <c r="BJ112" s="61"/>
      <c r="BK112" s="61"/>
      <c r="BL112" s="66" t="s">
        <v>1331</v>
      </c>
      <c r="BM112" s="66" t="s">
        <v>1331</v>
      </c>
      <c r="BN112" s="66"/>
    </row>
    <row r="113" spans="1:66" s="102" customFormat="1" x14ac:dyDescent="0.35">
      <c r="A113" s="129" t="s">
        <v>1315</v>
      </c>
      <c r="B113" s="129" t="s">
        <v>160</v>
      </c>
      <c r="C113" s="129" t="s">
        <v>161</v>
      </c>
      <c r="D113" s="91" t="s">
        <v>162</v>
      </c>
      <c r="E113" s="129" t="s">
        <v>1316</v>
      </c>
      <c r="F113" s="129" t="s">
        <v>1317</v>
      </c>
      <c r="G113" s="129" t="s">
        <v>1046</v>
      </c>
      <c r="H113" s="129" t="s">
        <v>54</v>
      </c>
      <c r="I113" s="130">
        <v>2729</v>
      </c>
      <c r="J113" s="129" t="str">
        <f>VLOOKUP(A113,'Space Type Lookup'!$A$2:$D$134,4,FALSE)</f>
        <v>Sleeping Room, Apartments, House</v>
      </c>
      <c r="K113" s="129" t="s">
        <v>1318</v>
      </c>
      <c r="L113" s="131">
        <v>44940</v>
      </c>
      <c r="M113" s="131">
        <v>46053</v>
      </c>
      <c r="N113" s="91">
        <f t="shared" si="21"/>
        <v>2026</v>
      </c>
      <c r="O113" s="132">
        <v>55536</v>
      </c>
      <c r="P113" s="129" t="s">
        <v>1331</v>
      </c>
      <c r="Q113" s="133">
        <f t="shared" si="22"/>
        <v>65251.24</v>
      </c>
      <c r="R113" s="64">
        <v>60025.210000000006</v>
      </c>
      <c r="S113" s="63"/>
      <c r="T113" s="63" t="s">
        <v>1617</v>
      </c>
      <c r="U113" s="63"/>
      <c r="V113" s="60" t="s">
        <v>123</v>
      </c>
      <c r="W113" s="60"/>
      <c r="X113" s="61">
        <v>44405.249850000007</v>
      </c>
      <c r="Y113" s="61">
        <v>18580.920150000002</v>
      </c>
      <c r="Z113" s="65">
        <f t="shared" si="23"/>
        <v>62986.170000000013</v>
      </c>
      <c r="AA113" s="61"/>
      <c r="AB113" s="61"/>
      <c r="AC113" s="61"/>
      <c r="AD113" s="61"/>
      <c r="AE113" s="61"/>
      <c r="AF113" s="64">
        <v>45838.404909300058</v>
      </c>
      <c r="AG113" s="61">
        <v>19180.609146444705</v>
      </c>
      <c r="AH113" s="65">
        <f t="shared" si="24"/>
        <v>65019.014055744759</v>
      </c>
      <c r="AI113" s="61"/>
      <c r="AJ113" s="61"/>
      <c r="AK113" s="61"/>
      <c r="AL113" s="61"/>
      <c r="AM113" s="61"/>
      <c r="AN113" s="64">
        <v>47844.821992320147</v>
      </c>
      <c r="AO113" s="61">
        <v>20020.173741467297</v>
      </c>
      <c r="AP113" s="65">
        <f t="shared" si="25"/>
        <v>67864.995733787451</v>
      </c>
      <c r="AQ113" s="276"/>
      <c r="AR113" s="61"/>
      <c r="AS113" s="61"/>
      <c r="AT113" s="61"/>
      <c r="AU113" s="61"/>
      <c r="AV113" s="64">
        <v>47844.821992320147</v>
      </c>
      <c r="AW113" s="61">
        <v>20020.173741467297</v>
      </c>
      <c r="AX113" s="65">
        <f t="shared" si="26"/>
        <v>67864.995733787451</v>
      </c>
      <c r="AY113" s="276"/>
      <c r="AZ113" s="61"/>
      <c r="BA113" s="61"/>
      <c r="BB113" s="61"/>
      <c r="BC113" s="61"/>
      <c r="BD113" s="64">
        <v>47844.821992320147</v>
      </c>
      <c r="BE113" s="61">
        <v>20020.173741467297</v>
      </c>
      <c r="BF113" s="65">
        <f t="shared" si="27"/>
        <v>67864.995733787451</v>
      </c>
      <c r="BG113" s="61"/>
      <c r="BH113" s="61"/>
      <c r="BI113" s="61"/>
      <c r="BJ113" s="61"/>
      <c r="BK113" s="61"/>
      <c r="BL113" s="66" t="s">
        <v>1331</v>
      </c>
      <c r="BM113" s="66" t="s">
        <v>1331</v>
      </c>
      <c r="BN113" s="66"/>
    </row>
    <row r="114" spans="1:66" s="102" customFormat="1" x14ac:dyDescent="0.35">
      <c r="A114" s="129" t="s">
        <v>1319</v>
      </c>
      <c r="B114" s="129" t="s">
        <v>160</v>
      </c>
      <c r="C114" s="129" t="s">
        <v>161</v>
      </c>
      <c r="D114" s="91" t="s">
        <v>162</v>
      </c>
      <c r="E114" s="129" t="s">
        <v>1320</v>
      </c>
      <c r="F114" s="129" t="s">
        <v>1321</v>
      </c>
      <c r="G114" s="129" t="s">
        <v>1046</v>
      </c>
      <c r="H114" s="129" t="s">
        <v>54</v>
      </c>
      <c r="I114" s="130">
        <v>2856</v>
      </c>
      <c r="J114" s="129" t="str">
        <f>VLOOKUP(A114,'Space Type Lookup'!$A$2:$D$134,4,FALSE)</f>
        <v>Other - Facility</v>
      </c>
      <c r="K114" s="129" t="s">
        <v>1322</v>
      </c>
      <c r="L114" s="131">
        <v>45047</v>
      </c>
      <c r="M114" s="131">
        <v>46142</v>
      </c>
      <c r="N114" s="91">
        <f t="shared" si="21"/>
        <v>2026</v>
      </c>
      <c r="O114" s="132">
        <v>52800</v>
      </c>
      <c r="P114" s="129" t="s">
        <v>1331</v>
      </c>
      <c r="Q114" s="133">
        <f t="shared" si="22"/>
        <v>62967.360000000001</v>
      </c>
      <c r="R114" s="64">
        <v>57907.97</v>
      </c>
      <c r="S114" s="63"/>
      <c r="T114" s="63" t="s">
        <v>1617</v>
      </c>
      <c r="U114" s="63"/>
      <c r="V114" s="60" t="s">
        <v>123</v>
      </c>
      <c r="W114" s="60"/>
      <c r="X114" s="61">
        <v>42720.800399999986</v>
      </c>
      <c r="Y114" s="61">
        <v>17876.079599999994</v>
      </c>
      <c r="Z114" s="65">
        <f t="shared" si="23"/>
        <v>60596.879999999976</v>
      </c>
      <c r="AA114" s="61"/>
      <c r="AB114" s="61"/>
      <c r="AC114" s="61"/>
      <c r="AD114" s="61"/>
      <c r="AE114" s="61"/>
      <c r="AF114" s="64">
        <v>43272.316551242708</v>
      </c>
      <c r="AG114" s="61">
        <v>18106.855861867516</v>
      </c>
      <c r="AH114" s="65">
        <f t="shared" si="24"/>
        <v>61379.172413110224</v>
      </c>
      <c r="AI114" s="61"/>
      <c r="AJ114" s="61"/>
      <c r="AK114" s="61"/>
      <c r="AL114" s="61"/>
      <c r="AM114" s="61"/>
      <c r="AN114" s="64">
        <v>46029.897307456311</v>
      </c>
      <c r="AO114" s="61">
        <v>19260.737171205124</v>
      </c>
      <c r="AP114" s="65">
        <f t="shared" si="25"/>
        <v>65290.634478661435</v>
      </c>
      <c r="AQ114" s="276"/>
      <c r="AR114" s="61"/>
      <c r="AS114" s="61"/>
      <c r="AT114" s="61"/>
      <c r="AU114" s="61"/>
      <c r="AV114" s="64">
        <v>46029.897307456311</v>
      </c>
      <c r="AW114" s="61">
        <v>19260.737171205124</v>
      </c>
      <c r="AX114" s="65">
        <f t="shared" si="26"/>
        <v>65290.634478661435</v>
      </c>
      <c r="AY114" s="276"/>
      <c r="AZ114" s="61"/>
      <c r="BA114" s="61"/>
      <c r="BB114" s="61"/>
      <c r="BC114" s="61"/>
      <c r="BD114" s="64">
        <v>46029.897307456311</v>
      </c>
      <c r="BE114" s="61">
        <v>19260.737171205124</v>
      </c>
      <c r="BF114" s="65">
        <f t="shared" si="27"/>
        <v>65290.634478661435</v>
      </c>
      <c r="BG114" s="61"/>
      <c r="BH114" s="61"/>
      <c r="BI114" s="61"/>
      <c r="BJ114" s="61"/>
      <c r="BK114" s="61"/>
      <c r="BL114" s="66" t="s">
        <v>1331</v>
      </c>
      <c r="BM114" s="66" t="s">
        <v>1331</v>
      </c>
      <c r="BN114" s="66"/>
    </row>
    <row r="115" spans="1:66" s="102" customFormat="1" x14ac:dyDescent="0.35">
      <c r="A115" s="129" t="s">
        <v>1323</v>
      </c>
      <c r="B115" s="129" t="s">
        <v>160</v>
      </c>
      <c r="C115" s="129" t="s">
        <v>161</v>
      </c>
      <c r="D115" s="91" t="s">
        <v>162</v>
      </c>
      <c r="E115" s="129"/>
      <c r="F115" s="129" t="s">
        <v>1324</v>
      </c>
      <c r="G115" s="129" t="s">
        <v>974</v>
      </c>
      <c r="H115" s="129" t="s">
        <v>975</v>
      </c>
      <c r="I115" s="130">
        <v>6702</v>
      </c>
      <c r="J115" s="129" t="str">
        <f>VLOOKUP(A115,'Space Type Lookup'!$A$2:$D$134,4,FALSE)</f>
        <v>Office - Services</v>
      </c>
      <c r="K115" s="129" t="s">
        <v>1325</v>
      </c>
      <c r="L115" s="131">
        <v>45200</v>
      </c>
      <c r="M115" s="131">
        <v>48852</v>
      </c>
      <c r="N115" s="91">
        <f t="shared" si="21"/>
        <v>2034</v>
      </c>
      <c r="O115" s="132">
        <v>154146</v>
      </c>
      <c r="P115" s="129" t="s">
        <v>1332</v>
      </c>
      <c r="Q115" s="133">
        <f t="shared" si="22"/>
        <v>154146</v>
      </c>
      <c r="R115" s="64">
        <v>89918.5</v>
      </c>
      <c r="S115" s="63"/>
      <c r="T115" s="63" t="s">
        <v>1617</v>
      </c>
      <c r="U115" s="63"/>
      <c r="V115" s="60" t="s">
        <v>122</v>
      </c>
      <c r="W115" s="60"/>
      <c r="X115" s="61">
        <v>87924.878400000001</v>
      </c>
      <c r="Y115" s="61">
        <v>66221.121599999984</v>
      </c>
      <c r="Z115" s="65">
        <f t="shared" si="23"/>
        <v>154146</v>
      </c>
      <c r="AA115" s="61"/>
      <c r="AB115" s="61"/>
      <c r="AC115" s="61"/>
      <c r="AD115" s="61"/>
      <c r="AE115" s="61"/>
      <c r="AF115" s="64">
        <v>87924.878400000001</v>
      </c>
      <c r="AG115" s="61">
        <v>66221.121599999984</v>
      </c>
      <c r="AH115" s="65">
        <f t="shared" si="24"/>
        <v>154146</v>
      </c>
      <c r="AI115" s="61"/>
      <c r="AJ115" s="61"/>
      <c r="AK115" s="61"/>
      <c r="AL115" s="61"/>
      <c r="AM115" s="61"/>
      <c r="AN115" s="64">
        <v>87924.878400000001</v>
      </c>
      <c r="AO115" s="61">
        <v>66221.121599999984</v>
      </c>
      <c r="AP115" s="65">
        <f t="shared" si="25"/>
        <v>154146</v>
      </c>
      <c r="AQ115" s="276"/>
      <c r="AR115" s="61"/>
      <c r="AS115" s="61"/>
      <c r="AT115" s="61"/>
      <c r="AU115" s="61"/>
      <c r="AV115" s="64">
        <v>87924.878400000001</v>
      </c>
      <c r="AW115" s="61">
        <v>66221.121599999984</v>
      </c>
      <c r="AX115" s="65">
        <f t="shared" si="26"/>
        <v>154146</v>
      </c>
      <c r="AY115" s="276"/>
      <c r="AZ115" s="61"/>
      <c r="BA115" s="61"/>
      <c r="BB115" s="61"/>
      <c r="BC115" s="61"/>
      <c r="BD115" s="64">
        <v>87924.878400000001</v>
      </c>
      <c r="BE115" s="61">
        <v>66221.121599999984</v>
      </c>
      <c r="BF115" s="65">
        <f t="shared" si="27"/>
        <v>154146</v>
      </c>
      <c r="BG115" s="61"/>
      <c r="BH115" s="61"/>
      <c r="BI115" s="61"/>
      <c r="BJ115" s="61"/>
      <c r="BK115" s="61"/>
      <c r="BL115" s="66" t="s">
        <v>1331</v>
      </c>
      <c r="BM115" s="66" t="s">
        <v>1331</v>
      </c>
      <c r="BN115" s="66"/>
    </row>
    <row r="116" spans="1:66" s="102" customFormat="1" x14ac:dyDescent="0.35">
      <c r="A116" s="129" t="s">
        <v>1326</v>
      </c>
      <c r="B116" s="129" t="s">
        <v>160</v>
      </c>
      <c r="C116" s="129" t="s">
        <v>161</v>
      </c>
      <c r="D116" s="91" t="s">
        <v>162</v>
      </c>
      <c r="E116" s="129" t="s">
        <v>1327</v>
      </c>
      <c r="F116" s="129" t="s">
        <v>1328</v>
      </c>
      <c r="G116" s="129" t="s">
        <v>1329</v>
      </c>
      <c r="H116" s="129" t="s">
        <v>276</v>
      </c>
      <c r="I116" s="130">
        <v>30437</v>
      </c>
      <c r="J116" s="129" t="s">
        <v>1642</v>
      </c>
      <c r="K116" s="129" t="s">
        <v>1330</v>
      </c>
      <c r="L116" s="131">
        <v>45352</v>
      </c>
      <c r="M116" s="131">
        <v>47177</v>
      </c>
      <c r="N116" s="91">
        <f t="shared" si="21"/>
        <v>2029</v>
      </c>
      <c r="O116" s="132">
        <v>876293.28</v>
      </c>
      <c r="P116" s="129" t="s">
        <v>1331</v>
      </c>
      <c r="Q116" s="133">
        <f t="shared" si="22"/>
        <v>984649</v>
      </c>
      <c r="R116" s="64">
        <v>205928.92</v>
      </c>
      <c r="S116" s="63"/>
      <c r="T116" s="63" t="s">
        <v>1617</v>
      </c>
      <c r="U116" s="282" t="s">
        <v>1578</v>
      </c>
      <c r="V116" s="60" t="s">
        <v>122</v>
      </c>
      <c r="W116" s="60"/>
      <c r="X116" s="61">
        <v>703823.11851775006</v>
      </c>
      <c r="Y116" s="61">
        <v>224580.94231558335</v>
      </c>
      <c r="Z116" s="65">
        <f t="shared" si="23"/>
        <v>928404.06083333341</v>
      </c>
      <c r="AA116" s="61">
        <v>167112.73095000003</v>
      </c>
      <c r="AB116" s="61"/>
      <c r="AC116" s="61"/>
      <c r="AD116" s="61"/>
      <c r="AE116" s="61"/>
      <c r="AF116" s="61">
        <v>721418.69648069376</v>
      </c>
      <c r="AG116" s="61">
        <v>230195.46587347292</v>
      </c>
      <c r="AH116" s="65">
        <f t="shared" si="24"/>
        <v>951614.16235416662</v>
      </c>
      <c r="AI116" s="61">
        <v>171290.54922375001</v>
      </c>
      <c r="AJ116" s="61"/>
      <c r="AK116" s="61"/>
      <c r="AL116" s="61"/>
      <c r="AM116" s="61"/>
      <c r="AN116" s="61">
        <v>739454.16389271105</v>
      </c>
      <c r="AO116" s="61">
        <v>411523.16547465348</v>
      </c>
      <c r="AP116" s="65">
        <f t="shared" si="25"/>
        <v>1150977.3293673645</v>
      </c>
      <c r="AQ116" s="276">
        <v>175572.81295434374</v>
      </c>
      <c r="AR116" s="61"/>
      <c r="AS116" s="61"/>
      <c r="AT116" s="61"/>
      <c r="AU116" s="61"/>
      <c r="AV116" s="61">
        <v>757940.5179900286</v>
      </c>
      <c r="AW116" s="61">
        <v>241849.11133331741</v>
      </c>
      <c r="AX116" s="65">
        <f t="shared" si="26"/>
        <v>999789.62932334607</v>
      </c>
      <c r="AY116" s="276">
        <v>179962.13327820229</v>
      </c>
      <c r="AZ116" s="61"/>
      <c r="BA116" s="61"/>
      <c r="BB116" s="61"/>
      <c r="BC116" s="61"/>
      <c r="BD116" s="61">
        <v>800237.21669651952</v>
      </c>
      <c r="BE116" s="61">
        <v>255345.44614020322</v>
      </c>
      <c r="BF116" s="65">
        <f t="shared" si="27"/>
        <v>1055582.6628367228</v>
      </c>
      <c r="BG116" s="61">
        <v>190004.87931061009</v>
      </c>
      <c r="BH116" s="61"/>
      <c r="BI116" s="61"/>
      <c r="BJ116" s="61"/>
      <c r="BK116" s="61"/>
      <c r="BL116" s="66" t="s">
        <v>1331</v>
      </c>
      <c r="BM116" s="66" t="s">
        <v>1331</v>
      </c>
      <c r="BN116" s="66"/>
    </row>
    <row r="117" spans="1:66" s="67" customFormat="1" x14ac:dyDescent="0.35">
      <c r="A117" s="94"/>
      <c r="B117" s="94"/>
      <c r="C117" s="94"/>
      <c r="D117" s="48"/>
      <c r="E117" s="94"/>
      <c r="F117" s="94"/>
      <c r="G117" s="94"/>
      <c r="H117" s="94"/>
      <c r="I117" s="134">
        <f>SUM(I8:I116)</f>
        <v>2179734</v>
      </c>
      <c r="J117" s="4"/>
      <c r="K117" s="3"/>
      <c r="L117" s="3"/>
      <c r="M117" s="3"/>
      <c r="N117" s="3"/>
      <c r="O117" s="135">
        <f>SUM(O8:O116)</f>
        <v>47373484.68</v>
      </c>
      <c r="P117" s="136"/>
      <c r="Q117" s="135">
        <f>SUM(Q8:Q116)</f>
        <v>54512398.960000001</v>
      </c>
      <c r="R117" s="70"/>
      <c r="S117" s="70">
        <f>SUM(S8:S116)</f>
        <v>0</v>
      </c>
      <c r="T117" s="70">
        <f>SUM(T8:T116)</f>
        <v>0</v>
      </c>
      <c r="U117" s="70">
        <f>SUM(U8:U116)</f>
        <v>0</v>
      </c>
      <c r="V117" s="104"/>
      <c r="X117" s="70">
        <f t="shared" ref="X117:BK117" si="28">SUM(X8:X116)</f>
        <v>35786541.461628817</v>
      </c>
      <c r="Y117" s="70">
        <f t="shared" si="28"/>
        <v>16179680.156135704</v>
      </c>
      <c r="Z117" s="70">
        <f t="shared" si="28"/>
        <v>51966221.617764533</v>
      </c>
      <c r="AA117" s="70">
        <f t="shared" si="28"/>
        <v>6784699.2629644442</v>
      </c>
      <c r="AB117" s="70">
        <f t="shared" si="28"/>
        <v>0</v>
      </c>
      <c r="AC117" s="70">
        <f t="shared" si="28"/>
        <v>0</v>
      </c>
      <c r="AD117" s="70">
        <f t="shared" si="28"/>
        <v>0</v>
      </c>
      <c r="AE117" s="70">
        <f t="shared" si="28"/>
        <v>0</v>
      </c>
      <c r="AF117" s="70">
        <f t="shared" si="28"/>
        <v>35824716.300567336</v>
      </c>
      <c r="AG117" s="70">
        <f t="shared" si="28"/>
        <v>16076532.104732579</v>
      </c>
      <c r="AH117" s="70">
        <f t="shared" si="28"/>
        <v>51901248.405299947</v>
      </c>
      <c r="AI117" s="70">
        <f t="shared" si="28"/>
        <v>6807365.9225782827</v>
      </c>
      <c r="AJ117" s="70">
        <f t="shared" si="28"/>
        <v>0</v>
      </c>
      <c r="AK117" s="70">
        <f t="shared" si="28"/>
        <v>0</v>
      </c>
      <c r="AL117" s="70">
        <f t="shared" si="28"/>
        <v>0</v>
      </c>
      <c r="AM117" s="70">
        <f t="shared" si="28"/>
        <v>8124483</v>
      </c>
      <c r="AN117" s="70">
        <f t="shared" si="28"/>
        <v>34901560.437370844</v>
      </c>
      <c r="AO117" s="70">
        <f t="shared" si="28"/>
        <v>22151956.139875643</v>
      </c>
      <c r="AP117" s="70">
        <f t="shared" si="28"/>
        <v>57053516.577246495</v>
      </c>
      <c r="AQ117" s="70">
        <f t="shared" si="28"/>
        <v>6794620.0482422281</v>
      </c>
      <c r="AR117" s="70">
        <f t="shared" si="28"/>
        <v>0</v>
      </c>
      <c r="AS117" s="70">
        <f t="shared" si="28"/>
        <v>0</v>
      </c>
      <c r="AT117" s="70">
        <f t="shared" si="28"/>
        <v>0</v>
      </c>
      <c r="AU117" s="70">
        <f t="shared" si="28"/>
        <v>4537914</v>
      </c>
      <c r="AV117" s="70">
        <f t="shared" si="28"/>
        <v>34813206.681530498</v>
      </c>
      <c r="AW117" s="70">
        <f t="shared" si="28"/>
        <v>15234397.151333392</v>
      </c>
      <c r="AX117" s="70">
        <f t="shared" si="28"/>
        <v>50047603.83286389</v>
      </c>
      <c r="AY117" s="70">
        <f t="shared" si="28"/>
        <v>6961444.7281580688</v>
      </c>
      <c r="AZ117" s="70">
        <f t="shared" si="28"/>
        <v>0</v>
      </c>
      <c r="BA117" s="70">
        <f t="shared" si="28"/>
        <v>0</v>
      </c>
      <c r="BB117" s="70">
        <f t="shared" si="28"/>
        <v>0</v>
      </c>
      <c r="BC117" s="70">
        <f t="shared" si="28"/>
        <v>0</v>
      </c>
      <c r="BD117" s="70">
        <f t="shared" si="28"/>
        <v>36744123.395747125</v>
      </c>
      <c r="BE117" s="70">
        <f t="shared" si="28"/>
        <v>15985627.345525723</v>
      </c>
      <c r="BF117" s="70">
        <f t="shared" si="28"/>
        <v>52729750.741272837</v>
      </c>
      <c r="BG117" s="70">
        <f t="shared" si="28"/>
        <v>7477384.0423854254</v>
      </c>
      <c r="BH117" s="70">
        <f t="shared" si="28"/>
        <v>0</v>
      </c>
      <c r="BI117" s="70">
        <f t="shared" si="28"/>
        <v>0</v>
      </c>
      <c r="BJ117" s="70">
        <f t="shared" si="28"/>
        <v>0</v>
      </c>
      <c r="BK117" s="70">
        <f t="shared" si="28"/>
        <v>0</v>
      </c>
      <c r="BL117" s="70"/>
      <c r="BM117" s="70"/>
      <c r="BN117" s="70"/>
    </row>
    <row r="118" spans="1:66" x14ac:dyDescent="0.35">
      <c r="A118" s="71"/>
      <c r="B118" s="71"/>
      <c r="C118" s="71"/>
      <c r="D118" s="69"/>
      <c r="E118" s="71"/>
      <c r="F118" s="71"/>
      <c r="G118" s="71"/>
      <c r="H118" s="71"/>
      <c r="I118" s="72"/>
      <c r="J118" s="73"/>
    </row>
    <row r="119" spans="1:66" x14ac:dyDescent="0.35">
      <c r="A119" s="126"/>
      <c r="B119" s="126"/>
      <c r="C119" s="126"/>
      <c r="D119" s="69"/>
      <c r="E119" s="71"/>
      <c r="F119" s="71"/>
      <c r="G119" s="71"/>
      <c r="H119" s="71"/>
      <c r="I119" s="72"/>
      <c r="J119" s="73"/>
    </row>
    <row r="120" spans="1:66" x14ac:dyDescent="0.35">
      <c r="A120" s="305" t="s">
        <v>55</v>
      </c>
      <c r="B120" s="305"/>
      <c r="C120" s="305"/>
      <c r="D120" s="305"/>
      <c r="E120" s="305"/>
      <c r="F120" s="305"/>
      <c r="G120" s="305"/>
      <c r="H120" s="305"/>
      <c r="I120" s="305"/>
      <c r="J120" s="305"/>
      <c r="K120" s="305"/>
      <c r="L120" s="305"/>
      <c r="M120" s="305"/>
      <c r="N120" s="305"/>
      <c r="O120" s="305"/>
      <c r="P120" s="305"/>
      <c r="Q120" s="305"/>
      <c r="R120" s="195"/>
      <c r="S120" s="305"/>
      <c r="T120" s="305"/>
      <c r="U120" s="305"/>
      <c r="V120" s="305"/>
      <c r="W120" s="305"/>
      <c r="X120" s="305"/>
      <c r="Y120" s="305"/>
      <c r="Z120" s="305"/>
      <c r="AA120" s="305"/>
      <c r="AB120" s="305"/>
      <c r="AC120" s="305"/>
      <c r="AD120" s="305"/>
      <c r="AE120" s="305"/>
      <c r="AF120" s="305"/>
      <c r="AG120" s="305"/>
      <c r="AH120" s="305"/>
      <c r="AI120" s="305"/>
      <c r="AJ120" s="305" t="s">
        <v>55</v>
      </c>
      <c r="AK120" s="305"/>
      <c r="AL120" s="305"/>
      <c r="AM120" s="305"/>
      <c r="AN120" s="305"/>
      <c r="AO120" s="305"/>
      <c r="AP120" s="305"/>
      <c r="AQ120" s="305"/>
      <c r="AR120" s="305"/>
      <c r="AS120" s="305"/>
      <c r="AT120" s="305"/>
      <c r="AU120" s="305"/>
      <c r="AV120" s="305"/>
      <c r="AW120" s="305"/>
      <c r="AX120" s="305"/>
      <c r="AY120" s="305"/>
      <c r="AZ120" s="305" t="s">
        <v>55</v>
      </c>
      <c r="BA120" s="305"/>
      <c r="BB120" s="305"/>
      <c r="BC120" s="305"/>
      <c r="BD120" s="305"/>
      <c r="BE120" s="305"/>
      <c r="BF120" s="305"/>
      <c r="BG120" s="305"/>
      <c r="BH120" s="305"/>
      <c r="BI120" s="305"/>
      <c r="BJ120" s="305"/>
      <c r="BK120" s="305"/>
      <c r="BL120" s="305"/>
      <c r="BM120" s="305"/>
      <c r="BN120" s="305"/>
    </row>
    <row r="121" spans="1:66" s="50" customFormat="1" x14ac:dyDescent="0.35">
      <c r="A121" s="318" t="s">
        <v>56</v>
      </c>
      <c r="B121" s="318"/>
      <c r="C121" s="318"/>
      <c r="D121" s="318"/>
      <c r="E121" s="318"/>
      <c r="F121" s="318"/>
      <c r="G121" s="318"/>
      <c r="H121" s="318"/>
      <c r="I121" s="318"/>
      <c r="J121" s="318"/>
      <c r="K121" s="318"/>
      <c r="L121" s="318"/>
      <c r="M121" s="318"/>
      <c r="N121" s="318"/>
      <c r="O121" s="318"/>
      <c r="P121" s="318"/>
      <c r="Q121" s="196" t="s">
        <v>4</v>
      </c>
      <c r="R121" s="197"/>
      <c r="S121" s="319"/>
      <c r="T121" s="320"/>
      <c r="U121" s="321"/>
      <c r="V121" s="315" t="s">
        <v>6</v>
      </c>
      <c r="W121" s="317"/>
      <c r="X121" s="322" t="s">
        <v>7</v>
      </c>
      <c r="Y121" s="322"/>
      <c r="Z121" s="322"/>
      <c r="AA121" s="53" t="s">
        <v>8</v>
      </c>
      <c r="AB121" s="322" t="s">
        <v>9</v>
      </c>
      <c r="AC121" s="322"/>
      <c r="AD121" s="322"/>
      <c r="AE121" s="53" t="s">
        <v>10</v>
      </c>
      <c r="AF121" s="322" t="s">
        <v>11</v>
      </c>
      <c r="AG121" s="322"/>
      <c r="AH121" s="322"/>
      <c r="AI121" s="53" t="s">
        <v>8</v>
      </c>
      <c r="AJ121" s="322" t="s">
        <v>9</v>
      </c>
      <c r="AK121" s="322"/>
      <c r="AL121" s="322"/>
      <c r="AM121" s="53" t="s">
        <v>10</v>
      </c>
      <c r="AN121" s="322" t="s">
        <v>11</v>
      </c>
      <c r="AO121" s="322"/>
      <c r="AP121" s="322"/>
      <c r="AQ121" s="53" t="s">
        <v>8</v>
      </c>
      <c r="AR121" s="322" t="s">
        <v>9</v>
      </c>
      <c r="AS121" s="322"/>
      <c r="AT121" s="322"/>
      <c r="AU121" s="53" t="s">
        <v>10</v>
      </c>
      <c r="AV121" s="322" t="s">
        <v>11</v>
      </c>
      <c r="AW121" s="322"/>
      <c r="AX121" s="322"/>
      <c r="AY121" s="53" t="s">
        <v>8</v>
      </c>
      <c r="AZ121" s="322" t="s">
        <v>9</v>
      </c>
      <c r="BA121" s="322"/>
      <c r="BB121" s="322"/>
      <c r="BC121" s="53" t="s">
        <v>10</v>
      </c>
      <c r="BD121" s="322" t="s">
        <v>11</v>
      </c>
      <c r="BE121" s="322"/>
      <c r="BF121" s="322"/>
      <c r="BG121" s="53" t="s">
        <v>8</v>
      </c>
      <c r="BH121" s="322" t="s">
        <v>9</v>
      </c>
      <c r="BI121" s="322"/>
      <c r="BJ121" s="322"/>
      <c r="BK121" s="53" t="s">
        <v>10</v>
      </c>
      <c r="BL121" s="315"/>
      <c r="BM121" s="316"/>
      <c r="BN121" s="317"/>
    </row>
    <row r="122" spans="1:66" s="98" customFormat="1" ht="14.5" customHeight="1" x14ac:dyDescent="0.35">
      <c r="A122" s="306" t="s">
        <v>12</v>
      </c>
      <c r="B122" s="306" t="s">
        <v>13</v>
      </c>
      <c r="C122" s="306" t="s">
        <v>14</v>
      </c>
      <c r="D122" s="306" t="s">
        <v>15</v>
      </c>
      <c r="E122" s="306" t="s">
        <v>16</v>
      </c>
      <c r="F122" s="306" t="s">
        <v>17</v>
      </c>
      <c r="G122" s="306" t="s">
        <v>18</v>
      </c>
      <c r="H122" s="306" t="s">
        <v>19</v>
      </c>
      <c r="I122" s="314" t="s">
        <v>20</v>
      </c>
      <c r="J122" s="314" t="s">
        <v>21</v>
      </c>
      <c r="K122" s="306" t="s">
        <v>22</v>
      </c>
      <c r="L122" s="306" t="s">
        <v>23</v>
      </c>
      <c r="M122" s="306" t="s">
        <v>24</v>
      </c>
      <c r="N122" s="313" t="s">
        <v>1415</v>
      </c>
      <c r="O122" s="307" t="s">
        <v>25</v>
      </c>
      <c r="P122" s="306" t="s">
        <v>26</v>
      </c>
      <c r="Q122" s="307" t="s">
        <v>57</v>
      </c>
      <c r="R122" s="198"/>
      <c r="S122" s="308" t="s">
        <v>28</v>
      </c>
      <c r="T122" s="309"/>
      <c r="U122" s="310"/>
      <c r="V122" s="311"/>
      <c r="W122" s="312"/>
      <c r="X122" s="302" t="s">
        <v>29</v>
      </c>
      <c r="Y122" s="303"/>
      <c r="Z122" s="303"/>
      <c r="AA122" s="303"/>
      <c r="AB122" s="303"/>
      <c r="AC122" s="303"/>
      <c r="AD122" s="303"/>
      <c r="AE122" s="304"/>
      <c r="AF122" s="302" t="s">
        <v>30</v>
      </c>
      <c r="AG122" s="303"/>
      <c r="AH122" s="303"/>
      <c r="AI122" s="303"/>
      <c r="AJ122" s="303"/>
      <c r="AK122" s="303"/>
      <c r="AL122" s="303"/>
      <c r="AM122" s="304"/>
      <c r="AN122" s="302" t="s">
        <v>31</v>
      </c>
      <c r="AO122" s="303"/>
      <c r="AP122" s="303"/>
      <c r="AQ122" s="303"/>
      <c r="AR122" s="303"/>
      <c r="AS122" s="303"/>
      <c r="AT122" s="303"/>
      <c r="AU122" s="304"/>
      <c r="AV122" s="302" t="s">
        <v>32</v>
      </c>
      <c r="AW122" s="303"/>
      <c r="AX122" s="303"/>
      <c r="AY122" s="303"/>
      <c r="AZ122" s="303"/>
      <c r="BA122" s="303"/>
      <c r="BB122" s="303"/>
      <c r="BC122" s="304"/>
      <c r="BD122" s="302" t="s">
        <v>33</v>
      </c>
      <c r="BE122" s="303"/>
      <c r="BF122" s="303"/>
      <c r="BG122" s="303"/>
      <c r="BH122" s="303"/>
      <c r="BI122" s="303"/>
      <c r="BJ122" s="303"/>
      <c r="BK122" s="304"/>
      <c r="BL122" s="55"/>
      <c r="BM122" s="55"/>
      <c r="BN122" s="55"/>
    </row>
    <row r="123" spans="1:66" s="125" customFormat="1" ht="65.5" x14ac:dyDescent="0.35">
      <c r="A123" s="306"/>
      <c r="B123" s="306"/>
      <c r="C123" s="306"/>
      <c r="D123" s="306"/>
      <c r="E123" s="306"/>
      <c r="F123" s="306"/>
      <c r="G123" s="306"/>
      <c r="H123" s="306"/>
      <c r="I123" s="314"/>
      <c r="J123" s="314"/>
      <c r="K123" s="306"/>
      <c r="L123" s="306"/>
      <c r="M123" s="306"/>
      <c r="N123" s="313"/>
      <c r="O123" s="307"/>
      <c r="P123" s="306"/>
      <c r="Q123" s="307"/>
      <c r="R123" s="199"/>
      <c r="S123" s="127" t="s">
        <v>35</v>
      </c>
      <c r="T123" s="127" t="s">
        <v>36</v>
      </c>
      <c r="U123" s="127" t="s">
        <v>37</v>
      </c>
      <c r="V123" s="58" t="s">
        <v>38</v>
      </c>
      <c r="W123" s="58" t="s">
        <v>39</v>
      </c>
      <c r="X123" s="127" t="s">
        <v>40</v>
      </c>
      <c r="Y123" s="127" t="s">
        <v>41</v>
      </c>
      <c r="Z123" s="127" t="s">
        <v>42</v>
      </c>
      <c r="AA123" s="127" t="s">
        <v>43</v>
      </c>
      <c r="AB123" s="127" t="s">
        <v>35</v>
      </c>
      <c r="AC123" s="127" t="s">
        <v>36</v>
      </c>
      <c r="AD123" s="127" t="s">
        <v>44</v>
      </c>
      <c r="AE123" s="127" t="s">
        <v>45</v>
      </c>
      <c r="AF123" s="127" t="s">
        <v>40</v>
      </c>
      <c r="AG123" s="127" t="s">
        <v>41</v>
      </c>
      <c r="AH123" s="127" t="s">
        <v>42</v>
      </c>
      <c r="AI123" s="127" t="s">
        <v>43</v>
      </c>
      <c r="AJ123" s="127" t="s">
        <v>35</v>
      </c>
      <c r="AK123" s="127" t="s">
        <v>36</v>
      </c>
      <c r="AL123" s="127" t="s">
        <v>44</v>
      </c>
      <c r="AM123" s="127" t="s">
        <v>45</v>
      </c>
      <c r="AN123" s="127" t="s">
        <v>40</v>
      </c>
      <c r="AO123" s="127" t="s">
        <v>41</v>
      </c>
      <c r="AP123" s="127" t="s">
        <v>42</v>
      </c>
      <c r="AQ123" s="127" t="s">
        <v>43</v>
      </c>
      <c r="AR123" s="127" t="s">
        <v>35</v>
      </c>
      <c r="AS123" s="127" t="s">
        <v>36</v>
      </c>
      <c r="AT123" s="127" t="s">
        <v>44</v>
      </c>
      <c r="AU123" s="127" t="s">
        <v>45</v>
      </c>
      <c r="AV123" s="127" t="s">
        <v>40</v>
      </c>
      <c r="AW123" s="127" t="s">
        <v>41</v>
      </c>
      <c r="AX123" s="127" t="s">
        <v>42</v>
      </c>
      <c r="AY123" s="127" t="s">
        <v>43</v>
      </c>
      <c r="AZ123" s="127" t="s">
        <v>35</v>
      </c>
      <c r="BA123" s="127" t="s">
        <v>36</v>
      </c>
      <c r="BB123" s="127" t="s">
        <v>44</v>
      </c>
      <c r="BC123" s="127" t="s">
        <v>45</v>
      </c>
      <c r="BD123" s="127" t="s">
        <v>40</v>
      </c>
      <c r="BE123" s="127" t="s">
        <v>41</v>
      </c>
      <c r="BF123" s="127" t="s">
        <v>42</v>
      </c>
      <c r="BG123" s="127" t="s">
        <v>43</v>
      </c>
      <c r="BH123" s="127" t="s">
        <v>35</v>
      </c>
      <c r="BI123" s="127" t="s">
        <v>36</v>
      </c>
      <c r="BJ123" s="127" t="s">
        <v>44</v>
      </c>
      <c r="BK123" s="127" t="s">
        <v>45</v>
      </c>
      <c r="BL123" s="59" t="s">
        <v>46</v>
      </c>
      <c r="BM123" s="59" t="s">
        <v>47</v>
      </c>
      <c r="BN123" s="59" t="s">
        <v>48</v>
      </c>
    </row>
    <row r="124" spans="1:66" s="67" customFormat="1" x14ac:dyDescent="0.35">
      <c r="A124" s="240" t="s">
        <v>1548</v>
      </c>
      <c r="B124" s="240">
        <v>300</v>
      </c>
      <c r="C124" s="240" t="s">
        <v>161</v>
      </c>
      <c r="D124" s="240" t="s">
        <v>162</v>
      </c>
      <c r="E124" s="240"/>
      <c r="F124" s="240" t="s">
        <v>1014</v>
      </c>
      <c r="G124" s="240" t="s">
        <v>1015</v>
      </c>
      <c r="H124" s="240" t="s">
        <v>166</v>
      </c>
      <c r="I124" s="240">
        <v>2927</v>
      </c>
      <c r="J124" s="237" t="s">
        <v>1637</v>
      </c>
      <c r="K124" s="62" t="s">
        <v>1416</v>
      </c>
      <c r="L124" s="238">
        <v>45536</v>
      </c>
      <c r="M124" s="238">
        <v>46996</v>
      </c>
      <c r="N124" s="62"/>
      <c r="O124" s="61"/>
      <c r="P124" s="62"/>
      <c r="Q124" s="61">
        <f>IF(P124="Yes",O124*1,I124*3.56+O124)</f>
        <v>10420.120000000001</v>
      </c>
      <c r="R124" s="61"/>
      <c r="S124" s="61"/>
      <c r="T124" s="61"/>
      <c r="U124" s="61"/>
      <c r="V124" s="240" t="s">
        <v>1575</v>
      </c>
      <c r="W124" s="62"/>
      <c r="X124" s="251">
        <v>51588.375</v>
      </c>
      <c r="Y124" s="251">
        <v>21586.625</v>
      </c>
      <c r="Z124" s="250">
        <f>X124+Y124</f>
        <v>73175</v>
      </c>
      <c r="AA124" s="61"/>
      <c r="AB124" s="61"/>
      <c r="AC124" s="61"/>
      <c r="AD124" s="61"/>
      <c r="AE124" s="61"/>
      <c r="AF124" s="247">
        <v>61906.049999999996</v>
      </c>
      <c r="AG124" s="247">
        <v>25903.949999999997</v>
      </c>
      <c r="AH124" s="250">
        <f>AF124+AG124</f>
        <v>87810</v>
      </c>
      <c r="AI124" s="61"/>
      <c r="AJ124" s="61"/>
      <c r="AK124" s="61"/>
      <c r="AL124" s="61"/>
      <c r="AM124" s="61"/>
      <c r="AN124" s="247">
        <v>61906.049999999996</v>
      </c>
      <c r="AO124" s="247">
        <v>25903.949999999997</v>
      </c>
      <c r="AP124" s="248">
        <f>AN124+AO124</f>
        <v>87810</v>
      </c>
      <c r="AQ124" s="61"/>
      <c r="AR124" s="61"/>
      <c r="AS124" s="61"/>
      <c r="AT124" s="61"/>
      <c r="AU124" s="61"/>
      <c r="AV124" s="251">
        <v>61906.049999999996</v>
      </c>
      <c r="AW124" s="251">
        <v>25903.949999999997</v>
      </c>
      <c r="AX124" s="250">
        <f t="shared" ref="AX124:AX143" si="29">AV124+AW124</f>
        <v>87810</v>
      </c>
      <c r="AY124" s="61"/>
      <c r="AZ124" s="61"/>
      <c r="BA124" s="61"/>
      <c r="BB124" s="61"/>
      <c r="BC124" s="61"/>
      <c r="BD124" s="251">
        <v>61906.049999999996</v>
      </c>
      <c r="BE124" s="251">
        <v>25903.949999999997</v>
      </c>
      <c r="BF124" s="250">
        <f t="shared" ref="BF124:BF143" si="30">SUM(BD124:BE124)</f>
        <v>87810</v>
      </c>
      <c r="BG124" s="61"/>
      <c r="BH124" s="61"/>
      <c r="BI124" s="61"/>
      <c r="BJ124" s="61"/>
      <c r="BK124" s="244"/>
      <c r="BL124" s="62" t="s">
        <v>1331</v>
      </c>
      <c r="BM124" s="62" t="s">
        <v>1331</v>
      </c>
      <c r="BN124" s="62" t="s">
        <v>1580</v>
      </c>
    </row>
    <row r="125" spans="1:66" s="67" customFormat="1" x14ac:dyDescent="0.35">
      <c r="A125" s="240" t="s">
        <v>1549</v>
      </c>
      <c r="B125" s="240">
        <v>300</v>
      </c>
      <c r="C125" s="240" t="s">
        <v>161</v>
      </c>
      <c r="D125" s="240" t="s">
        <v>162</v>
      </c>
      <c r="E125" s="240"/>
      <c r="F125" s="240" t="s">
        <v>1416</v>
      </c>
      <c r="G125" s="240" t="s">
        <v>847</v>
      </c>
      <c r="H125" s="240" t="s">
        <v>848</v>
      </c>
      <c r="I125" s="240">
        <v>4590</v>
      </c>
      <c r="J125" s="237" t="s">
        <v>1637</v>
      </c>
      <c r="K125" s="62" t="s">
        <v>1416</v>
      </c>
      <c r="L125" s="238">
        <v>46266</v>
      </c>
      <c r="M125" s="238">
        <v>48091</v>
      </c>
      <c r="N125" s="62"/>
      <c r="O125" s="61"/>
      <c r="P125" s="62"/>
      <c r="Q125" s="61">
        <f t="shared" ref="Q125:Q143" si="31">IF(P125="Yes",O125*1,I125*3.56+O125)</f>
        <v>16340.4</v>
      </c>
      <c r="R125" s="61"/>
      <c r="S125" s="61"/>
      <c r="T125" s="61"/>
      <c r="U125" s="61"/>
      <c r="V125" s="240" t="s">
        <v>121</v>
      </c>
      <c r="W125" s="62">
        <v>1</v>
      </c>
      <c r="X125" s="251">
        <v>0</v>
      </c>
      <c r="Y125" s="251">
        <v>0</v>
      </c>
      <c r="Z125" s="250">
        <f t="shared" ref="Z125:Z143" si="32">X125+Y125</f>
        <v>0</v>
      </c>
      <c r="AA125" s="61"/>
      <c r="AB125" s="61"/>
      <c r="AC125" s="61"/>
      <c r="AD125" s="61"/>
      <c r="AE125" s="61"/>
      <c r="AF125" s="247">
        <v>0</v>
      </c>
      <c r="AG125" s="247">
        <v>0</v>
      </c>
      <c r="AH125" s="250">
        <f t="shared" ref="AH125:AH143" si="33">AF125+AG125</f>
        <v>0</v>
      </c>
      <c r="AI125" s="61"/>
      <c r="AJ125" s="61"/>
      <c r="AK125" s="61"/>
      <c r="AL125" s="61"/>
      <c r="AM125" s="61"/>
      <c r="AN125" s="300">
        <v>79604.369999999981</v>
      </c>
      <c r="AO125" s="300">
        <v>33309.62999999999</v>
      </c>
      <c r="AP125" s="248">
        <f t="shared" ref="AP125:AP143" si="34">AN125+AO125</f>
        <v>112913.99999999997</v>
      </c>
      <c r="AQ125" s="61"/>
      <c r="AR125" s="61"/>
      <c r="AS125" s="61"/>
      <c r="AT125" s="61"/>
      <c r="AU125" s="285">
        <v>797881</v>
      </c>
      <c r="AV125" s="251">
        <v>95525.243999999962</v>
      </c>
      <c r="AW125" s="251">
        <v>39971.555999999982</v>
      </c>
      <c r="AX125" s="250">
        <f t="shared" si="29"/>
        <v>135496.79999999993</v>
      </c>
      <c r="AY125" s="61"/>
      <c r="AZ125" s="61"/>
      <c r="BA125" s="61"/>
      <c r="BB125" s="61"/>
      <c r="BC125" s="61"/>
      <c r="BD125" s="251">
        <v>95525.243999999962</v>
      </c>
      <c r="BE125" s="251">
        <v>39971.555999999982</v>
      </c>
      <c r="BF125" s="250">
        <f t="shared" si="30"/>
        <v>135496.79999999993</v>
      </c>
      <c r="BG125" s="61"/>
      <c r="BH125" s="61"/>
      <c r="BI125" s="61"/>
      <c r="BJ125" s="61"/>
      <c r="BK125" s="244"/>
      <c r="BL125" s="240" t="s">
        <v>1574</v>
      </c>
      <c r="BM125" s="62" t="s">
        <v>1331</v>
      </c>
      <c r="BN125" s="62" t="s">
        <v>1581</v>
      </c>
    </row>
    <row r="126" spans="1:66" s="67" customFormat="1" x14ac:dyDescent="0.35">
      <c r="A126" s="240" t="s">
        <v>1550</v>
      </c>
      <c r="B126" s="240">
        <v>300</v>
      </c>
      <c r="C126" s="240" t="s">
        <v>161</v>
      </c>
      <c r="D126" s="240" t="s">
        <v>162</v>
      </c>
      <c r="E126" s="240"/>
      <c r="F126" s="240" t="s">
        <v>1416</v>
      </c>
      <c r="G126" s="240" t="s">
        <v>49</v>
      </c>
      <c r="H126" s="240" t="s">
        <v>276</v>
      </c>
      <c r="I126" s="240">
        <v>14500</v>
      </c>
      <c r="J126" s="237" t="s">
        <v>1637</v>
      </c>
      <c r="K126" s="62" t="s">
        <v>1416</v>
      </c>
      <c r="L126" s="238">
        <v>46419</v>
      </c>
      <c r="M126" s="238">
        <v>48244</v>
      </c>
      <c r="N126" s="62"/>
      <c r="O126" s="61"/>
      <c r="P126" s="62"/>
      <c r="Q126" s="61">
        <f t="shared" si="31"/>
        <v>51620</v>
      </c>
      <c r="R126" s="61"/>
      <c r="S126" s="61"/>
      <c r="T126" s="61"/>
      <c r="U126" s="61"/>
      <c r="V126" s="240" t="s">
        <v>1575</v>
      </c>
      <c r="W126" s="62">
        <v>2.1</v>
      </c>
      <c r="X126" s="251">
        <v>0</v>
      </c>
      <c r="Y126" s="251">
        <v>0</v>
      </c>
      <c r="Z126" s="250">
        <f t="shared" si="32"/>
        <v>0</v>
      </c>
      <c r="AA126" s="61"/>
      <c r="AB126" s="61"/>
      <c r="AC126" s="61"/>
      <c r="AD126" s="61"/>
      <c r="AE126" s="61"/>
      <c r="AF126" s="247">
        <v>0</v>
      </c>
      <c r="AG126" s="247">
        <v>0</v>
      </c>
      <c r="AH126" s="250">
        <f t="shared" si="33"/>
        <v>0</v>
      </c>
      <c r="AI126" s="61"/>
      <c r="AJ126" s="61"/>
      <c r="AK126" s="61"/>
      <c r="AL126" s="61"/>
      <c r="AM126" s="61"/>
      <c r="AN126" s="300">
        <v>215115.04</v>
      </c>
      <c r="AO126" s="300">
        <v>109684.96</v>
      </c>
      <c r="AP126" s="248">
        <f t="shared" si="34"/>
        <v>324800</v>
      </c>
      <c r="AQ126" s="61"/>
      <c r="AR126" s="61"/>
      <c r="AS126" s="61"/>
      <c r="AT126" s="61"/>
      <c r="AU126" s="285">
        <v>1856246.4548750001</v>
      </c>
      <c r="AV126" s="251">
        <v>516276.09600000002</v>
      </c>
      <c r="AW126" s="251">
        <v>263243.90399999998</v>
      </c>
      <c r="AX126" s="250">
        <f t="shared" si="29"/>
        <v>779520</v>
      </c>
      <c r="AY126" s="61"/>
      <c r="AZ126" s="61"/>
      <c r="BA126" s="61"/>
      <c r="BB126" s="61"/>
      <c r="BC126" s="61"/>
      <c r="BD126" s="251">
        <v>516276.09600000002</v>
      </c>
      <c r="BE126" s="251">
        <v>263243.90399999998</v>
      </c>
      <c r="BF126" s="250">
        <f t="shared" si="30"/>
        <v>779520</v>
      </c>
      <c r="BG126" s="61"/>
      <c r="BH126" s="61"/>
      <c r="BI126" s="61"/>
      <c r="BJ126" s="61"/>
      <c r="BK126" s="244"/>
      <c r="BL126" s="240" t="s">
        <v>1332</v>
      </c>
      <c r="BM126" s="62" t="s">
        <v>1331</v>
      </c>
      <c r="BN126" s="62" t="s">
        <v>1599</v>
      </c>
    </row>
    <row r="127" spans="1:66" s="67" customFormat="1" x14ac:dyDescent="0.35">
      <c r="A127" s="240" t="s">
        <v>1551</v>
      </c>
      <c r="B127" s="240">
        <v>300</v>
      </c>
      <c r="C127" s="240" t="s">
        <v>161</v>
      </c>
      <c r="D127" s="240" t="s">
        <v>162</v>
      </c>
      <c r="E127" s="240"/>
      <c r="F127" s="240" t="s">
        <v>1416</v>
      </c>
      <c r="G127" s="240" t="s">
        <v>1237</v>
      </c>
      <c r="H127" s="240" t="s">
        <v>1237</v>
      </c>
      <c r="I127" s="240">
        <v>5760</v>
      </c>
      <c r="J127" s="237" t="s">
        <v>1637</v>
      </c>
      <c r="K127" s="62" t="s">
        <v>1416</v>
      </c>
      <c r="L127" s="238">
        <v>46296</v>
      </c>
      <c r="M127" s="238">
        <v>48121</v>
      </c>
      <c r="N127" s="62"/>
      <c r="O127" s="61"/>
      <c r="P127" s="62"/>
      <c r="Q127" s="61">
        <f t="shared" si="31"/>
        <v>20505.599999999999</v>
      </c>
      <c r="R127" s="61"/>
      <c r="S127" s="61"/>
      <c r="T127" s="61"/>
      <c r="U127" s="61"/>
      <c r="V127" s="240" t="s">
        <v>1575</v>
      </c>
      <c r="W127" s="62">
        <v>4.0999999999999996</v>
      </c>
      <c r="X127" s="251">
        <v>0</v>
      </c>
      <c r="Y127" s="251">
        <v>0</v>
      </c>
      <c r="Z127" s="250">
        <f t="shared" si="32"/>
        <v>0</v>
      </c>
      <c r="AA127" s="61"/>
      <c r="AB127" s="61"/>
      <c r="AC127" s="61"/>
      <c r="AD127" s="61"/>
      <c r="AE127" s="61"/>
      <c r="AF127" s="247">
        <v>0</v>
      </c>
      <c r="AG127" s="247">
        <v>0</v>
      </c>
      <c r="AH127" s="250">
        <f t="shared" si="33"/>
        <v>0</v>
      </c>
      <c r="AI127" s="61"/>
      <c r="AJ127" s="61"/>
      <c r="AK127" s="61"/>
      <c r="AL127" s="61"/>
      <c r="AM127" s="61"/>
      <c r="AN127" s="300">
        <v>71986.181760000007</v>
      </c>
      <c r="AO127" s="300">
        <v>36705.018240000005</v>
      </c>
      <c r="AP127" s="248">
        <f t="shared" si="34"/>
        <v>108691.20000000001</v>
      </c>
      <c r="AQ127" s="61"/>
      <c r="AR127" s="61"/>
      <c r="AS127" s="61"/>
      <c r="AT127" s="61"/>
      <c r="AU127" s="285">
        <v>1069741.4240999999</v>
      </c>
      <c r="AV127" s="251">
        <v>95981.575680000009</v>
      </c>
      <c r="AW127" s="251">
        <v>48940.024320000004</v>
      </c>
      <c r="AX127" s="250">
        <f t="shared" si="29"/>
        <v>144921.60000000001</v>
      </c>
      <c r="AY127" s="61"/>
      <c r="AZ127" s="61"/>
      <c r="BA127" s="61"/>
      <c r="BB127" s="61"/>
      <c r="BC127" s="61"/>
      <c r="BD127" s="251">
        <v>95981.575680000009</v>
      </c>
      <c r="BE127" s="251">
        <v>48940.024320000004</v>
      </c>
      <c r="BF127" s="250">
        <f t="shared" si="30"/>
        <v>144921.60000000001</v>
      </c>
      <c r="BG127" s="61"/>
      <c r="BH127" s="61"/>
      <c r="BI127" s="61"/>
      <c r="BJ127" s="61"/>
      <c r="BK127" s="244"/>
      <c r="BL127" s="240" t="s">
        <v>1574</v>
      </c>
      <c r="BM127" s="62" t="s">
        <v>1331</v>
      </c>
      <c r="BN127" s="62" t="s">
        <v>1600</v>
      </c>
    </row>
    <row r="128" spans="1:66" s="67" customFormat="1" x14ac:dyDescent="0.35">
      <c r="A128" s="240" t="s">
        <v>1552</v>
      </c>
      <c r="B128" s="240">
        <v>300</v>
      </c>
      <c r="C128" s="240" t="s">
        <v>161</v>
      </c>
      <c r="D128" s="240" t="s">
        <v>162</v>
      </c>
      <c r="E128" s="240"/>
      <c r="F128" s="240" t="s">
        <v>1416</v>
      </c>
      <c r="G128" s="240" t="s">
        <v>941</v>
      </c>
      <c r="H128" s="240" t="s">
        <v>942</v>
      </c>
      <c r="I128" s="240">
        <v>15410</v>
      </c>
      <c r="J128" s="237" t="s">
        <v>1637</v>
      </c>
      <c r="K128" s="62" t="s">
        <v>1416</v>
      </c>
      <c r="L128" s="238">
        <v>46266</v>
      </c>
      <c r="M128" s="238">
        <v>48091</v>
      </c>
      <c r="N128" s="62"/>
      <c r="O128" s="61"/>
      <c r="P128" s="62"/>
      <c r="Q128" s="61">
        <f t="shared" si="31"/>
        <v>54859.6</v>
      </c>
      <c r="R128" s="61"/>
      <c r="S128" s="61"/>
      <c r="T128" s="61"/>
      <c r="U128" s="61"/>
      <c r="V128" s="240" t="s">
        <v>1575</v>
      </c>
      <c r="W128" s="62">
        <v>8.1</v>
      </c>
      <c r="X128" s="251">
        <v>0</v>
      </c>
      <c r="Y128" s="251">
        <v>0</v>
      </c>
      <c r="Z128" s="250">
        <f t="shared" si="32"/>
        <v>0</v>
      </c>
      <c r="AA128" s="61"/>
      <c r="AB128" s="61"/>
      <c r="AC128" s="61"/>
      <c r="AD128" s="61"/>
      <c r="AE128" s="61"/>
      <c r="AF128" s="247">
        <v>0</v>
      </c>
      <c r="AG128" s="247">
        <v>0</v>
      </c>
      <c r="AH128" s="250">
        <f t="shared" si="33"/>
        <v>0</v>
      </c>
      <c r="AI128" s="61"/>
      <c r="AJ128" s="61"/>
      <c r="AK128" s="61"/>
      <c r="AL128" s="61"/>
      <c r="AM128" s="61"/>
      <c r="AN128" s="300">
        <v>226137.19737233335</v>
      </c>
      <c r="AO128" s="300">
        <v>140107.13596100002</v>
      </c>
      <c r="AP128" s="248">
        <f t="shared" si="34"/>
        <v>366244.33333333337</v>
      </c>
      <c r="AQ128" s="61"/>
      <c r="AR128" s="61"/>
      <c r="AS128" s="61"/>
      <c r="AT128" s="61"/>
      <c r="AU128" s="285">
        <v>2636265.0009439997</v>
      </c>
      <c r="AV128" s="251">
        <v>271364.6368468001</v>
      </c>
      <c r="AW128" s="251">
        <v>168128.56315320003</v>
      </c>
      <c r="AX128" s="250">
        <f t="shared" si="29"/>
        <v>439493.20000000013</v>
      </c>
      <c r="AY128" s="61"/>
      <c r="AZ128" s="61"/>
      <c r="BA128" s="61"/>
      <c r="BB128" s="61"/>
      <c r="BC128" s="61"/>
      <c r="BD128" s="251">
        <v>271364.6368468001</v>
      </c>
      <c r="BE128" s="251">
        <v>168128.56315320003</v>
      </c>
      <c r="BF128" s="250">
        <f t="shared" si="30"/>
        <v>439493.20000000013</v>
      </c>
      <c r="BG128" s="61"/>
      <c r="BH128" s="61"/>
      <c r="BI128" s="61"/>
      <c r="BJ128" s="61"/>
      <c r="BK128" s="244"/>
      <c r="BL128" s="240" t="s">
        <v>1574</v>
      </c>
      <c r="BM128" s="62" t="s">
        <v>1331</v>
      </c>
      <c r="BN128" s="62" t="s">
        <v>1601</v>
      </c>
    </row>
    <row r="129" spans="1:66" s="67" customFormat="1" x14ac:dyDescent="0.35">
      <c r="A129" s="240" t="s">
        <v>1553</v>
      </c>
      <c r="B129" s="240">
        <v>300</v>
      </c>
      <c r="C129" s="240" t="s">
        <v>161</v>
      </c>
      <c r="D129" s="240" t="s">
        <v>162</v>
      </c>
      <c r="E129" s="240"/>
      <c r="F129" s="240" t="s">
        <v>1554</v>
      </c>
      <c r="G129" s="240" t="s">
        <v>1329</v>
      </c>
      <c r="H129" s="240" t="s">
        <v>276</v>
      </c>
      <c r="I129" s="240" t="s">
        <v>1572</v>
      </c>
      <c r="J129" s="299" t="s">
        <v>1577</v>
      </c>
      <c r="K129" s="62" t="s">
        <v>1416</v>
      </c>
      <c r="L129" s="239">
        <v>45488</v>
      </c>
      <c r="M129" s="238">
        <v>47299</v>
      </c>
      <c r="N129" s="62"/>
      <c r="O129" s="61"/>
      <c r="P129" s="62"/>
      <c r="Q129" s="61">
        <v>42000</v>
      </c>
      <c r="R129" s="61"/>
      <c r="S129" s="61"/>
      <c r="T129" s="61"/>
      <c r="U129" s="61"/>
      <c r="V129" s="240" t="s">
        <v>121</v>
      </c>
      <c r="W129" s="62"/>
      <c r="X129" s="251">
        <v>28376.25</v>
      </c>
      <c r="Y129" s="251">
        <v>11873.75</v>
      </c>
      <c r="Z129" s="250">
        <f t="shared" si="32"/>
        <v>40250</v>
      </c>
      <c r="AA129" s="61"/>
      <c r="AB129" s="61"/>
      <c r="AC129" s="61"/>
      <c r="AD129" s="61"/>
      <c r="AE129" s="61"/>
      <c r="AF129" s="247">
        <v>29610</v>
      </c>
      <c r="AG129" s="247">
        <v>12390</v>
      </c>
      <c r="AH129" s="250">
        <f t="shared" si="33"/>
        <v>42000</v>
      </c>
      <c r="AI129" s="61"/>
      <c r="AJ129" s="61"/>
      <c r="AK129" s="61"/>
      <c r="AL129" s="61"/>
      <c r="AM129" s="61"/>
      <c r="AN129" s="300">
        <v>29610</v>
      </c>
      <c r="AO129" s="300">
        <v>12390</v>
      </c>
      <c r="AP129" s="248">
        <f t="shared" si="34"/>
        <v>42000</v>
      </c>
      <c r="AQ129" s="61"/>
      <c r="AR129" s="61"/>
      <c r="AS129" s="61"/>
      <c r="AT129" s="61"/>
      <c r="AU129" s="61"/>
      <c r="AV129" s="251">
        <v>29610</v>
      </c>
      <c r="AW129" s="251">
        <v>12390</v>
      </c>
      <c r="AX129" s="250">
        <f t="shared" si="29"/>
        <v>42000</v>
      </c>
      <c r="AY129" s="61"/>
      <c r="AZ129" s="61"/>
      <c r="BA129" s="61"/>
      <c r="BB129" s="61"/>
      <c r="BC129" s="61"/>
      <c r="BD129" s="251">
        <v>29610</v>
      </c>
      <c r="BE129" s="251">
        <v>12390</v>
      </c>
      <c r="BF129" s="250">
        <f t="shared" si="30"/>
        <v>42000</v>
      </c>
      <c r="BG129" s="61"/>
      <c r="BH129" s="61"/>
      <c r="BI129" s="61"/>
      <c r="BJ129" s="61"/>
      <c r="BK129" s="244"/>
      <c r="BL129" s="62" t="s">
        <v>1331</v>
      </c>
      <c r="BM129" s="62" t="s">
        <v>1331</v>
      </c>
      <c r="BN129" s="62" t="s">
        <v>1602</v>
      </c>
    </row>
    <row r="130" spans="1:66" s="67" customFormat="1" x14ac:dyDescent="0.35">
      <c r="A130" s="240" t="s">
        <v>1555</v>
      </c>
      <c r="B130" s="240">
        <v>300</v>
      </c>
      <c r="C130" s="240" t="s">
        <v>161</v>
      </c>
      <c r="D130" s="240" t="s">
        <v>162</v>
      </c>
      <c r="E130" s="240"/>
      <c r="F130" s="240" t="s">
        <v>1416</v>
      </c>
      <c r="G130" s="240" t="s">
        <v>49</v>
      </c>
      <c r="H130" s="240" t="s">
        <v>276</v>
      </c>
      <c r="I130" s="240">
        <v>22881</v>
      </c>
      <c r="J130" s="237" t="s">
        <v>1637</v>
      </c>
      <c r="K130" s="62" t="s">
        <v>1416</v>
      </c>
      <c r="L130" s="239">
        <v>45778</v>
      </c>
      <c r="M130" s="238">
        <v>47603</v>
      </c>
      <c r="N130" s="62"/>
      <c r="O130" s="61"/>
      <c r="P130" s="62"/>
      <c r="Q130" s="61">
        <f t="shared" si="31"/>
        <v>81456.36</v>
      </c>
      <c r="R130" s="61"/>
      <c r="S130" s="61"/>
      <c r="T130" s="61"/>
      <c r="U130" s="61"/>
      <c r="V130" s="240" t="s">
        <v>1575</v>
      </c>
      <c r="W130" s="62"/>
      <c r="X130" s="251">
        <v>84894.53333333334</v>
      </c>
      <c r="Y130" s="251">
        <v>63938.8</v>
      </c>
      <c r="Z130" s="250">
        <f t="shared" si="32"/>
        <v>148833.33333333334</v>
      </c>
      <c r="AA130" s="61"/>
      <c r="AB130" s="61"/>
      <c r="AC130" s="61"/>
      <c r="AD130" s="61"/>
      <c r="AE130" s="61"/>
      <c r="AF130" s="247">
        <v>509367.19999999995</v>
      </c>
      <c r="AG130" s="247">
        <v>383632.79999999993</v>
      </c>
      <c r="AH130" s="250">
        <f t="shared" si="33"/>
        <v>892999.99999999988</v>
      </c>
      <c r="AI130" s="61"/>
      <c r="AJ130" s="61"/>
      <c r="AK130" s="61"/>
      <c r="AL130" s="61"/>
      <c r="AM130" s="61"/>
      <c r="AN130" s="300">
        <v>509367.19999999995</v>
      </c>
      <c r="AO130" s="300">
        <v>383632.79999999993</v>
      </c>
      <c r="AP130" s="248">
        <f t="shared" si="34"/>
        <v>892999.99999999988</v>
      </c>
      <c r="AQ130" s="61"/>
      <c r="AR130" s="61"/>
      <c r="AS130" s="61"/>
      <c r="AT130" s="61"/>
      <c r="AU130" s="61"/>
      <c r="AV130" s="251">
        <v>509367.19999999995</v>
      </c>
      <c r="AW130" s="251">
        <v>383632.79999999993</v>
      </c>
      <c r="AX130" s="250">
        <f t="shared" si="29"/>
        <v>892999.99999999988</v>
      </c>
      <c r="AY130" s="61"/>
      <c r="AZ130" s="61"/>
      <c r="BA130" s="61"/>
      <c r="BB130" s="61"/>
      <c r="BC130" s="61"/>
      <c r="BD130" s="251">
        <v>509367.19999999995</v>
      </c>
      <c r="BE130" s="251">
        <v>383632.79999999993</v>
      </c>
      <c r="BF130" s="250">
        <f t="shared" si="30"/>
        <v>892999.99999999988</v>
      </c>
      <c r="BG130" s="61"/>
      <c r="BH130" s="61"/>
      <c r="BI130" s="61"/>
      <c r="BJ130" s="61"/>
      <c r="BK130" s="244"/>
      <c r="BL130" s="62" t="s">
        <v>1331</v>
      </c>
      <c r="BM130" s="62" t="s">
        <v>1331</v>
      </c>
      <c r="BN130" s="62" t="s">
        <v>1603</v>
      </c>
    </row>
    <row r="131" spans="1:66" s="67" customFormat="1" x14ac:dyDescent="0.35">
      <c r="A131" s="240" t="s">
        <v>1556</v>
      </c>
      <c r="B131" s="240">
        <v>300</v>
      </c>
      <c r="C131" s="240" t="s">
        <v>161</v>
      </c>
      <c r="D131" s="240" t="s">
        <v>162</v>
      </c>
      <c r="E131" s="240"/>
      <c r="F131" s="240" t="s">
        <v>1416</v>
      </c>
      <c r="G131" s="240" t="s">
        <v>1134</v>
      </c>
      <c r="H131" s="240" t="s">
        <v>936</v>
      </c>
      <c r="I131" s="240">
        <v>12420</v>
      </c>
      <c r="J131" s="237" t="s">
        <v>1637</v>
      </c>
      <c r="K131" s="62" t="s">
        <v>1416</v>
      </c>
      <c r="L131" s="238">
        <v>46174</v>
      </c>
      <c r="M131" s="238">
        <v>47999</v>
      </c>
      <c r="N131" s="62"/>
      <c r="O131" s="61"/>
      <c r="P131" s="62"/>
      <c r="Q131" s="61">
        <f t="shared" si="31"/>
        <v>44215.199999999997</v>
      </c>
      <c r="R131" s="61"/>
      <c r="S131" s="61"/>
      <c r="T131" s="61"/>
      <c r="U131" s="61"/>
      <c r="V131" s="240" t="s">
        <v>1575</v>
      </c>
      <c r="W131" s="62">
        <v>14.1</v>
      </c>
      <c r="X131" s="251">
        <v>0</v>
      </c>
      <c r="Y131" s="251">
        <v>0</v>
      </c>
      <c r="Z131" s="250">
        <f t="shared" si="32"/>
        <v>0</v>
      </c>
      <c r="AA131" s="61"/>
      <c r="AB131" s="61"/>
      <c r="AC131" s="61"/>
      <c r="AD131" s="61"/>
      <c r="AE131" s="61"/>
      <c r="AF131" s="247">
        <v>25301.085255000002</v>
      </c>
      <c r="AG131" s="247">
        <v>12900.764745</v>
      </c>
      <c r="AH131" s="250">
        <f t="shared" si="33"/>
        <v>38201.850000000006</v>
      </c>
      <c r="AI131" s="61"/>
      <c r="AJ131" s="61"/>
      <c r="AK131" s="61"/>
      <c r="AL131" s="61"/>
      <c r="AM131" s="285">
        <v>2138945.4509749999</v>
      </c>
      <c r="AN131" s="300">
        <v>303613.02305999992</v>
      </c>
      <c r="AO131" s="300">
        <v>154809.17693999998</v>
      </c>
      <c r="AP131" s="248">
        <f t="shared" si="34"/>
        <v>458422.1999999999</v>
      </c>
      <c r="AQ131" s="61"/>
      <c r="AR131" s="61"/>
      <c r="AS131" s="61"/>
      <c r="AT131" s="61"/>
      <c r="AU131" s="61"/>
      <c r="AV131" s="251">
        <v>303613.02305999992</v>
      </c>
      <c r="AW131" s="251">
        <v>154809.17693999998</v>
      </c>
      <c r="AX131" s="250">
        <f t="shared" si="29"/>
        <v>458422.1999999999</v>
      </c>
      <c r="AY131" s="61"/>
      <c r="AZ131" s="61"/>
      <c r="BA131" s="61"/>
      <c r="BB131" s="61"/>
      <c r="BC131" s="61"/>
      <c r="BD131" s="251">
        <v>303613.02305999992</v>
      </c>
      <c r="BE131" s="251">
        <v>154809.17693999998</v>
      </c>
      <c r="BF131" s="250">
        <f t="shared" si="30"/>
        <v>458422.1999999999</v>
      </c>
      <c r="BG131" s="61"/>
      <c r="BH131" s="61"/>
      <c r="BI131" s="61"/>
      <c r="BJ131" s="61"/>
      <c r="BK131" s="244"/>
      <c r="BL131" s="240" t="s">
        <v>1332</v>
      </c>
      <c r="BM131" s="62" t="s">
        <v>1331</v>
      </c>
      <c r="BN131" s="62" t="s">
        <v>1609</v>
      </c>
    </row>
    <row r="132" spans="1:66" s="67" customFormat="1" x14ac:dyDescent="0.35">
      <c r="A132" s="240" t="s">
        <v>1557</v>
      </c>
      <c r="B132" s="240">
        <v>300</v>
      </c>
      <c r="C132" s="240" t="s">
        <v>161</v>
      </c>
      <c r="D132" s="240" t="s">
        <v>162</v>
      </c>
      <c r="E132" s="240"/>
      <c r="F132" s="240" t="s">
        <v>1416</v>
      </c>
      <c r="G132" s="240" t="s">
        <v>856</v>
      </c>
      <c r="H132" s="240" t="s">
        <v>1088</v>
      </c>
      <c r="I132" s="240">
        <v>13805</v>
      </c>
      <c r="J132" s="237" t="s">
        <v>1637</v>
      </c>
      <c r="K132" s="62" t="s">
        <v>1416</v>
      </c>
      <c r="L132" s="238">
        <v>45809</v>
      </c>
      <c r="M132" s="238">
        <v>47634</v>
      </c>
      <c r="N132" s="62"/>
      <c r="O132" s="61"/>
      <c r="P132" s="62"/>
      <c r="Q132" s="61">
        <f t="shared" si="31"/>
        <v>49145.8</v>
      </c>
      <c r="R132" s="61"/>
      <c r="S132" s="61"/>
      <c r="T132" s="61"/>
      <c r="U132" s="61"/>
      <c r="V132" s="240" t="s">
        <v>1575</v>
      </c>
      <c r="W132" s="62">
        <v>3.1</v>
      </c>
      <c r="X132" s="251">
        <v>20738.264266666669</v>
      </c>
      <c r="Y132" s="251">
        <v>11678.402400000001</v>
      </c>
      <c r="Z132" s="250">
        <f t="shared" si="32"/>
        <v>32416.666666666672</v>
      </c>
      <c r="AA132" s="61"/>
      <c r="AB132" s="61"/>
      <c r="AC132" s="61"/>
      <c r="AD132" s="61"/>
      <c r="AE132" s="61"/>
      <c r="AF132" s="247">
        <v>248859.17120000004</v>
      </c>
      <c r="AG132" s="247">
        <v>140140.82880000005</v>
      </c>
      <c r="AH132" s="250">
        <f t="shared" si="33"/>
        <v>389000.00000000012</v>
      </c>
      <c r="AI132" s="61"/>
      <c r="AJ132" s="61"/>
      <c r="AK132" s="61"/>
      <c r="AL132" s="61"/>
      <c r="AM132" s="285">
        <v>2331102.5902</v>
      </c>
      <c r="AN132" s="300">
        <v>248859.17120000004</v>
      </c>
      <c r="AO132" s="300">
        <v>140140.82880000005</v>
      </c>
      <c r="AP132" s="248">
        <f t="shared" si="34"/>
        <v>389000.00000000012</v>
      </c>
      <c r="AQ132" s="61"/>
      <c r="AR132" s="61"/>
      <c r="AS132" s="61"/>
      <c r="AT132" s="61"/>
      <c r="AU132" s="61"/>
      <c r="AV132" s="251">
        <v>248859.17120000004</v>
      </c>
      <c r="AW132" s="251">
        <v>140140.82880000005</v>
      </c>
      <c r="AX132" s="250">
        <f t="shared" si="29"/>
        <v>389000.00000000012</v>
      </c>
      <c r="AY132" s="61"/>
      <c r="AZ132" s="61"/>
      <c r="BA132" s="61"/>
      <c r="BB132" s="61"/>
      <c r="BC132" s="61"/>
      <c r="BD132" s="251">
        <v>248859.17120000004</v>
      </c>
      <c r="BE132" s="251">
        <v>140140.82880000005</v>
      </c>
      <c r="BF132" s="250">
        <f t="shared" si="30"/>
        <v>389000.00000000012</v>
      </c>
      <c r="BG132" s="61"/>
      <c r="BH132" s="61"/>
      <c r="BI132" s="61"/>
      <c r="BJ132" s="61"/>
      <c r="BK132" s="244"/>
      <c r="BL132" s="240" t="s">
        <v>1332</v>
      </c>
      <c r="BM132" s="62" t="s">
        <v>1331</v>
      </c>
      <c r="BN132" s="62" t="s">
        <v>1604</v>
      </c>
    </row>
    <row r="133" spans="1:66" s="67" customFormat="1" x14ac:dyDescent="0.35">
      <c r="A133" s="240" t="s">
        <v>1558</v>
      </c>
      <c r="B133" s="240">
        <v>300</v>
      </c>
      <c r="C133" s="240" t="s">
        <v>161</v>
      </c>
      <c r="D133" s="240" t="s">
        <v>162</v>
      </c>
      <c r="E133" s="240"/>
      <c r="F133" s="240" t="s">
        <v>1416</v>
      </c>
      <c r="G133" s="240" t="s">
        <v>947</v>
      </c>
      <c r="H133" s="240" t="s">
        <v>276</v>
      </c>
      <c r="I133" s="240">
        <v>12420</v>
      </c>
      <c r="J133" s="237" t="s">
        <v>1637</v>
      </c>
      <c r="K133" s="62" t="s">
        <v>1416</v>
      </c>
      <c r="L133" s="239">
        <v>46023</v>
      </c>
      <c r="M133" s="238">
        <v>47848</v>
      </c>
      <c r="N133" s="62"/>
      <c r="O133" s="61"/>
      <c r="P133" s="62"/>
      <c r="Q133" s="61">
        <f t="shared" si="31"/>
        <v>44215.199999999997</v>
      </c>
      <c r="R133" s="61"/>
      <c r="S133" s="61"/>
      <c r="T133" s="61"/>
      <c r="U133" s="61"/>
      <c r="V133" s="240" t="s">
        <v>1575</v>
      </c>
      <c r="W133" s="62">
        <v>13.1</v>
      </c>
      <c r="X133" s="251">
        <v>0</v>
      </c>
      <c r="Y133" s="251">
        <v>0</v>
      </c>
      <c r="Z133" s="250">
        <f t="shared" si="32"/>
        <v>0</v>
      </c>
      <c r="AA133" s="61"/>
      <c r="AB133" s="61"/>
      <c r="AC133" s="61"/>
      <c r="AD133" s="61"/>
      <c r="AE133" s="61"/>
      <c r="AF133" s="247">
        <v>130181.7721914</v>
      </c>
      <c r="AG133" s="247">
        <v>63321.827808599992</v>
      </c>
      <c r="AH133" s="250">
        <f t="shared" si="33"/>
        <v>193503.59999999998</v>
      </c>
      <c r="AI133" s="61"/>
      <c r="AJ133" s="61"/>
      <c r="AK133" s="61"/>
      <c r="AL133" s="61"/>
      <c r="AM133" s="285">
        <v>2162018.1590999998</v>
      </c>
      <c r="AN133" s="300">
        <v>260363.54438279997</v>
      </c>
      <c r="AO133" s="300">
        <v>126643.65561719998</v>
      </c>
      <c r="AP133" s="248">
        <f t="shared" si="34"/>
        <v>387007.19999999995</v>
      </c>
      <c r="AQ133" s="61"/>
      <c r="AR133" s="61"/>
      <c r="AS133" s="61"/>
      <c r="AT133" s="61"/>
      <c r="AU133" s="61"/>
      <c r="AV133" s="251">
        <v>260363.54438279997</v>
      </c>
      <c r="AW133" s="251">
        <v>126643.65561719998</v>
      </c>
      <c r="AX133" s="250">
        <f t="shared" si="29"/>
        <v>387007.19999999995</v>
      </c>
      <c r="AY133" s="61"/>
      <c r="AZ133" s="61"/>
      <c r="BA133" s="61"/>
      <c r="BB133" s="61"/>
      <c r="BC133" s="61"/>
      <c r="BD133" s="251">
        <v>260363.54438279997</v>
      </c>
      <c r="BE133" s="251">
        <v>126643.65561719998</v>
      </c>
      <c r="BF133" s="250">
        <f t="shared" si="30"/>
        <v>387007.19999999995</v>
      </c>
      <c r="BG133" s="61"/>
      <c r="BH133" s="61"/>
      <c r="BI133" s="61"/>
      <c r="BJ133" s="61"/>
      <c r="BK133" s="244"/>
      <c r="BL133" s="240" t="s">
        <v>1332</v>
      </c>
      <c r="BM133" s="62" t="s">
        <v>1331</v>
      </c>
      <c r="BN133" s="66" t="s">
        <v>1591</v>
      </c>
    </row>
    <row r="134" spans="1:66" s="67" customFormat="1" x14ac:dyDescent="0.35">
      <c r="A134" s="240" t="s">
        <v>1559</v>
      </c>
      <c r="B134" s="240">
        <v>300</v>
      </c>
      <c r="C134" s="240" t="s">
        <v>161</v>
      </c>
      <c r="D134" s="240" t="s">
        <v>162</v>
      </c>
      <c r="E134" s="240"/>
      <c r="F134" s="240" t="s">
        <v>1416</v>
      </c>
      <c r="G134" s="240" t="s">
        <v>1560</v>
      </c>
      <c r="H134" s="240" t="s">
        <v>166</v>
      </c>
      <c r="I134" s="240">
        <v>7000</v>
      </c>
      <c r="J134" s="237" t="s">
        <v>1637</v>
      </c>
      <c r="K134" s="62" t="s">
        <v>1416</v>
      </c>
      <c r="L134" s="239">
        <v>46143</v>
      </c>
      <c r="M134" s="238">
        <v>47968</v>
      </c>
      <c r="N134" s="62"/>
      <c r="O134" s="61"/>
      <c r="P134" s="62"/>
      <c r="Q134" s="61">
        <f t="shared" si="31"/>
        <v>24920</v>
      </c>
      <c r="R134" s="61"/>
      <c r="S134" s="61"/>
      <c r="T134" s="61"/>
      <c r="U134" s="61"/>
      <c r="V134" s="240" t="s">
        <v>121</v>
      </c>
      <c r="W134" s="62">
        <v>7</v>
      </c>
      <c r="X134" s="251">
        <v>0</v>
      </c>
      <c r="Y134" s="251">
        <v>0</v>
      </c>
      <c r="Z134" s="250">
        <f t="shared" si="32"/>
        <v>0</v>
      </c>
      <c r="AA134" s="61"/>
      <c r="AB134" s="61"/>
      <c r="AC134" s="61"/>
      <c r="AD134" s="61"/>
      <c r="AE134" s="61"/>
      <c r="AF134" s="247">
        <v>0</v>
      </c>
      <c r="AG134" s="247">
        <v>0</v>
      </c>
      <c r="AH134" s="250">
        <f t="shared" si="33"/>
        <v>0</v>
      </c>
      <c r="AI134" s="61"/>
      <c r="AJ134" s="61"/>
      <c r="AK134" s="61"/>
      <c r="AL134" s="61"/>
      <c r="AM134" s="285">
        <v>1276070.696</v>
      </c>
      <c r="AN134" s="300">
        <v>22716.89</v>
      </c>
      <c r="AO134" s="300">
        <v>11583.11</v>
      </c>
      <c r="AP134" s="248">
        <f t="shared" si="34"/>
        <v>34300</v>
      </c>
      <c r="AQ134" s="61"/>
      <c r="AR134" s="61"/>
      <c r="AS134" s="61"/>
      <c r="AT134" s="61"/>
      <c r="AU134" s="61"/>
      <c r="AV134" s="251">
        <v>136301.34</v>
      </c>
      <c r="AW134" s="251">
        <v>69498.66</v>
      </c>
      <c r="AX134" s="250">
        <f t="shared" si="29"/>
        <v>205800</v>
      </c>
      <c r="AY134" s="61"/>
      <c r="AZ134" s="61"/>
      <c r="BA134" s="61"/>
      <c r="BB134" s="61"/>
      <c r="BC134" s="61"/>
      <c r="BD134" s="251">
        <v>136301.34</v>
      </c>
      <c r="BE134" s="251">
        <v>69498.66</v>
      </c>
      <c r="BF134" s="250">
        <f t="shared" si="30"/>
        <v>205800</v>
      </c>
      <c r="BG134" s="61"/>
      <c r="BH134" s="61"/>
      <c r="BI134" s="61"/>
      <c r="BJ134" s="61"/>
      <c r="BK134" s="244"/>
      <c r="BL134" s="240" t="s">
        <v>1332</v>
      </c>
      <c r="BM134" s="62" t="s">
        <v>1331</v>
      </c>
      <c r="BN134" s="62" t="s">
        <v>1605</v>
      </c>
    </row>
    <row r="135" spans="1:66" s="67" customFormat="1" x14ac:dyDescent="0.35">
      <c r="A135" s="240" t="s">
        <v>1561</v>
      </c>
      <c r="B135" s="240">
        <v>300</v>
      </c>
      <c r="C135" s="240" t="s">
        <v>161</v>
      </c>
      <c r="D135" s="240" t="s">
        <v>162</v>
      </c>
      <c r="E135" s="240"/>
      <c r="F135" s="240" t="s">
        <v>1416</v>
      </c>
      <c r="G135" s="240" t="s">
        <v>1053</v>
      </c>
      <c r="H135" s="240" t="s">
        <v>1054</v>
      </c>
      <c r="I135" s="240">
        <v>1000</v>
      </c>
      <c r="J135" s="237" t="s">
        <v>1637</v>
      </c>
      <c r="K135" s="62" t="s">
        <v>1416</v>
      </c>
      <c r="L135" s="239">
        <v>46508</v>
      </c>
      <c r="M135" s="238">
        <v>48334</v>
      </c>
      <c r="N135" s="62"/>
      <c r="O135" s="61"/>
      <c r="P135" s="62"/>
      <c r="Q135" s="61">
        <f t="shared" si="31"/>
        <v>3560</v>
      </c>
      <c r="R135" s="61"/>
      <c r="S135" s="61"/>
      <c r="T135" s="61"/>
      <c r="U135" s="61"/>
      <c r="V135" s="240" t="s">
        <v>121</v>
      </c>
      <c r="W135" s="62">
        <v>17</v>
      </c>
      <c r="X135" s="251">
        <v>0</v>
      </c>
      <c r="Y135" s="251">
        <v>0</v>
      </c>
      <c r="Z135" s="250">
        <f t="shared" si="32"/>
        <v>0</v>
      </c>
      <c r="AA135" s="61"/>
      <c r="AB135" s="61"/>
      <c r="AC135" s="61"/>
      <c r="AD135" s="61"/>
      <c r="AE135" s="61"/>
      <c r="AF135" s="247">
        <v>0</v>
      </c>
      <c r="AG135" s="247">
        <v>0</v>
      </c>
      <c r="AH135" s="250">
        <f t="shared" si="33"/>
        <v>0</v>
      </c>
      <c r="AI135" s="61"/>
      <c r="AJ135" s="61"/>
      <c r="AK135" s="61"/>
      <c r="AL135" s="61"/>
      <c r="AM135" s="61"/>
      <c r="AN135" s="300">
        <v>2835.7478333333333</v>
      </c>
      <c r="AO135" s="300">
        <v>1445.9188333333334</v>
      </c>
      <c r="AP135" s="248">
        <f t="shared" si="34"/>
        <v>4281.666666666667</v>
      </c>
      <c r="AQ135" s="61"/>
      <c r="AR135" s="61"/>
      <c r="AS135" s="61"/>
      <c r="AT135" s="61"/>
      <c r="AU135" s="285">
        <v>359800</v>
      </c>
      <c r="AV135" s="251">
        <v>17014.486999999997</v>
      </c>
      <c r="AW135" s="251">
        <v>8675.512999999999</v>
      </c>
      <c r="AX135" s="250">
        <f t="shared" si="29"/>
        <v>25689.999999999996</v>
      </c>
      <c r="AY135" s="61"/>
      <c r="AZ135" s="61"/>
      <c r="BA135" s="61"/>
      <c r="BB135" s="61"/>
      <c r="BC135" s="61"/>
      <c r="BD135" s="251">
        <v>17014.486999999997</v>
      </c>
      <c r="BE135" s="251">
        <v>8675.512999999999</v>
      </c>
      <c r="BF135" s="250">
        <f t="shared" si="30"/>
        <v>25689.999999999996</v>
      </c>
      <c r="BG135" s="61"/>
      <c r="BH135" s="61"/>
      <c r="BI135" s="61"/>
      <c r="BJ135" s="61"/>
      <c r="BK135" s="244"/>
      <c r="BL135" s="240" t="s">
        <v>1332</v>
      </c>
      <c r="BM135" s="62" t="s">
        <v>1331</v>
      </c>
      <c r="BN135" s="62" t="s">
        <v>1605</v>
      </c>
    </row>
    <row r="136" spans="1:66" s="67" customFormat="1" x14ac:dyDescent="0.35">
      <c r="A136" s="240" t="s">
        <v>1562</v>
      </c>
      <c r="B136" s="240">
        <v>300</v>
      </c>
      <c r="C136" s="240" t="s">
        <v>161</v>
      </c>
      <c r="D136" s="240" t="s">
        <v>162</v>
      </c>
      <c r="E136" s="240"/>
      <c r="F136" s="240" t="s">
        <v>1416</v>
      </c>
      <c r="G136" s="240" t="s">
        <v>813</v>
      </c>
      <c r="H136" s="240" t="s">
        <v>813</v>
      </c>
      <c r="I136" s="240">
        <v>1000</v>
      </c>
      <c r="J136" s="237" t="s">
        <v>1637</v>
      </c>
      <c r="K136" s="62" t="s">
        <v>1416</v>
      </c>
      <c r="L136" s="238">
        <v>46508</v>
      </c>
      <c r="M136" s="238">
        <v>48334</v>
      </c>
      <c r="N136" s="62"/>
      <c r="O136" s="61"/>
      <c r="P136" s="62"/>
      <c r="Q136" s="61">
        <f t="shared" si="31"/>
        <v>3560</v>
      </c>
      <c r="R136" s="61"/>
      <c r="S136" s="61"/>
      <c r="T136" s="61"/>
      <c r="U136" s="61"/>
      <c r="V136" s="240" t="s">
        <v>121</v>
      </c>
      <c r="W136" s="62">
        <v>16</v>
      </c>
      <c r="X136" s="251">
        <v>0</v>
      </c>
      <c r="Y136" s="251">
        <v>0</v>
      </c>
      <c r="Z136" s="250">
        <f t="shared" si="32"/>
        <v>0</v>
      </c>
      <c r="AA136" s="61"/>
      <c r="AB136" s="61"/>
      <c r="AC136" s="61"/>
      <c r="AD136" s="61"/>
      <c r="AE136" s="61"/>
      <c r="AF136" s="247">
        <v>0</v>
      </c>
      <c r="AG136" s="247">
        <v>0</v>
      </c>
      <c r="AH136" s="250">
        <f t="shared" si="33"/>
        <v>0</v>
      </c>
      <c r="AI136" s="61"/>
      <c r="AJ136" s="61"/>
      <c r="AK136" s="61"/>
      <c r="AL136" s="61"/>
      <c r="AM136" s="61"/>
      <c r="AN136" s="300">
        <v>2835.7478333333333</v>
      </c>
      <c r="AO136" s="300">
        <v>1445.9188333333334</v>
      </c>
      <c r="AP136" s="248">
        <f t="shared" si="34"/>
        <v>4281.666666666667</v>
      </c>
      <c r="AQ136" s="61"/>
      <c r="AR136" s="61"/>
      <c r="AS136" s="61"/>
      <c r="AT136" s="61"/>
      <c r="AU136" s="285">
        <v>359800</v>
      </c>
      <c r="AV136" s="251">
        <v>17014.486999999997</v>
      </c>
      <c r="AW136" s="251">
        <v>8675.512999999999</v>
      </c>
      <c r="AX136" s="250">
        <f t="shared" si="29"/>
        <v>25689.999999999996</v>
      </c>
      <c r="AY136" s="61"/>
      <c r="AZ136" s="61"/>
      <c r="BA136" s="61"/>
      <c r="BB136" s="61"/>
      <c r="BC136" s="61"/>
      <c r="BD136" s="251">
        <v>17014.486999999997</v>
      </c>
      <c r="BE136" s="251">
        <v>8675.512999999999</v>
      </c>
      <c r="BF136" s="250">
        <f t="shared" si="30"/>
        <v>25689.999999999996</v>
      </c>
      <c r="BG136" s="61"/>
      <c r="BH136" s="61"/>
      <c r="BI136" s="61"/>
      <c r="BJ136" s="61"/>
      <c r="BK136" s="244"/>
      <c r="BL136" s="240" t="s">
        <v>1332</v>
      </c>
      <c r="BM136" s="62" t="s">
        <v>1331</v>
      </c>
      <c r="BN136" s="62" t="s">
        <v>1605</v>
      </c>
    </row>
    <row r="137" spans="1:66" s="67" customFormat="1" x14ac:dyDescent="0.35">
      <c r="A137" s="240" t="s">
        <v>1563</v>
      </c>
      <c r="B137" s="240">
        <v>300</v>
      </c>
      <c r="C137" s="240" t="s">
        <v>161</v>
      </c>
      <c r="D137" s="240" t="s">
        <v>162</v>
      </c>
      <c r="E137" s="240"/>
      <c r="F137" s="240" t="s">
        <v>1416</v>
      </c>
      <c r="G137" s="240" t="s">
        <v>1416</v>
      </c>
      <c r="H137" s="240" t="s">
        <v>166</v>
      </c>
      <c r="I137" s="240">
        <v>4225</v>
      </c>
      <c r="J137" s="237" t="s">
        <v>1637</v>
      </c>
      <c r="K137" s="62" t="s">
        <v>1416</v>
      </c>
      <c r="L137" s="238">
        <v>45839</v>
      </c>
      <c r="M137" s="238">
        <v>47664</v>
      </c>
      <c r="N137" s="62"/>
      <c r="O137" s="61"/>
      <c r="P137" s="62"/>
      <c r="Q137" s="61">
        <f t="shared" si="31"/>
        <v>15041</v>
      </c>
      <c r="R137" s="61"/>
      <c r="S137" s="61"/>
      <c r="T137" s="61"/>
      <c r="U137" s="61"/>
      <c r="V137" s="240" t="s">
        <v>1575</v>
      </c>
      <c r="W137" s="62"/>
      <c r="X137" s="251">
        <v>0</v>
      </c>
      <c r="Y137" s="251">
        <v>0</v>
      </c>
      <c r="Z137" s="250">
        <f t="shared" si="32"/>
        <v>0</v>
      </c>
      <c r="AA137" s="61"/>
      <c r="AB137" s="61"/>
      <c r="AC137" s="61"/>
      <c r="AD137" s="61"/>
      <c r="AE137" s="61"/>
      <c r="AF137" s="247">
        <v>88882.17</v>
      </c>
      <c r="AG137" s="247">
        <v>37191.83</v>
      </c>
      <c r="AH137" s="250">
        <f t="shared" si="33"/>
        <v>126074</v>
      </c>
      <c r="AI137" s="61"/>
      <c r="AJ137" s="61"/>
      <c r="AK137" s="61"/>
      <c r="AL137" s="61"/>
      <c r="AM137" s="61"/>
      <c r="AN137" s="300">
        <v>88882.17</v>
      </c>
      <c r="AO137" s="300">
        <v>37191.83</v>
      </c>
      <c r="AP137" s="248">
        <f t="shared" si="34"/>
        <v>126074</v>
      </c>
      <c r="AQ137" s="61"/>
      <c r="AR137" s="61"/>
      <c r="AS137" s="61"/>
      <c r="AT137" s="61"/>
      <c r="AU137" s="61"/>
      <c r="AV137" s="251">
        <v>88882.17</v>
      </c>
      <c r="AW137" s="251">
        <v>37191.83</v>
      </c>
      <c r="AX137" s="250">
        <f t="shared" si="29"/>
        <v>126074</v>
      </c>
      <c r="AY137" s="61"/>
      <c r="AZ137" s="61"/>
      <c r="BA137" s="61"/>
      <c r="BB137" s="61"/>
      <c r="BC137" s="61"/>
      <c r="BD137" s="251">
        <v>88882.17</v>
      </c>
      <c r="BE137" s="251">
        <v>37191.83</v>
      </c>
      <c r="BF137" s="250">
        <f t="shared" si="30"/>
        <v>126074</v>
      </c>
      <c r="BG137" s="61"/>
      <c r="BH137" s="61"/>
      <c r="BI137" s="61"/>
      <c r="BJ137" s="61"/>
      <c r="BK137" s="244"/>
      <c r="BL137" s="62" t="s">
        <v>1331</v>
      </c>
      <c r="BM137" s="62" t="s">
        <v>1331</v>
      </c>
      <c r="BN137" s="62" t="s">
        <v>1606</v>
      </c>
    </row>
    <row r="138" spans="1:66" s="253" customFormat="1" x14ac:dyDescent="0.35">
      <c r="A138" s="240" t="s">
        <v>1564</v>
      </c>
      <c r="B138" s="240">
        <v>300</v>
      </c>
      <c r="C138" s="240" t="s">
        <v>161</v>
      </c>
      <c r="D138" s="240" t="s">
        <v>162</v>
      </c>
      <c r="E138" s="240"/>
      <c r="F138" s="240" t="s">
        <v>1416</v>
      </c>
      <c r="G138" s="240" t="s">
        <v>1565</v>
      </c>
      <c r="H138" s="240" t="s">
        <v>166</v>
      </c>
      <c r="I138" s="240">
        <v>4225</v>
      </c>
      <c r="J138" s="237" t="s">
        <v>1637</v>
      </c>
      <c r="K138" s="62" t="s">
        <v>1416</v>
      </c>
      <c r="L138" s="238">
        <v>45839</v>
      </c>
      <c r="M138" s="238">
        <v>47664</v>
      </c>
      <c r="N138" s="62"/>
      <c r="O138" s="67"/>
      <c r="P138" s="61"/>
      <c r="Q138" s="61">
        <f t="shared" si="31"/>
        <v>15041</v>
      </c>
      <c r="R138" s="61"/>
      <c r="S138" s="62"/>
      <c r="T138" s="62"/>
      <c r="U138" s="62"/>
      <c r="V138" s="240" t="s">
        <v>1575</v>
      </c>
      <c r="W138" s="62"/>
      <c r="X138" s="301">
        <v>0</v>
      </c>
      <c r="Y138" s="301">
        <v>0</v>
      </c>
      <c r="Z138" s="250">
        <f t="shared" si="32"/>
        <v>0</v>
      </c>
      <c r="AA138" s="62"/>
      <c r="AB138" s="62"/>
      <c r="AC138" s="62"/>
      <c r="AD138" s="62"/>
      <c r="AE138" s="62"/>
      <c r="AF138" s="247">
        <v>88882.17</v>
      </c>
      <c r="AG138" s="247">
        <v>37191.83</v>
      </c>
      <c r="AH138" s="250">
        <f t="shared" ref="AH138" si="35">AF138+AG138</f>
        <v>126074</v>
      </c>
      <c r="AI138" s="62"/>
      <c r="AJ138" s="62"/>
      <c r="AK138" s="62"/>
      <c r="AL138" s="62"/>
      <c r="AM138" s="62"/>
      <c r="AN138" s="300">
        <v>88882.17</v>
      </c>
      <c r="AO138" s="300">
        <v>37191.83</v>
      </c>
      <c r="AP138" s="248">
        <f t="shared" ref="AP138" si="36">AN138+AO138</f>
        <v>126074</v>
      </c>
      <c r="AQ138" s="62"/>
      <c r="AR138" s="62"/>
      <c r="AS138" s="62"/>
      <c r="AT138" s="62"/>
      <c r="AU138" s="62"/>
      <c r="AV138" s="251">
        <v>88882.17</v>
      </c>
      <c r="AW138" s="251">
        <v>37191.83</v>
      </c>
      <c r="AX138" s="250">
        <f t="shared" ref="AX138" si="37">AV138+AW138</f>
        <v>126074</v>
      </c>
      <c r="AY138" s="62"/>
      <c r="AZ138" s="62"/>
      <c r="BA138" s="62"/>
      <c r="BB138" s="62"/>
      <c r="BC138" s="62"/>
      <c r="BD138" s="251">
        <v>88882.17</v>
      </c>
      <c r="BE138" s="251">
        <v>37191.83</v>
      </c>
      <c r="BF138" s="250">
        <f t="shared" si="30"/>
        <v>126074</v>
      </c>
      <c r="BG138" s="62"/>
      <c r="BH138" s="62"/>
      <c r="BI138" s="62"/>
      <c r="BJ138" s="62"/>
      <c r="BK138" s="62"/>
      <c r="BL138" s="62" t="s">
        <v>1331</v>
      </c>
      <c r="BM138" s="62" t="s">
        <v>1331</v>
      </c>
      <c r="BN138" s="62" t="s">
        <v>1606</v>
      </c>
    </row>
    <row r="139" spans="1:66" x14ac:dyDescent="0.35">
      <c r="A139" s="240" t="s">
        <v>1566</v>
      </c>
      <c r="B139" s="240">
        <v>300</v>
      </c>
      <c r="C139" s="240" t="s">
        <v>161</v>
      </c>
      <c r="D139" s="240" t="s">
        <v>162</v>
      </c>
      <c r="E139" s="240"/>
      <c r="F139" s="240" t="s">
        <v>1416</v>
      </c>
      <c r="G139" s="240" t="s">
        <v>49</v>
      </c>
      <c r="H139" s="240" t="s">
        <v>276</v>
      </c>
      <c r="I139" s="240">
        <v>3780</v>
      </c>
      <c r="J139" s="237" t="s">
        <v>1637</v>
      </c>
      <c r="K139" s="62" t="s">
        <v>1416</v>
      </c>
      <c r="L139" s="238">
        <v>46143</v>
      </c>
      <c r="M139" s="238">
        <v>47968</v>
      </c>
      <c r="N139" s="241"/>
      <c r="O139" s="242"/>
      <c r="P139" s="241"/>
      <c r="Q139" s="61">
        <f t="shared" si="31"/>
        <v>13456.800000000001</v>
      </c>
      <c r="R139" s="242"/>
      <c r="S139" s="242"/>
      <c r="T139" s="242"/>
      <c r="U139" s="242"/>
      <c r="V139" s="240" t="s">
        <v>1575</v>
      </c>
      <c r="W139" s="62">
        <v>22.1</v>
      </c>
      <c r="X139" s="251">
        <v>0</v>
      </c>
      <c r="Y139" s="251">
        <v>0</v>
      </c>
      <c r="Z139" s="250">
        <f t="shared" si="32"/>
        <v>0</v>
      </c>
      <c r="AA139" s="241"/>
      <c r="AB139" s="241"/>
      <c r="AC139" s="241"/>
      <c r="AD139" s="241"/>
      <c r="AE139" s="241"/>
      <c r="AF139" s="247">
        <v>19711.377000000004</v>
      </c>
      <c r="AG139" s="247">
        <v>8248.023000000001</v>
      </c>
      <c r="AH139" s="250">
        <f t="shared" si="33"/>
        <v>27959.400000000005</v>
      </c>
      <c r="AI139" s="241"/>
      <c r="AJ139" s="241"/>
      <c r="AK139" s="241"/>
      <c r="AL139" s="241"/>
      <c r="AM139" s="287">
        <v>667960</v>
      </c>
      <c r="AN139" s="300">
        <v>118268.262</v>
      </c>
      <c r="AO139" s="300">
        <v>49488.138000000006</v>
      </c>
      <c r="AP139" s="248">
        <f t="shared" si="34"/>
        <v>167756.40000000002</v>
      </c>
      <c r="AQ139" s="241"/>
      <c r="AR139" s="241"/>
      <c r="AS139" s="241"/>
      <c r="AT139" s="241"/>
      <c r="AU139" s="241"/>
      <c r="AV139" s="252">
        <v>118268.262</v>
      </c>
      <c r="AW139" s="252">
        <v>49488.138000000006</v>
      </c>
      <c r="AX139" s="250">
        <f t="shared" si="29"/>
        <v>167756.40000000002</v>
      </c>
      <c r="AY139" s="241"/>
      <c r="AZ139" s="241"/>
      <c r="BA139" s="241"/>
      <c r="BB139" s="241"/>
      <c r="BC139" s="241"/>
      <c r="BD139" s="252">
        <v>118268.262</v>
      </c>
      <c r="BE139" s="252">
        <v>49488.138000000006</v>
      </c>
      <c r="BF139" s="250">
        <f t="shared" si="30"/>
        <v>167756.40000000002</v>
      </c>
      <c r="BG139" s="241"/>
      <c r="BH139" s="241"/>
      <c r="BI139" s="241"/>
      <c r="BJ139" s="241"/>
      <c r="BK139" s="245"/>
      <c r="BL139" s="240" t="s">
        <v>1332</v>
      </c>
      <c r="BM139" s="62" t="s">
        <v>1331</v>
      </c>
      <c r="BN139" s="66" t="s">
        <v>1607</v>
      </c>
    </row>
    <row r="140" spans="1:66" x14ac:dyDescent="0.35">
      <c r="A140" s="240" t="s">
        <v>1567</v>
      </c>
      <c r="B140" s="240">
        <v>300</v>
      </c>
      <c r="C140" s="240" t="s">
        <v>161</v>
      </c>
      <c r="D140" s="240" t="s">
        <v>162</v>
      </c>
      <c r="E140" s="240"/>
      <c r="F140" s="240" t="s">
        <v>1568</v>
      </c>
      <c r="G140" s="240" t="s">
        <v>813</v>
      </c>
      <c r="H140" s="240" t="s">
        <v>813</v>
      </c>
      <c r="I140" s="240">
        <v>3478</v>
      </c>
      <c r="J140" s="237" t="s">
        <v>1637</v>
      </c>
      <c r="K140" s="62" t="s">
        <v>1416</v>
      </c>
      <c r="L140" s="238">
        <v>45505</v>
      </c>
      <c r="M140" s="238">
        <v>47330</v>
      </c>
      <c r="N140" s="241"/>
      <c r="O140" s="242"/>
      <c r="P140" s="241"/>
      <c r="Q140" s="61">
        <f t="shared" si="31"/>
        <v>12381.68</v>
      </c>
      <c r="R140" s="242"/>
      <c r="S140" s="242"/>
      <c r="T140" s="242"/>
      <c r="U140" s="242"/>
      <c r="V140" s="240" t="s">
        <v>121</v>
      </c>
      <c r="W140" s="241"/>
      <c r="X140" s="251">
        <v>39421.25</v>
      </c>
      <c r="Y140" s="251">
        <v>16495.416666666668</v>
      </c>
      <c r="Z140" s="250">
        <f t="shared" si="32"/>
        <v>55916.666666666672</v>
      </c>
      <c r="AA140" s="241"/>
      <c r="AB140" s="241"/>
      <c r="AC140" s="241"/>
      <c r="AD140" s="241"/>
      <c r="AE140" s="241"/>
      <c r="AF140" s="247">
        <v>43005</v>
      </c>
      <c r="AG140" s="247">
        <v>17995</v>
      </c>
      <c r="AH140" s="250">
        <f t="shared" si="33"/>
        <v>61000</v>
      </c>
      <c r="AI140" s="241"/>
      <c r="AJ140" s="241"/>
      <c r="AK140" s="241"/>
      <c r="AL140" s="241"/>
      <c r="AM140" s="241"/>
      <c r="AN140" s="247">
        <v>43005</v>
      </c>
      <c r="AO140" s="247">
        <v>17995</v>
      </c>
      <c r="AP140" s="248">
        <f t="shared" si="34"/>
        <v>61000</v>
      </c>
      <c r="AQ140" s="241"/>
      <c r="AR140" s="241"/>
      <c r="AS140" s="241"/>
      <c r="AT140" s="241"/>
      <c r="AU140" s="241"/>
      <c r="AV140" s="252">
        <v>43005</v>
      </c>
      <c r="AW140" s="252">
        <v>17995</v>
      </c>
      <c r="AX140" s="250">
        <f t="shared" si="29"/>
        <v>61000</v>
      </c>
      <c r="AY140" s="241"/>
      <c r="AZ140" s="241"/>
      <c r="BA140" s="241"/>
      <c r="BB140" s="241"/>
      <c r="BC140" s="241"/>
      <c r="BD140" s="252">
        <v>43005</v>
      </c>
      <c r="BE140" s="252">
        <v>17995</v>
      </c>
      <c r="BF140" s="250">
        <f t="shared" si="30"/>
        <v>61000</v>
      </c>
      <c r="BG140" s="241"/>
      <c r="BH140" s="241"/>
      <c r="BI140" s="241"/>
      <c r="BJ140" s="241"/>
      <c r="BK140" s="245"/>
      <c r="BL140" s="62" t="s">
        <v>1331</v>
      </c>
      <c r="BM140" s="62" t="s">
        <v>1331</v>
      </c>
      <c r="BN140" s="241" t="s">
        <v>1608</v>
      </c>
    </row>
    <row r="141" spans="1:66" x14ac:dyDescent="0.35">
      <c r="A141" s="240" t="s">
        <v>1569</v>
      </c>
      <c r="B141" s="240">
        <v>300</v>
      </c>
      <c r="C141" s="240" t="s">
        <v>161</v>
      </c>
      <c r="D141" s="240" t="s">
        <v>162</v>
      </c>
      <c r="E141" s="240"/>
      <c r="F141" s="240" t="s">
        <v>1416</v>
      </c>
      <c r="G141" s="240" t="s">
        <v>1197</v>
      </c>
      <c r="H141" s="240" t="s">
        <v>813</v>
      </c>
      <c r="I141" s="240">
        <v>11198</v>
      </c>
      <c r="J141" s="237" t="s">
        <v>1637</v>
      </c>
      <c r="K141" s="62" t="s">
        <v>1416</v>
      </c>
      <c r="L141" s="238">
        <v>45717</v>
      </c>
      <c r="M141" s="238" t="s">
        <v>1573</v>
      </c>
      <c r="N141" s="241"/>
      <c r="O141" s="242"/>
      <c r="P141" s="241"/>
      <c r="Q141" s="61">
        <f t="shared" si="31"/>
        <v>39864.879999999997</v>
      </c>
      <c r="R141" s="242"/>
      <c r="S141" s="242"/>
      <c r="T141" s="242"/>
      <c r="U141" s="242"/>
      <c r="V141" s="240" t="s">
        <v>1575</v>
      </c>
      <c r="W141" s="241"/>
      <c r="X141" s="251">
        <v>78508.613568832006</v>
      </c>
      <c r="Y141" s="251">
        <v>39219.706431168001</v>
      </c>
      <c r="Z141" s="250">
        <f t="shared" si="32"/>
        <v>117728.32000000001</v>
      </c>
      <c r="AA141" s="241"/>
      <c r="AB141" s="241"/>
      <c r="AC141" s="241"/>
      <c r="AD141" s="241"/>
      <c r="AE141" s="241"/>
      <c r="AF141" s="247">
        <v>235525.84070649603</v>
      </c>
      <c r="AG141" s="247">
        <v>117659.11929350402</v>
      </c>
      <c r="AH141" s="250">
        <f t="shared" si="33"/>
        <v>353184.96000000008</v>
      </c>
      <c r="AI141" s="241"/>
      <c r="AJ141" s="241"/>
      <c r="AK141" s="241"/>
      <c r="AL141" s="241"/>
      <c r="AM141" s="241"/>
      <c r="AN141" s="247">
        <v>235525.84070649603</v>
      </c>
      <c r="AO141" s="247">
        <v>117659.11929350402</v>
      </c>
      <c r="AP141" s="248">
        <f t="shared" si="34"/>
        <v>353184.96000000008</v>
      </c>
      <c r="AQ141" s="241"/>
      <c r="AR141" s="241"/>
      <c r="AS141" s="241"/>
      <c r="AT141" s="241"/>
      <c r="AU141" s="241"/>
      <c r="AV141" s="252">
        <v>235525.84070649603</v>
      </c>
      <c r="AW141" s="252">
        <v>117659.11929350402</v>
      </c>
      <c r="AX141" s="250">
        <f t="shared" si="29"/>
        <v>353184.96000000008</v>
      </c>
      <c r="AY141" s="241"/>
      <c r="AZ141" s="241"/>
      <c r="BA141" s="241"/>
      <c r="BB141" s="241"/>
      <c r="BC141" s="241"/>
      <c r="BD141" s="252">
        <v>235525.84070649603</v>
      </c>
      <c r="BE141" s="252">
        <v>117659.11929350402</v>
      </c>
      <c r="BF141" s="250">
        <f t="shared" si="30"/>
        <v>353184.96000000008</v>
      </c>
      <c r="BG141" s="241"/>
      <c r="BH141" s="241"/>
      <c r="BI141" s="241"/>
      <c r="BJ141" s="241"/>
      <c r="BK141" s="245"/>
      <c r="BL141" s="62" t="s">
        <v>1331</v>
      </c>
      <c r="BM141" s="62" t="s">
        <v>1331</v>
      </c>
      <c r="BN141" s="241" t="s">
        <v>1596</v>
      </c>
    </row>
    <row r="142" spans="1:66" x14ac:dyDescent="0.35">
      <c r="A142" s="240" t="s">
        <v>1570</v>
      </c>
      <c r="B142" s="240">
        <v>300</v>
      </c>
      <c r="C142" s="240" t="s">
        <v>161</v>
      </c>
      <c r="D142" s="240" t="s">
        <v>162</v>
      </c>
      <c r="E142" s="240"/>
      <c r="F142" s="240" t="s">
        <v>1416</v>
      </c>
      <c r="G142" s="240" t="s">
        <v>1417</v>
      </c>
      <c r="H142" s="240" t="s">
        <v>276</v>
      </c>
      <c r="I142" s="240">
        <v>8251</v>
      </c>
      <c r="J142" s="237" t="s">
        <v>1637</v>
      </c>
      <c r="K142" s="62" t="s">
        <v>1416</v>
      </c>
      <c r="L142" s="238">
        <v>45778</v>
      </c>
      <c r="M142" s="238">
        <v>47603</v>
      </c>
      <c r="N142" s="241"/>
      <c r="O142" s="242"/>
      <c r="P142" s="241"/>
      <c r="Q142" s="61">
        <f t="shared" si="31"/>
        <v>29373.56</v>
      </c>
      <c r="R142" s="242"/>
      <c r="S142" s="242"/>
      <c r="T142" s="242"/>
      <c r="U142" s="242"/>
      <c r="V142" s="240" t="s">
        <v>1575</v>
      </c>
      <c r="W142" s="241"/>
      <c r="X142" s="251">
        <v>33054.394800000002</v>
      </c>
      <c r="Y142" s="251">
        <v>24895.105199999998</v>
      </c>
      <c r="Z142" s="250">
        <f t="shared" si="32"/>
        <v>57949.5</v>
      </c>
      <c r="AA142" s="241"/>
      <c r="AB142" s="241"/>
      <c r="AC142" s="241"/>
      <c r="AD142" s="241"/>
      <c r="AE142" s="241"/>
      <c r="AF142" s="247">
        <v>198326.3688</v>
      </c>
      <c r="AG142" s="247">
        <v>149370.63119999995</v>
      </c>
      <c r="AH142" s="250">
        <f t="shared" si="33"/>
        <v>347696.99999999994</v>
      </c>
      <c r="AI142" s="241"/>
      <c r="AJ142" s="241"/>
      <c r="AK142" s="241"/>
      <c r="AL142" s="241"/>
      <c r="AM142" s="241"/>
      <c r="AN142" s="247">
        <v>198326.3688</v>
      </c>
      <c r="AO142" s="247">
        <v>149370.63119999995</v>
      </c>
      <c r="AP142" s="248">
        <f t="shared" si="34"/>
        <v>347696.99999999994</v>
      </c>
      <c r="AQ142" s="241"/>
      <c r="AR142" s="241"/>
      <c r="AS142" s="241"/>
      <c r="AT142" s="241"/>
      <c r="AU142" s="241"/>
      <c r="AV142" s="252">
        <v>198326.3688</v>
      </c>
      <c r="AW142" s="252">
        <v>149370.63119999995</v>
      </c>
      <c r="AX142" s="250">
        <f t="shared" si="29"/>
        <v>347696.99999999994</v>
      </c>
      <c r="AY142" s="241"/>
      <c r="AZ142" s="241"/>
      <c r="BA142" s="241"/>
      <c r="BB142" s="241"/>
      <c r="BC142" s="241"/>
      <c r="BD142" s="252">
        <v>198326.3688</v>
      </c>
      <c r="BE142" s="252">
        <v>149370.63119999995</v>
      </c>
      <c r="BF142" s="250">
        <f t="shared" si="30"/>
        <v>347696.99999999994</v>
      </c>
      <c r="BG142" s="241"/>
      <c r="BH142" s="241"/>
      <c r="BI142" s="241"/>
      <c r="BJ142" s="241"/>
      <c r="BK142" s="245"/>
      <c r="BL142" s="62" t="s">
        <v>1331</v>
      </c>
      <c r="BM142" s="62" t="s">
        <v>1331</v>
      </c>
      <c r="BN142" s="241" t="s">
        <v>1603</v>
      </c>
    </row>
    <row r="143" spans="1:66" x14ac:dyDescent="0.35">
      <c r="A143" s="240" t="s">
        <v>1571</v>
      </c>
      <c r="B143" s="240">
        <v>300</v>
      </c>
      <c r="C143" s="240" t="s">
        <v>161</v>
      </c>
      <c r="D143" s="240" t="s">
        <v>162</v>
      </c>
      <c r="E143" s="240"/>
      <c r="F143" s="240" t="s">
        <v>1416</v>
      </c>
      <c r="G143" s="240" t="s">
        <v>847</v>
      </c>
      <c r="H143" s="240" t="s">
        <v>848</v>
      </c>
      <c r="I143" s="240">
        <v>5076</v>
      </c>
      <c r="J143" s="129" t="s">
        <v>1313</v>
      </c>
      <c r="K143" s="62" t="s">
        <v>1416</v>
      </c>
      <c r="L143" s="238">
        <v>45658</v>
      </c>
      <c r="M143" s="238">
        <v>47483</v>
      </c>
      <c r="N143" s="241"/>
      <c r="O143" s="242"/>
      <c r="P143" s="241"/>
      <c r="Q143" s="61">
        <f t="shared" si="31"/>
        <v>18070.560000000001</v>
      </c>
      <c r="R143" s="242"/>
      <c r="S143" s="242"/>
      <c r="T143" s="242"/>
      <c r="U143" s="242"/>
      <c r="V143" s="240" t="s">
        <v>1576</v>
      </c>
      <c r="W143" s="241"/>
      <c r="X143" s="251">
        <v>29090.400000000001</v>
      </c>
      <c r="Y143" s="251">
        <v>21909.599999999999</v>
      </c>
      <c r="Z143" s="250">
        <f t="shared" si="32"/>
        <v>51000</v>
      </c>
      <c r="AA143" s="241"/>
      <c r="AB143" s="241"/>
      <c r="AC143" s="241"/>
      <c r="AD143" s="241"/>
      <c r="AE143" s="241"/>
      <c r="AF143" s="247">
        <v>58180.800000000003</v>
      </c>
      <c r="AG143" s="247">
        <v>43819.199999999997</v>
      </c>
      <c r="AH143" s="250">
        <f t="shared" si="33"/>
        <v>102000</v>
      </c>
      <c r="AI143" s="241"/>
      <c r="AJ143" s="241"/>
      <c r="AK143" s="241"/>
      <c r="AL143" s="241"/>
      <c r="AM143" s="241"/>
      <c r="AN143" s="247">
        <v>58180.800000000003</v>
      </c>
      <c r="AO143" s="247">
        <v>43819.199999999997</v>
      </c>
      <c r="AP143" s="248">
        <f t="shared" si="34"/>
        <v>102000</v>
      </c>
      <c r="AQ143" s="241"/>
      <c r="AR143" s="241"/>
      <c r="AS143" s="241"/>
      <c r="AT143" s="241"/>
      <c r="AU143" s="241"/>
      <c r="AV143" s="252">
        <v>58180.800000000003</v>
      </c>
      <c r="AW143" s="252">
        <v>43819.199999999997</v>
      </c>
      <c r="AX143" s="250">
        <f t="shared" si="29"/>
        <v>102000</v>
      </c>
      <c r="AY143" s="241"/>
      <c r="AZ143" s="241"/>
      <c r="BA143" s="241"/>
      <c r="BB143" s="241"/>
      <c r="BC143" s="241"/>
      <c r="BD143" s="252">
        <v>58180.800000000003</v>
      </c>
      <c r="BE143" s="252">
        <v>43819.199999999997</v>
      </c>
      <c r="BF143" s="250">
        <f t="shared" si="30"/>
        <v>102000</v>
      </c>
      <c r="BG143" s="241"/>
      <c r="BH143" s="241"/>
      <c r="BI143" s="241"/>
      <c r="BJ143" s="241"/>
      <c r="BK143" s="245"/>
      <c r="BL143" s="62" t="s">
        <v>1331</v>
      </c>
      <c r="BM143" s="62" t="s">
        <v>1331</v>
      </c>
      <c r="BN143" s="241" t="s">
        <v>1610</v>
      </c>
    </row>
    <row r="144" spans="1:66" x14ac:dyDescent="0.35">
      <c r="A144" s="71"/>
      <c r="B144" s="71"/>
      <c r="C144" s="71"/>
      <c r="D144" s="69"/>
      <c r="E144" s="71"/>
      <c r="F144" s="71"/>
      <c r="G144" s="71"/>
      <c r="H144" s="71"/>
      <c r="I144" s="72"/>
      <c r="J144" s="73"/>
      <c r="O144" s="243">
        <f>SUM(O124:O137)</f>
        <v>0</v>
      </c>
      <c r="S144" s="61">
        <f>SUM(S124:S143)</f>
        <v>0</v>
      </c>
      <c r="T144" s="61">
        <f t="shared" ref="T144:BK144" si="38">SUM(T124:T143)</f>
        <v>0</v>
      </c>
      <c r="U144" s="61">
        <f t="shared" si="38"/>
        <v>0</v>
      </c>
      <c r="V144" s="61">
        <f t="shared" si="38"/>
        <v>0</v>
      </c>
      <c r="W144" s="61"/>
      <c r="X144" s="251">
        <f t="shared" si="38"/>
        <v>365672.08096883202</v>
      </c>
      <c r="Y144" s="251">
        <f t="shared" si="38"/>
        <v>211597.40569783468</v>
      </c>
      <c r="Z144" s="251">
        <f t="shared" si="38"/>
        <v>577269.48666666681</v>
      </c>
      <c r="AA144" s="61">
        <f t="shared" si="38"/>
        <v>0</v>
      </c>
      <c r="AB144" s="61">
        <f t="shared" si="38"/>
        <v>0</v>
      </c>
      <c r="AC144" s="61">
        <f t="shared" si="38"/>
        <v>0</v>
      </c>
      <c r="AD144" s="61">
        <f t="shared" si="38"/>
        <v>0</v>
      </c>
      <c r="AE144" s="61">
        <f t="shared" si="38"/>
        <v>0</v>
      </c>
      <c r="AF144" s="251">
        <f t="shared" si="38"/>
        <v>1737739.005152896</v>
      </c>
      <c r="AG144" s="251">
        <f t="shared" si="38"/>
        <v>1049765.804847104</v>
      </c>
      <c r="AH144" s="251">
        <f t="shared" si="38"/>
        <v>2787504.81</v>
      </c>
      <c r="AI144" s="61">
        <f t="shared" si="38"/>
        <v>0</v>
      </c>
      <c r="AJ144" s="61">
        <f t="shared" si="38"/>
        <v>0</v>
      </c>
      <c r="AK144" s="61">
        <f t="shared" si="38"/>
        <v>0</v>
      </c>
      <c r="AL144" s="61">
        <f t="shared" si="38"/>
        <v>0</v>
      </c>
      <c r="AM144" s="61">
        <f t="shared" si="38"/>
        <v>8576096.8962750006</v>
      </c>
      <c r="AN144" s="249">
        <f t="shared" si="38"/>
        <v>2866020.7749482957</v>
      </c>
      <c r="AO144" s="249">
        <f t="shared" si="38"/>
        <v>1630517.8517183708</v>
      </c>
      <c r="AP144" s="249">
        <f t="shared" si="38"/>
        <v>4496538.6266666651</v>
      </c>
      <c r="AQ144" s="61">
        <f t="shared" si="38"/>
        <v>0</v>
      </c>
      <c r="AR144" s="61">
        <f t="shared" si="38"/>
        <v>0</v>
      </c>
      <c r="AS144" s="61">
        <f t="shared" si="38"/>
        <v>0</v>
      </c>
      <c r="AT144" s="61">
        <f t="shared" si="38"/>
        <v>0</v>
      </c>
      <c r="AU144" s="61">
        <f t="shared" si="38"/>
        <v>7079733.879919</v>
      </c>
      <c r="AV144" s="61">
        <f>SUM(AV124:AV143)</f>
        <v>3394267.466676096</v>
      </c>
      <c r="AW144" s="61">
        <f>SUM(AW124:AW143)</f>
        <v>1903369.8933239041</v>
      </c>
      <c r="AX144" s="61">
        <f t="shared" si="38"/>
        <v>5297637.3600000003</v>
      </c>
      <c r="AY144" s="61">
        <f t="shared" si="38"/>
        <v>0</v>
      </c>
      <c r="AZ144" s="61">
        <f t="shared" si="38"/>
        <v>0</v>
      </c>
      <c r="BA144" s="61">
        <f t="shared" si="38"/>
        <v>0</v>
      </c>
      <c r="BB144" s="61">
        <f t="shared" si="38"/>
        <v>0</v>
      </c>
      <c r="BC144" s="61">
        <f t="shared" si="38"/>
        <v>0</v>
      </c>
      <c r="BD144" s="251">
        <f>SUM(BD124:BD143)</f>
        <v>3394267.466676096</v>
      </c>
      <c r="BE144" s="251">
        <f>SUM(BE124:BE143)</f>
        <v>1903369.8933239041</v>
      </c>
      <c r="BF144" s="251">
        <f t="shared" si="38"/>
        <v>5297637.3600000003</v>
      </c>
      <c r="BG144" s="61">
        <f t="shared" si="38"/>
        <v>0</v>
      </c>
      <c r="BH144" s="61">
        <f t="shared" si="38"/>
        <v>0</v>
      </c>
      <c r="BI144" s="61">
        <f t="shared" si="38"/>
        <v>0</v>
      </c>
      <c r="BJ144" s="61">
        <f t="shared" si="38"/>
        <v>0</v>
      </c>
      <c r="BK144" s="61">
        <f t="shared" si="38"/>
        <v>0</v>
      </c>
    </row>
    <row r="145" spans="1:42" x14ac:dyDescent="0.35">
      <c r="A145" s="71"/>
      <c r="B145" s="71"/>
      <c r="C145" s="71"/>
      <c r="D145" s="69"/>
      <c r="E145" s="71"/>
      <c r="F145" s="71"/>
      <c r="G145" s="71"/>
      <c r="H145" s="71"/>
      <c r="I145" s="72"/>
      <c r="J145" s="73"/>
    </row>
    <row r="146" spans="1:42" x14ac:dyDescent="0.35">
      <c r="A146" s="71"/>
      <c r="B146" s="71"/>
      <c r="C146" s="71"/>
      <c r="D146" s="69"/>
      <c r="E146" s="71"/>
      <c r="F146" s="71"/>
      <c r="G146" s="71"/>
      <c r="H146" s="71"/>
      <c r="I146" s="72"/>
      <c r="J146" s="73"/>
    </row>
    <row r="147" spans="1:42" x14ac:dyDescent="0.35">
      <c r="A147" s="71"/>
      <c r="B147" s="71"/>
      <c r="C147" s="71"/>
      <c r="D147" s="69"/>
      <c r="E147" s="71"/>
      <c r="F147" s="71"/>
      <c r="G147" s="71"/>
      <c r="H147" s="71"/>
      <c r="I147" s="72"/>
      <c r="J147" s="73"/>
    </row>
    <row r="148" spans="1:42" x14ac:dyDescent="0.35">
      <c r="A148" s="71"/>
      <c r="B148" s="71"/>
      <c r="C148" s="71"/>
      <c r="D148" s="69"/>
      <c r="E148" s="71"/>
      <c r="F148" s="71"/>
      <c r="G148" s="71"/>
      <c r="H148" s="71"/>
      <c r="I148" s="72"/>
      <c r="J148" s="73"/>
      <c r="AP148" s="249"/>
    </row>
    <row r="149" spans="1:42" x14ac:dyDescent="0.35">
      <c r="A149" s="71"/>
      <c r="B149" s="71"/>
      <c r="C149" s="71"/>
      <c r="D149" s="69"/>
      <c r="E149" s="71"/>
      <c r="F149" s="71"/>
      <c r="G149" s="71"/>
      <c r="H149" s="71"/>
      <c r="I149" s="72"/>
      <c r="J149" s="73"/>
    </row>
    <row r="150" spans="1:42" x14ac:dyDescent="0.35">
      <c r="A150" s="71"/>
      <c r="B150" s="71"/>
      <c r="C150" s="71"/>
      <c r="D150" s="69"/>
      <c r="E150" s="71"/>
      <c r="F150" s="71"/>
      <c r="G150" s="71"/>
      <c r="H150" s="71"/>
      <c r="I150" s="72"/>
      <c r="J150" s="73"/>
    </row>
    <row r="151" spans="1:42" x14ac:dyDescent="0.35">
      <c r="A151" s="71"/>
      <c r="B151" s="71"/>
      <c r="C151" s="71"/>
      <c r="D151" s="69"/>
      <c r="E151" s="71"/>
      <c r="F151" s="71"/>
      <c r="G151" s="71"/>
      <c r="H151" s="71"/>
      <c r="I151" s="72"/>
      <c r="J151" s="73"/>
    </row>
    <row r="152" spans="1:42" x14ac:dyDescent="0.35">
      <c r="A152" s="71"/>
      <c r="B152" s="71"/>
      <c r="C152" s="71"/>
      <c r="D152" s="69"/>
      <c r="E152" s="71"/>
      <c r="F152" s="71"/>
      <c r="G152" s="71"/>
      <c r="H152" s="71"/>
      <c r="I152" s="72"/>
      <c r="J152" s="73"/>
    </row>
    <row r="153" spans="1:42" x14ac:dyDescent="0.35">
      <c r="A153" s="71"/>
      <c r="B153" s="71"/>
      <c r="C153" s="71"/>
      <c r="D153" s="69"/>
      <c r="E153" s="71"/>
      <c r="F153" s="71"/>
      <c r="G153" s="71"/>
      <c r="H153" s="71"/>
      <c r="I153" s="72"/>
      <c r="J153" s="73"/>
    </row>
    <row r="154" spans="1:42" x14ac:dyDescent="0.35">
      <c r="A154" s="71"/>
      <c r="B154" s="71"/>
      <c r="C154" s="71"/>
      <c r="D154" s="69"/>
      <c r="E154" s="71"/>
      <c r="F154" s="71"/>
      <c r="G154" s="71"/>
      <c r="H154" s="71"/>
      <c r="I154" s="72"/>
      <c r="J154" s="73"/>
    </row>
    <row r="155" spans="1:42" x14ac:dyDescent="0.35">
      <c r="A155" s="71"/>
      <c r="B155" s="71"/>
      <c r="C155" s="71"/>
      <c r="D155" s="69"/>
      <c r="E155" s="71"/>
      <c r="F155" s="71"/>
      <c r="G155" s="71"/>
      <c r="H155" s="71"/>
      <c r="I155" s="72"/>
      <c r="J155" s="73"/>
    </row>
    <row r="156" spans="1:42" x14ac:dyDescent="0.35">
      <c r="A156" s="71"/>
      <c r="B156" s="71"/>
      <c r="C156" s="71"/>
      <c r="D156" s="69"/>
      <c r="E156" s="71"/>
      <c r="F156" s="71"/>
      <c r="G156" s="71"/>
      <c r="H156" s="71"/>
      <c r="I156" s="72"/>
      <c r="J156" s="73"/>
    </row>
    <row r="157" spans="1:42" x14ac:dyDescent="0.35">
      <c r="A157" s="71"/>
      <c r="B157" s="71"/>
      <c r="C157" s="71"/>
      <c r="D157" s="69"/>
      <c r="E157" s="71"/>
      <c r="F157" s="71"/>
      <c r="G157" s="71"/>
      <c r="H157" s="71"/>
      <c r="I157" s="72"/>
      <c r="J157" s="73"/>
    </row>
    <row r="158" spans="1:42" x14ac:dyDescent="0.35">
      <c r="A158" s="71"/>
      <c r="B158" s="71"/>
      <c r="C158" s="71"/>
      <c r="D158" s="69"/>
      <c r="E158" s="71"/>
      <c r="F158" s="71"/>
      <c r="G158" s="71"/>
      <c r="H158" s="71"/>
      <c r="I158" s="72"/>
      <c r="J158" s="73"/>
    </row>
    <row r="159" spans="1:42" x14ac:dyDescent="0.35">
      <c r="A159" s="71"/>
      <c r="B159" s="71"/>
      <c r="C159" s="71"/>
      <c r="D159" s="69"/>
      <c r="E159" s="71"/>
      <c r="F159" s="71"/>
      <c r="G159" s="71"/>
      <c r="H159" s="71"/>
      <c r="I159" s="72"/>
      <c r="J159" s="73"/>
    </row>
    <row r="160" spans="1:42" x14ac:dyDescent="0.35">
      <c r="A160" s="71"/>
      <c r="B160" s="71"/>
      <c r="C160" s="71"/>
      <c r="D160" s="69"/>
      <c r="E160" s="71"/>
      <c r="F160" s="71"/>
      <c r="G160" s="71"/>
      <c r="H160" s="71"/>
      <c r="I160" s="72"/>
      <c r="J160" s="73"/>
    </row>
    <row r="161" spans="1:10" x14ac:dyDescent="0.35">
      <c r="A161" s="71"/>
      <c r="B161" s="71"/>
      <c r="C161" s="71"/>
      <c r="D161" s="69"/>
      <c r="E161" s="71"/>
      <c r="F161" s="71"/>
      <c r="G161" s="71"/>
      <c r="H161" s="71"/>
      <c r="I161" s="72"/>
      <c r="J161" s="73"/>
    </row>
    <row r="162" spans="1:10" x14ac:dyDescent="0.35">
      <c r="A162" s="71"/>
      <c r="B162" s="71"/>
      <c r="C162" s="71"/>
      <c r="D162" s="69"/>
      <c r="E162" s="71"/>
      <c r="F162" s="71"/>
      <c r="G162" s="71"/>
      <c r="H162" s="71"/>
      <c r="I162" s="72"/>
      <c r="J162" s="73"/>
    </row>
    <row r="163" spans="1:10" x14ac:dyDescent="0.35">
      <c r="A163" s="71"/>
      <c r="B163" s="71"/>
      <c r="C163" s="71"/>
      <c r="D163" s="69"/>
      <c r="E163" s="71"/>
      <c r="F163" s="71"/>
      <c r="G163" s="71"/>
      <c r="H163" s="71"/>
      <c r="I163" s="72"/>
      <c r="J163" s="73"/>
    </row>
    <row r="164" spans="1:10" x14ac:dyDescent="0.35">
      <c r="A164" s="71"/>
      <c r="B164" s="71"/>
      <c r="C164" s="71"/>
      <c r="D164" s="69"/>
      <c r="E164" s="71"/>
      <c r="F164" s="71"/>
      <c r="G164" s="71"/>
      <c r="H164" s="71"/>
      <c r="I164" s="72"/>
      <c r="J164" s="73"/>
    </row>
    <row r="165" spans="1:10" x14ac:dyDescent="0.35">
      <c r="A165" s="71"/>
      <c r="B165" s="71"/>
      <c r="C165" s="71"/>
      <c r="D165" s="69"/>
      <c r="E165" s="71"/>
      <c r="F165" s="71"/>
      <c r="G165" s="71"/>
      <c r="H165" s="71"/>
      <c r="I165" s="72"/>
      <c r="J165" s="73"/>
    </row>
    <row r="166" spans="1:10" x14ac:dyDescent="0.35">
      <c r="A166" s="71"/>
      <c r="B166" s="71"/>
      <c r="C166" s="71"/>
      <c r="D166" s="69"/>
      <c r="E166" s="71"/>
      <c r="F166" s="71"/>
      <c r="G166" s="71"/>
      <c r="H166" s="71"/>
      <c r="I166" s="72"/>
      <c r="J166" s="73"/>
    </row>
    <row r="167" spans="1:10" x14ac:dyDescent="0.35">
      <c r="A167" s="71"/>
      <c r="B167" s="71"/>
      <c r="C167" s="71"/>
      <c r="D167" s="69"/>
      <c r="E167" s="71"/>
      <c r="F167" s="71"/>
      <c r="G167" s="71"/>
      <c r="H167" s="71"/>
      <c r="I167" s="72"/>
      <c r="J167" s="73"/>
    </row>
    <row r="168" spans="1:10" x14ac:dyDescent="0.35">
      <c r="A168" s="71"/>
      <c r="B168" s="71"/>
      <c r="C168" s="71"/>
      <c r="D168" s="69"/>
      <c r="E168" s="71"/>
      <c r="F168" s="71"/>
      <c r="G168" s="71"/>
      <c r="H168" s="71"/>
      <c r="I168" s="72"/>
      <c r="J168" s="73"/>
    </row>
    <row r="169" spans="1:10" x14ac:dyDescent="0.35">
      <c r="A169" s="71"/>
      <c r="B169" s="71"/>
      <c r="C169" s="71"/>
      <c r="D169" s="69"/>
      <c r="E169" s="71"/>
      <c r="F169" s="71"/>
      <c r="G169" s="71"/>
      <c r="H169" s="71"/>
      <c r="I169" s="72"/>
      <c r="J169" s="73"/>
    </row>
    <row r="170" spans="1:10" x14ac:dyDescent="0.35">
      <c r="A170" s="71"/>
      <c r="B170" s="71"/>
      <c r="C170" s="71"/>
      <c r="D170" s="69"/>
      <c r="E170" s="71"/>
      <c r="F170" s="71"/>
      <c r="G170" s="71"/>
      <c r="H170" s="71"/>
      <c r="I170" s="72"/>
      <c r="J170" s="73"/>
    </row>
    <row r="171" spans="1:10" x14ac:dyDescent="0.35">
      <c r="A171" s="71"/>
      <c r="B171" s="71"/>
      <c r="C171" s="71"/>
      <c r="D171" s="69"/>
      <c r="E171" s="71"/>
      <c r="F171" s="71"/>
      <c r="G171" s="71"/>
      <c r="H171" s="71"/>
      <c r="I171" s="72"/>
      <c r="J171" s="73"/>
    </row>
    <row r="172" spans="1:10" x14ac:dyDescent="0.35">
      <c r="A172" s="71"/>
      <c r="B172" s="71"/>
      <c r="C172" s="71"/>
      <c r="D172" s="69"/>
      <c r="E172" s="71"/>
      <c r="F172" s="71"/>
      <c r="G172" s="71"/>
      <c r="H172" s="71"/>
      <c r="I172" s="72"/>
      <c r="J172" s="73"/>
    </row>
    <row r="173" spans="1:10" x14ac:dyDescent="0.35">
      <c r="A173" s="71"/>
      <c r="B173" s="71"/>
      <c r="C173" s="71"/>
      <c r="D173" s="69"/>
      <c r="E173" s="71"/>
      <c r="F173" s="71"/>
      <c r="G173" s="71"/>
      <c r="H173" s="71"/>
      <c r="I173" s="72"/>
      <c r="J173" s="73"/>
    </row>
    <row r="174" spans="1:10" x14ac:dyDescent="0.35">
      <c r="A174" s="71"/>
      <c r="B174" s="71"/>
      <c r="C174" s="71"/>
      <c r="D174" s="69"/>
      <c r="E174" s="71"/>
      <c r="F174" s="71"/>
      <c r="G174" s="71"/>
      <c r="H174" s="71"/>
      <c r="I174" s="72"/>
      <c r="J174" s="73"/>
    </row>
    <row r="175" spans="1:10" x14ac:dyDescent="0.35">
      <c r="A175" s="71"/>
      <c r="B175" s="71"/>
      <c r="C175" s="71"/>
      <c r="D175" s="69"/>
      <c r="E175" s="71"/>
      <c r="F175" s="71"/>
      <c r="G175" s="71"/>
      <c r="H175" s="71"/>
      <c r="I175" s="72"/>
      <c r="J175" s="73"/>
    </row>
    <row r="176" spans="1:10" x14ac:dyDescent="0.35">
      <c r="A176" s="71"/>
      <c r="B176" s="71"/>
      <c r="C176" s="71"/>
      <c r="D176" s="69"/>
      <c r="E176" s="71"/>
      <c r="F176" s="71"/>
      <c r="G176" s="71"/>
      <c r="H176" s="71"/>
      <c r="I176" s="72"/>
      <c r="J176" s="73"/>
    </row>
    <row r="177" spans="1:10" x14ac:dyDescent="0.35">
      <c r="A177" s="71"/>
      <c r="B177" s="71"/>
      <c r="C177" s="71"/>
      <c r="D177" s="69"/>
      <c r="E177" s="71"/>
      <c r="F177" s="71"/>
      <c r="G177" s="71"/>
      <c r="H177" s="71"/>
      <c r="I177" s="72"/>
      <c r="J177" s="73"/>
    </row>
    <row r="178" spans="1:10" x14ac:dyDescent="0.35">
      <c r="A178" s="71"/>
      <c r="B178" s="71"/>
      <c r="C178" s="71"/>
      <c r="D178" s="69"/>
      <c r="E178" s="71"/>
      <c r="F178" s="71"/>
      <c r="G178" s="71"/>
      <c r="H178" s="71"/>
      <c r="I178" s="72"/>
      <c r="J178" s="73"/>
    </row>
    <row r="179" spans="1:10" x14ac:dyDescent="0.35">
      <c r="A179" s="71"/>
      <c r="B179" s="71"/>
      <c r="C179" s="71"/>
      <c r="D179" s="69"/>
      <c r="E179" s="71"/>
      <c r="F179" s="71"/>
      <c r="G179" s="71"/>
      <c r="H179" s="71"/>
      <c r="I179" s="72"/>
      <c r="J179" s="73"/>
    </row>
    <row r="180" spans="1:10" x14ac:dyDescent="0.35">
      <c r="A180" s="71"/>
      <c r="B180" s="71"/>
      <c r="C180" s="71"/>
      <c r="D180" s="69"/>
      <c r="E180" s="71"/>
      <c r="F180" s="71"/>
      <c r="G180" s="71"/>
      <c r="H180" s="71"/>
      <c r="I180" s="72"/>
      <c r="J180" s="73"/>
    </row>
    <row r="181" spans="1:10" x14ac:dyDescent="0.35">
      <c r="A181" s="71"/>
      <c r="B181" s="71"/>
      <c r="C181" s="71"/>
      <c r="D181" s="69"/>
      <c r="E181" s="71"/>
      <c r="F181" s="71"/>
      <c r="G181" s="71"/>
      <c r="H181" s="71"/>
      <c r="I181" s="72"/>
      <c r="J181" s="73"/>
    </row>
    <row r="182" spans="1:10" x14ac:dyDescent="0.35">
      <c r="A182" s="71"/>
      <c r="B182" s="71"/>
      <c r="C182" s="71"/>
      <c r="D182" s="69"/>
      <c r="E182" s="71"/>
      <c r="F182" s="71"/>
      <c r="G182" s="71"/>
      <c r="H182" s="71"/>
      <c r="I182" s="72"/>
      <c r="J182" s="73"/>
    </row>
    <row r="183" spans="1:10" x14ac:dyDescent="0.35">
      <c r="A183" s="71"/>
      <c r="B183" s="71"/>
      <c r="C183" s="71"/>
      <c r="D183" s="69"/>
      <c r="E183" s="71"/>
      <c r="F183" s="71"/>
      <c r="G183" s="71"/>
      <c r="H183" s="71"/>
      <c r="I183" s="72"/>
      <c r="J183" s="73"/>
    </row>
    <row r="184" spans="1:10" x14ac:dyDescent="0.35">
      <c r="A184" s="71"/>
      <c r="B184" s="71"/>
      <c r="C184" s="71"/>
      <c r="D184" s="69"/>
      <c r="E184" s="71"/>
      <c r="F184" s="71"/>
      <c r="G184" s="71"/>
      <c r="H184" s="71"/>
      <c r="I184" s="72"/>
      <c r="J184" s="73"/>
    </row>
    <row r="185" spans="1:10" x14ac:dyDescent="0.35">
      <c r="A185" s="71"/>
      <c r="B185" s="71"/>
      <c r="C185" s="71"/>
      <c r="D185" s="69"/>
      <c r="E185" s="71"/>
      <c r="F185" s="71"/>
      <c r="G185" s="71"/>
      <c r="H185" s="71"/>
      <c r="I185" s="72"/>
      <c r="J185" s="73"/>
    </row>
    <row r="186" spans="1:10" x14ac:dyDescent="0.35">
      <c r="A186" s="71"/>
      <c r="B186" s="71"/>
      <c r="C186" s="71"/>
      <c r="D186" s="69"/>
      <c r="E186" s="71"/>
      <c r="F186" s="71"/>
      <c r="G186" s="71"/>
      <c r="H186" s="71"/>
      <c r="I186" s="72"/>
      <c r="J186" s="73"/>
    </row>
    <row r="187" spans="1:10" x14ac:dyDescent="0.35">
      <c r="A187" s="71"/>
      <c r="B187" s="71"/>
      <c r="C187" s="71"/>
      <c r="D187" s="69"/>
      <c r="E187" s="71"/>
      <c r="F187" s="71"/>
      <c r="G187" s="71"/>
      <c r="H187" s="71"/>
      <c r="I187" s="72"/>
      <c r="J187" s="73"/>
    </row>
    <row r="188" spans="1:10" x14ac:dyDescent="0.35">
      <c r="A188" s="71"/>
      <c r="B188" s="71"/>
      <c r="C188" s="71"/>
      <c r="D188" s="69"/>
      <c r="E188" s="71"/>
      <c r="F188" s="71"/>
      <c r="G188" s="71"/>
      <c r="H188" s="71"/>
      <c r="I188" s="72"/>
      <c r="J188" s="73"/>
    </row>
    <row r="189" spans="1:10" x14ac:dyDescent="0.35">
      <c r="A189" s="71"/>
      <c r="B189" s="71"/>
      <c r="C189" s="71"/>
      <c r="D189" s="69"/>
      <c r="E189" s="71"/>
      <c r="F189" s="71"/>
      <c r="G189" s="71"/>
      <c r="H189" s="71"/>
      <c r="I189" s="72"/>
      <c r="J189" s="73"/>
    </row>
    <row r="190" spans="1:10" x14ac:dyDescent="0.35">
      <c r="A190" s="71"/>
      <c r="B190" s="71"/>
      <c r="C190" s="71"/>
      <c r="D190" s="69"/>
      <c r="E190" s="71"/>
      <c r="F190" s="71"/>
      <c r="G190" s="71"/>
      <c r="H190" s="71"/>
      <c r="I190" s="72"/>
      <c r="J190" s="73"/>
    </row>
    <row r="191" spans="1:10" x14ac:dyDescent="0.35">
      <c r="A191" s="71"/>
      <c r="B191" s="71"/>
      <c r="C191" s="71"/>
      <c r="D191" s="69"/>
      <c r="E191" s="71"/>
      <c r="F191" s="71"/>
      <c r="G191" s="71"/>
      <c r="H191" s="71"/>
      <c r="I191" s="72"/>
      <c r="J191" s="73"/>
    </row>
    <row r="192" spans="1:10" x14ac:dyDescent="0.35">
      <c r="A192" s="71"/>
      <c r="B192" s="71"/>
      <c r="C192" s="71"/>
      <c r="D192" s="69"/>
      <c r="E192" s="71"/>
      <c r="F192" s="71"/>
      <c r="G192" s="71"/>
      <c r="H192" s="71"/>
      <c r="I192" s="72"/>
      <c r="J192" s="73"/>
    </row>
    <row r="193" spans="1:10" x14ac:dyDescent="0.35">
      <c r="A193" s="71"/>
      <c r="B193" s="71"/>
      <c r="C193" s="71"/>
      <c r="D193" s="69"/>
      <c r="E193" s="71"/>
      <c r="F193" s="71"/>
      <c r="G193" s="71"/>
      <c r="H193" s="71"/>
      <c r="I193" s="72"/>
      <c r="J193" s="73"/>
    </row>
    <row r="194" spans="1:10" x14ac:dyDescent="0.35">
      <c r="A194" s="71"/>
      <c r="B194" s="71"/>
      <c r="C194" s="71"/>
      <c r="D194" s="69"/>
      <c r="E194" s="71"/>
      <c r="F194" s="71"/>
      <c r="G194" s="71"/>
      <c r="H194" s="71"/>
      <c r="I194" s="72"/>
      <c r="J194" s="73"/>
    </row>
    <row r="195" spans="1:10" x14ac:dyDescent="0.35">
      <c r="A195" s="71"/>
      <c r="B195" s="71"/>
      <c r="C195" s="71"/>
      <c r="D195" s="69"/>
      <c r="E195" s="71"/>
      <c r="F195" s="71"/>
      <c r="G195" s="71"/>
      <c r="H195" s="71"/>
      <c r="I195" s="72"/>
      <c r="J195" s="73"/>
    </row>
    <row r="196" spans="1:10" x14ac:dyDescent="0.35">
      <c r="A196" s="71"/>
      <c r="B196" s="71"/>
      <c r="C196" s="71"/>
      <c r="D196" s="69"/>
      <c r="E196" s="71"/>
      <c r="F196" s="71"/>
      <c r="G196" s="71"/>
      <c r="H196" s="71"/>
      <c r="I196" s="72"/>
      <c r="J196" s="73"/>
    </row>
    <row r="197" spans="1:10" x14ac:dyDescent="0.35">
      <c r="A197" s="71"/>
      <c r="B197" s="71"/>
      <c r="C197" s="71"/>
      <c r="D197" s="69"/>
      <c r="E197" s="71"/>
      <c r="F197" s="71"/>
      <c r="G197" s="71"/>
      <c r="H197" s="71"/>
      <c r="I197" s="72"/>
      <c r="J197" s="73"/>
    </row>
    <row r="198" spans="1:10" x14ac:dyDescent="0.35">
      <c r="A198" s="71"/>
      <c r="B198" s="71"/>
      <c r="C198" s="71"/>
      <c r="D198" s="69"/>
      <c r="E198" s="71"/>
      <c r="F198" s="71"/>
      <c r="G198" s="71"/>
      <c r="H198" s="71"/>
      <c r="I198" s="72"/>
      <c r="J198" s="73"/>
    </row>
    <row r="199" spans="1:10" x14ac:dyDescent="0.35">
      <c r="A199" s="71"/>
      <c r="B199" s="71"/>
      <c r="C199" s="71"/>
      <c r="D199" s="69"/>
      <c r="E199" s="71"/>
      <c r="F199" s="71"/>
      <c r="G199" s="71"/>
      <c r="H199" s="71"/>
      <c r="I199" s="72"/>
      <c r="J199" s="73"/>
    </row>
    <row r="200" spans="1:10" x14ac:dyDescent="0.35">
      <c r="A200" s="71"/>
      <c r="B200" s="71"/>
      <c r="C200" s="71"/>
      <c r="D200" s="69"/>
      <c r="E200" s="71"/>
      <c r="F200" s="71"/>
      <c r="G200" s="71"/>
      <c r="H200" s="71"/>
      <c r="I200" s="72"/>
      <c r="J200" s="73"/>
    </row>
    <row r="201" spans="1:10" x14ac:dyDescent="0.35">
      <c r="A201" s="71"/>
      <c r="B201" s="71"/>
      <c r="C201" s="71"/>
      <c r="D201" s="69"/>
      <c r="E201" s="71"/>
      <c r="F201" s="71"/>
      <c r="G201" s="71"/>
      <c r="H201" s="71"/>
      <c r="I201" s="72"/>
      <c r="J201" s="73"/>
    </row>
    <row r="202" spans="1:10" x14ac:dyDescent="0.35">
      <c r="A202" s="71"/>
      <c r="B202" s="71"/>
      <c r="C202" s="71"/>
      <c r="D202" s="69"/>
      <c r="E202" s="71"/>
      <c r="F202" s="71"/>
      <c r="G202" s="71"/>
      <c r="H202" s="71"/>
      <c r="I202" s="72"/>
      <c r="J202" s="73"/>
    </row>
    <row r="203" spans="1:10" x14ac:dyDescent="0.35">
      <c r="A203" s="71"/>
      <c r="B203" s="71"/>
      <c r="C203" s="71"/>
      <c r="D203" s="69"/>
      <c r="E203" s="71"/>
      <c r="F203" s="71"/>
      <c r="G203" s="71"/>
      <c r="H203" s="71"/>
      <c r="I203" s="72"/>
      <c r="J203" s="73"/>
    </row>
    <row r="204" spans="1:10" x14ac:dyDescent="0.35">
      <c r="A204" s="71"/>
      <c r="B204" s="71"/>
      <c r="C204" s="71"/>
      <c r="D204" s="69"/>
      <c r="E204" s="71"/>
      <c r="F204" s="71"/>
      <c r="G204" s="71"/>
      <c r="H204" s="71"/>
      <c r="I204" s="72"/>
      <c r="J204" s="73"/>
    </row>
    <row r="205" spans="1:10" x14ac:dyDescent="0.35">
      <c r="A205" s="71"/>
      <c r="B205" s="71"/>
      <c r="C205" s="71"/>
      <c r="D205" s="69"/>
      <c r="E205" s="71"/>
      <c r="F205" s="71"/>
      <c r="G205" s="71"/>
      <c r="H205" s="71"/>
      <c r="I205" s="72"/>
      <c r="J205" s="73"/>
    </row>
    <row r="206" spans="1:10" x14ac:dyDescent="0.35">
      <c r="A206" s="71"/>
      <c r="B206" s="71"/>
      <c r="C206" s="71"/>
      <c r="D206" s="69"/>
      <c r="E206" s="71"/>
      <c r="F206" s="71"/>
      <c r="G206" s="71"/>
      <c r="H206" s="71"/>
      <c r="I206" s="72"/>
      <c r="J206" s="73"/>
    </row>
    <row r="207" spans="1:10" x14ac:dyDescent="0.35">
      <c r="A207" s="71"/>
      <c r="B207" s="71"/>
      <c r="C207" s="71"/>
      <c r="D207" s="69"/>
      <c r="E207" s="71"/>
      <c r="F207" s="71"/>
      <c r="G207" s="71"/>
      <c r="H207" s="71"/>
      <c r="I207" s="72"/>
      <c r="J207" s="73"/>
    </row>
    <row r="208" spans="1:10" x14ac:dyDescent="0.35">
      <c r="A208" s="71"/>
      <c r="B208" s="71"/>
      <c r="C208" s="71"/>
      <c r="D208" s="69"/>
      <c r="E208" s="71"/>
      <c r="F208" s="71"/>
      <c r="G208" s="71"/>
      <c r="H208" s="71"/>
      <c r="I208" s="72"/>
      <c r="J208" s="73"/>
    </row>
    <row r="209" spans="1:10" x14ac:dyDescent="0.35">
      <c r="A209" s="71"/>
      <c r="B209" s="71"/>
      <c r="C209" s="71"/>
      <c r="D209" s="69"/>
      <c r="E209" s="71"/>
      <c r="F209" s="71"/>
      <c r="G209" s="71"/>
      <c r="H209" s="71"/>
      <c r="I209" s="72"/>
      <c r="J209" s="73"/>
    </row>
    <row r="210" spans="1:10" x14ac:dyDescent="0.35">
      <c r="A210" s="71"/>
      <c r="B210" s="71"/>
      <c r="C210" s="71"/>
      <c r="D210" s="69"/>
      <c r="E210" s="71"/>
      <c r="F210" s="71"/>
      <c r="G210" s="71"/>
      <c r="H210" s="71"/>
      <c r="I210" s="72"/>
      <c r="J210" s="73"/>
    </row>
    <row r="211" spans="1:10" x14ac:dyDescent="0.35">
      <c r="A211" s="71"/>
      <c r="B211" s="71"/>
      <c r="C211" s="71"/>
      <c r="D211" s="69"/>
      <c r="E211" s="71"/>
      <c r="F211" s="71"/>
      <c r="G211" s="71"/>
      <c r="H211" s="71"/>
      <c r="I211" s="72"/>
      <c r="J211" s="73"/>
    </row>
    <row r="212" spans="1:10" x14ac:dyDescent="0.35">
      <c r="A212" s="71"/>
      <c r="B212" s="71"/>
      <c r="C212" s="71"/>
      <c r="D212" s="69"/>
      <c r="E212" s="71"/>
      <c r="F212" s="71"/>
      <c r="G212" s="71"/>
      <c r="H212" s="71"/>
      <c r="I212" s="72"/>
      <c r="J212" s="73"/>
    </row>
    <row r="213" spans="1:10" x14ac:dyDescent="0.35">
      <c r="A213" s="71"/>
      <c r="B213" s="71"/>
      <c r="C213" s="71"/>
      <c r="D213" s="69"/>
      <c r="E213" s="71"/>
      <c r="F213" s="71"/>
      <c r="G213" s="71"/>
      <c r="H213" s="71"/>
      <c r="I213" s="72"/>
      <c r="J213" s="73"/>
    </row>
    <row r="214" spans="1:10" x14ac:dyDescent="0.35">
      <c r="A214" s="71"/>
      <c r="B214" s="71"/>
      <c r="C214" s="71"/>
      <c r="D214" s="69"/>
      <c r="E214" s="71"/>
      <c r="F214" s="71"/>
      <c r="G214" s="71"/>
      <c r="H214" s="71"/>
      <c r="I214" s="72"/>
      <c r="J214" s="73"/>
    </row>
    <row r="215" spans="1:10" x14ac:dyDescent="0.35">
      <c r="A215" s="71"/>
      <c r="B215" s="71"/>
      <c r="C215" s="71"/>
      <c r="D215" s="69"/>
      <c r="E215" s="71"/>
      <c r="F215" s="71"/>
      <c r="G215" s="71"/>
      <c r="H215" s="71"/>
      <c r="I215" s="72"/>
      <c r="J215" s="73"/>
    </row>
    <row r="216" spans="1:10" x14ac:dyDescent="0.35">
      <c r="A216" s="71"/>
      <c r="B216" s="71"/>
      <c r="C216" s="71"/>
      <c r="D216" s="69"/>
      <c r="E216" s="71"/>
      <c r="F216" s="71"/>
      <c r="G216" s="71"/>
      <c r="H216" s="71"/>
      <c r="I216" s="72"/>
      <c r="J216" s="73"/>
    </row>
    <row r="217" spans="1:10" x14ac:dyDescent="0.35">
      <c r="A217" s="71"/>
      <c r="B217" s="71"/>
      <c r="C217" s="71"/>
      <c r="D217" s="69"/>
      <c r="E217" s="71"/>
      <c r="F217" s="71"/>
      <c r="G217" s="71"/>
      <c r="H217" s="71"/>
      <c r="I217" s="72"/>
      <c r="J217" s="73"/>
    </row>
    <row r="218" spans="1:10" x14ac:dyDescent="0.35">
      <c r="A218" s="71"/>
      <c r="B218" s="71"/>
      <c r="C218" s="71"/>
      <c r="D218" s="69"/>
      <c r="E218" s="71"/>
      <c r="F218" s="71"/>
      <c r="G218" s="71"/>
      <c r="H218" s="71"/>
      <c r="I218" s="72"/>
      <c r="J218" s="73"/>
    </row>
    <row r="219" spans="1:10" x14ac:dyDescent="0.35">
      <c r="A219" s="71"/>
      <c r="B219" s="71"/>
      <c r="C219" s="71"/>
      <c r="D219" s="69"/>
      <c r="E219" s="71"/>
      <c r="F219" s="71"/>
      <c r="G219" s="71"/>
      <c r="H219" s="71"/>
      <c r="I219" s="72"/>
      <c r="J219" s="73"/>
    </row>
    <row r="220" spans="1:10" x14ac:dyDescent="0.35">
      <c r="A220" s="71"/>
      <c r="B220" s="71"/>
      <c r="C220" s="71"/>
      <c r="D220" s="69"/>
      <c r="E220" s="71"/>
      <c r="F220" s="71"/>
      <c r="G220" s="71"/>
      <c r="H220" s="71"/>
      <c r="I220" s="72"/>
      <c r="J220" s="73"/>
    </row>
    <row r="221" spans="1:10" x14ac:dyDescent="0.35">
      <c r="A221" s="71"/>
      <c r="B221" s="71"/>
      <c r="C221" s="71"/>
      <c r="D221" s="69"/>
      <c r="E221" s="71"/>
      <c r="F221" s="71"/>
      <c r="G221" s="71"/>
      <c r="H221" s="71"/>
      <c r="I221" s="72"/>
      <c r="J221" s="73"/>
    </row>
    <row r="222" spans="1:10" x14ac:dyDescent="0.35">
      <c r="A222" s="71"/>
      <c r="B222" s="71"/>
      <c r="C222" s="71"/>
      <c r="D222" s="69"/>
      <c r="E222" s="71"/>
      <c r="F222" s="71"/>
      <c r="G222" s="71"/>
      <c r="H222" s="71"/>
      <c r="I222" s="72"/>
      <c r="J222" s="73"/>
    </row>
    <row r="223" spans="1:10" x14ac:dyDescent="0.35">
      <c r="A223" s="71"/>
      <c r="B223" s="71"/>
      <c r="C223" s="71"/>
      <c r="D223" s="69"/>
      <c r="E223" s="71"/>
      <c r="F223" s="71"/>
      <c r="G223" s="71"/>
      <c r="H223" s="71"/>
      <c r="I223" s="72"/>
      <c r="J223" s="73"/>
    </row>
    <row r="224" spans="1:10" x14ac:dyDescent="0.35">
      <c r="A224" s="71"/>
      <c r="B224" s="71"/>
      <c r="C224" s="71"/>
      <c r="D224" s="69"/>
      <c r="E224" s="71"/>
      <c r="F224" s="71"/>
      <c r="G224" s="71"/>
      <c r="H224" s="71"/>
      <c r="I224" s="72"/>
      <c r="J224" s="73"/>
    </row>
    <row r="225" spans="1:10" x14ac:dyDescent="0.35">
      <c r="A225" s="71"/>
      <c r="B225" s="71"/>
      <c r="C225" s="71"/>
      <c r="D225" s="69"/>
      <c r="E225" s="71"/>
      <c r="F225" s="71"/>
      <c r="G225" s="71"/>
      <c r="H225" s="71"/>
      <c r="I225" s="72"/>
      <c r="J225" s="73"/>
    </row>
    <row r="226" spans="1:10" x14ac:dyDescent="0.35">
      <c r="A226" s="71"/>
      <c r="B226" s="71"/>
      <c r="C226" s="71"/>
      <c r="D226" s="69"/>
      <c r="E226" s="71"/>
      <c r="F226" s="71"/>
      <c r="G226" s="71"/>
      <c r="H226" s="71"/>
      <c r="I226" s="72"/>
      <c r="J226" s="73"/>
    </row>
    <row r="227" spans="1:10" x14ac:dyDescent="0.35">
      <c r="A227" s="71"/>
      <c r="B227" s="71"/>
      <c r="C227" s="71"/>
      <c r="D227" s="69"/>
      <c r="E227" s="71"/>
      <c r="F227" s="71"/>
      <c r="G227" s="71"/>
      <c r="H227" s="71"/>
      <c r="I227" s="72"/>
      <c r="J227" s="73"/>
    </row>
    <row r="228" spans="1:10" x14ac:dyDescent="0.35">
      <c r="A228" s="71"/>
      <c r="B228" s="71"/>
      <c r="C228" s="71"/>
      <c r="D228" s="69"/>
      <c r="E228" s="71"/>
      <c r="F228" s="71"/>
      <c r="G228" s="71"/>
      <c r="H228" s="71"/>
      <c r="I228" s="72"/>
      <c r="J228" s="73"/>
    </row>
    <row r="229" spans="1:10" x14ac:dyDescent="0.35">
      <c r="A229" s="71"/>
      <c r="B229" s="71"/>
      <c r="C229" s="71"/>
      <c r="D229" s="69"/>
      <c r="E229" s="71"/>
      <c r="F229" s="71"/>
      <c r="G229" s="71"/>
      <c r="H229" s="71"/>
      <c r="I229" s="72"/>
      <c r="J229" s="73"/>
    </row>
    <row r="230" spans="1:10" x14ac:dyDescent="0.35">
      <c r="A230" s="71"/>
      <c r="B230" s="71"/>
      <c r="C230" s="71"/>
      <c r="D230" s="69"/>
      <c r="E230" s="71"/>
      <c r="F230" s="71"/>
      <c r="G230" s="71"/>
      <c r="H230" s="71"/>
      <c r="I230" s="72"/>
      <c r="J230" s="73"/>
    </row>
    <row r="231" spans="1:10" x14ac:dyDescent="0.35">
      <c r="A231" s="71"/>
      <c r="B231" s="71"/>
      <c r="C231" s="71"/>
      <c r="D231" s="69"/>
      <c r="E231" s="71"/>
      <c r="F231" s="71"/>
      <c r="G231" s="71"/>
      <c r="H231" s="71"/>
      <c r="I231" s="72"/>
      <c r="J231" s="73"/>
    </row>
    <row r="232" spans="1:10" x14ac:dyDescent="0.35">
      <c r="A232" s="71"/>
      <c r="B232" s="71"/>
      <c r="C232" s="71"/>
      <c r="D232" s="69"/>
      <c r="E232" s="71"/>
      <c r="F232" s="71"/>
      <c r="G232" s="71"/>
      <c r="H232" s="71"/>
      <c r="I232" s="72"/>
      <c r="J232" s="73"/>
    </row>
    <row r="233" spans="1:10" x14ac:dyDescent="0.35">
      <c r="A233" s="71"/>
      <c r="B233" s="71"/>
      <c r="C233" s="71"/>
      <c r="D233" s="69"/>
      <c r="E233" s="71"/>
      <c r="F233" s="71"/>
      <c r="G233" s="71"/>
      <c r="H233" s="71"/>
      <c r="I233" s="72"/>
      <c r="J233" s="73"/>
    </row>
    <row r="234" spans="1:10" x14ac:dyDescent="0.35">
      <c r="A234" s="71"/>
      <c r="B234" s="71"/>
      <c r="C234" s="71"/>
      <c r="D234" s="69"/>
      <c r="E234" s="71"/>
      <c r="F234" s="71"/>
      <c r="G234" s="71"/>
      <c r="H234" s="71"/>
      <c r="I234" s="72"/>
      <c r="J234" s="73"/>
    </row>
    <row r="235" spans="1:10" x14ac:dyDescent="0.35">
      <c r="A235" s="71"/>
      <c r="B235" s="71"/>
      <c r="C235" s="71"/>
      <c r="D235" s="69"/>
      <c r="E235" s="71"/>
      <c r="F235" s="71"/>
      <c r="G235" s="71"/>
      <c r="H235" s="71"/>
      <c r="I235" s="72"/>
      <c r="J235" s="73"/>
    </row>
    <row r="236" spans="1:10" x14ac:dyDescent="0.35">
      <c r="A236" s="71"/>
      <c r="B236" s="71"/>
      <c r="C236" s="71"/>
      <c r="D236" s="69"/>
      <c r="E236" s="71"/>
      <c r="F236" s="71"/>
      <c r="G236" s="71"/>
      <c r="H236" s="71"/>
      <c r="I236" s="72"/>
      <c r="J236" s="73"/>
    </row>
    <row r="237" spans="1:10" x14ac:dyDescent="0.35">
      <c r="A237" s="71"/>
      <c r="B237" s="71"/>
      <c r="C237" s="71"/>
      <c r="D237" s="69"/>
      <c r="E237" s="71"/>
      <c r="F237" s="71"/>
      <c r="G237" s="71"/>
      <c r="H237" s="71"/>
      <c r="I237" s="72"/>
      <c r="J237" s="73"/>
    </row>
    <row r="238" spans="1:10" x14ac:dyDescent="0.35">
      <c r="A238" s="71"/>
      <c r="B238" s="71"/>
      <c r="C238" s="71"/>
      <c r="D238" s="69"/>
      <c r="E238" s="71"/>
      <c r="F238" s="71"/>
      <c r="G238" s="71"/>
      <c r="H238" s="71"/>
      <c r="I238" s="72"/>
      <c r="J238" s="73"/>
    </row>
    <row r="239" spans="1:10" x14ac:dyDescent="0.35">
      <c r="A239" s="71"/>
      <c r="B239" s="71"/>
      <c r="C239" s="71"/>
      <c r="D239" s="69"/>
      <c r="E239" s="71"/>
      <c r="F239" s="71"/>
      <c r="G239" s="71"/>
      <c r="H239" s="71"/>
      <c r="I239" s="72"/>
      <c r="J239" s="73"/>
    </row>
    <row r="240" spans="1:10" x14ac:dyDescent="0.35">
      <c r="A240" s="71"/>
      <c r="B240" s="71"/>
      <c r="C240" s="71"/>
      <c r="D240" s="69"/>
      <c r="E240" s="71"/>
      <c r="F240" s="71"/>
      <c r="G240" s="71"/>
      <c r="H240" s="71"/>
      <c r="I240" s="72"/>
      <c r="J240" s="73"/>
    </row>
    <row r="241" spans="1:10" x14ac:dyDescent="0.35">
      <c r="A241" s="71"/>
      <c r="B241" s="71"/>
      <c r="C241" s="71"/>
      <c r="D241" s="69"/>
      <c r="E241" s="71"/>
      <c r="F241" s="71"/>
      <c r="G241" s="71"/>
      <c r="H241" s="71"/>
      <c r="I241" s="72"/>
      <c r="J241" s="73"/>
    </row>
    <row r="242" spans="1:10" x14ac:dyDescent="0.35">
      <c r="A242" s="71"/>
      <c r="B242" s="71"/>
      <c r="C242" s="71"/>
      <c r="D242" s="69"/>
      <c r="E242" s="71"/>
      <c r="F242" s="71"/>
      <c r="G242" s="71"/>
      <c r="H242" s="71"/>
      <c r="I242" s="72"/>
      <c r="J242" s="73"/>
    </row>
    <row r="243" spans="1:10" x14ac:dyDescent="0.35">
      <c r="A243" s="71"/>
      <c r="B243" s="71"/>
      <c r="C243" s="71"/>
      <c r="D243" s="69"/>
      <c r="E243" s="71"/>
      <c r="F243" s="71"/>
      <c r="G243" s="71"/>
      <c r="H243" s="71"/>
      <c r="I243" s="72"/>
      <c r="J243" s="73"/>
    </row>
    <row r="244" spans="1:10" x14ac:dyDescent="0.35">
      <c r="A244" s="71"/>
      <c r="B244" s="71"/>
      <c r="C244" s="71"/>
      <c r="D244" s="69"/>
      <c r="E244" s="71"/>
      <c r="F244" s="71"/>
      <c r="G244" s="71"/>
      <c r="H244" s="71"/>
      <c r="I244" s="72"/>
      <c r="J244" s="73"/>
    </row>
    <row r="245" spans="1:10" x14ac:dyDescent="0.35">
      <c r="A245" s="71"/>
      <c r="B245" s="71"/>
      <c r="C245" s="71"/>
      <c r="D245" s="69"/>
      <c r="E245" s="71"/>
      <c r="F245" s="71"/>
      <c r="G245" s="71"/>
      <c r="H245" s="71"/>
      <c r="I245" s="72"/>
      <c r="J245" s="73"/>
    </row>
    <row r="246" spans="1:10" x14ac:dyDescent="0.35">
      <c r="A246" s="71"/>
      <c r="B246" s="71"/>
      <c r="C246" s="71"/>
      <c r="D246" s="69"/>
      <c r="E246" s="71"/>
      <c r="F246" s="71"/>
      <c r="G246" s="71"/>
      <c r="H246" s="71"/>
      <c r="I246" s="72"/>
      <c r="J246" s="73"/>
    </row>
    <row r="247" spans="1:10" x14ac:dyDescent="0.35">
      <c r="A247" s="71"/>
      <c r="B247" s="71"/>
      <c r="C247" s="71"/>
      <c r="D247" s="69"/>
      <c r="E247" s="71"/>
      <c r="F247" s="71"/>
      <c r="G247" s="71"/>
      <c r="H247" s="71"/>
      <c r="I247" s="72"/>
      <c r="J247" s="73"/>
    </row>
    <row r="248" spans="1:10" x14ac:dyDescent="0.35">
      <c r="A248" s="71"/>
      <c r="B248" s="71"/>
      <c r="C248" s="71"/>
      <c r="D248" s="69"/>
      <c r="E248" s="71"/>
      <c r="F248" s="71"/>
      <c r="G248" s="71"/>
      <c r="H248" s="71"/>
      <c r="I248" s="72"/>
      <c r="J248" s="73"/>
    </row>
    <row r="249" spans="1:10" x14ac:dyDescent="0.35">
      <c r="A249" s="71"/>
      <c r="B249" s="71"/>
      <c r="C249" s="71"/>
      <c r="D249" s="69"/>
      <c r="E249" s="71"/>
      <c r="F249" s="71"/>
      <c r="G249" s="71"/>
      <c r="H249" s="71"/>
      <c r="I249" s="72"/>
      <c r="J249" s="73"/>
    </row>
    <row r="250" spans="1:10" x14ac:dyDescent="0.35">
      <c r="A250" s="71"/>
      <c r="B250" s="71"/>
      <c r="C250" s="71"/>
      <c r="D250" s="69"/>
      <c r="E250" s="71"/>
      <c r="F250" s="71"/>
      <c r="G250" s="71"/>
      <c r="H250" s="71"/>
      <c r="I250" s="72"/>
      <c r="J250" s="73"/>
    </row>
    <row r="251" spans="1:10" x14ac:dyDescent="0.35">
      <c r="A251" s="71"/>
      <c r="B251" s="71"/>
      <c r="C251" s="71"/>
      <c r="D251" s="69"/>
      <c r="E251" s="71"/>
      <c r="F251" s="71"/>
      <c r="G251" s="71"/>
      <c r="H251" s="71"/>
      <c r="I251" s="72"/>
      <c r="J251" s="73"/>
    </row>
    <row r="252" spans="1:10" x14ac:dyDescent="0.35">
      <c r="A252" s="71"/>
      <c r="B252" s="71"/>
      <c r="C252" s="71"/>
      <c r="D252" s="69"/>
      <c r="E252" s="71"/>
      <c r="F252" s="71"/>
      <c r="G252" s="71"/>
      <c r="H252" s="71"/>
      <c r="I252" s="72"/>
      <c r="J252" s="73"/>
    </row>
    <row r="253" spans="1:10" x14ac:dyDescent="0.35">
      <c r="A253" s="71"/>
      <c r="B253" s="71"/>
      <c r="C253" s="71"/>
      <c r="D253" s="69"/>
      <c r="E253" s="71"/>
      <c r="F253" s="71"/>
      <c r="G253" s="71"/>
      <c r="H253" s="71"/>
      <c r="I253" s="72"/>
      <c r="J253" s="73"/>
    </row>
    <row r="254" spans="1:10" x14ac:dyDescent="0.35">
      <c r="A254" s="71"/>
      <c r="B254" s="71"/>
      <c r="C254" s="71"/>
      <c r="D254" s="69"/>
      <c r="E254" s="71"/>
      <c r="F254" s="71"/>
      <c r="G254" s="71"/>
      <c r="H254" s="71"/>
      <c r="I254" s="72"/>
      <c r="J254" s="73"/>
    </row>
    <row r="255" spans="1:10" x14ac:dyDescent="0.35">
      <c r="A255" s="71"/>
      <c r="B255" s="71"/>
      <c r="C255" s="71"/>
      <c r="D255" s="69"/>
      <c r="E255" s="71"/>
      <c r="F255" s="71"/>
      <c r="G255" s="71"/>
      <c r="H255" s="71"/>
      <c r="I255" s="72"/>
      <c r="J255" s="73"/>
    </row>
    <row r="256" spans="1:10" x14ac:dyDescent="0.35">
      <c r="A256" s="71"/>
      <c r="B256" s="71"/>
      <c r="C256" s="71"/>
      <c r="D256" s="69"/>
      <c r="E256" s="71"/>
      <c r="F256" s="71"/>
      <c r="G256" s="71"/>
      <c r="H256" s="71"/>
      <c r="I256" s="72"/>
      <c r="J256" s="73"/>
    </row>
    <row r="257" spans="1:10" x14ac:dyDescent="0.35">
      <c r="A257" s="71"/>
      <c r="B257" s="71"/>
      <c r="C257" s="71"/>
      <c r="D257" s="69"/>
      <c r="E257" s="71"/>
      <c r="F257" s="71"/>
      <c r="G257" s="71"/>
      <c r="H257" s="71"/>
      <c r="I257" s="72"/>
      <c r="J257" s="73"/>
    </row>
    <row r="258" spans="1:10" x14ac:dyDescent="0.35">
      <c r="A258" s="71"/>
      <c r="B258" s="71"/>
      <c r="C258" s="71"/>
      <c r="D258" s="69"/>
      <c r="E258" s="71"/>
      <c r="F258" s="71"/>
      <c r="G258" s="71"/>
      <c r="H258" s="71"/>
      <c r="I258" s="72"/>
      <c r="J258" s="73"/>
    </row>
    <row r="259" spans="1:10" x14ac:dyDescent="0.35">
      <c r="A259" s="71"/>
      <c r="B259" s="71"/>
      <c r="C259" s="71"/>
      <c r="D259" s="69"/>
      <c r="E259" s="71"/>
      <c r="F259" s="71"/>
      <c r="G259" s="71"/>
      <c r="H259" s="71"/>
      <c r="I259" s="72"/>
      <c r="J259" s="73"/>
    </row>
    <row r="260" spans="1:10" x14ac:dyDescent="0.35">
      <c r="A260" s="71"/>
      <c r="B260" s="71"/>
      <c r="C260" s="71"/>
      <c r="D260" s="69"/>
      <c r="E260" s="71"/>
      <c r="F260" s="71"/>
      <c r="G260" s="71"/>
      <c r="H260" s="71"/>
      <c r="I260" s="72"/>
      <c r="J260" s="73"/>
    </row>
    <row r="261" spans="1:10" x14ac:dyDescent="0.35">
      <c r="A261" s="71"/>
      <c r="B261" s="71"/>
      <c r="C261" s="71"/>
      <c r="D261" s="69"/>
      <c r="E261" s="71"/>
      <c r="F261" s="71"/>
      <c r="G261" s="71"/>
      <c r="H261" s="71"/>
      <c r="I261" s="72"/>
      <c r="J261" s="73"/>
    </row>
    <row r="262" spans="1:10" x14ac:dyDescent="0.35">
      <c r="A262" s="71"/>
      <c r="B262" s="71"/>
      <c r="C262" s="71"/>
      <c r="D262" s="69"/>
      <c r="E262" s="71"/>
      <c r="F262" s="71"/>
      <c r="G262" s="71"/>
      <c r="H262" s="71"/>
      <c r="I262" s="72"/>
      <c r="J262" s="73"/>
    </row>
    <row r="263" spans="1:10" x14ac:dyDescent="0.35">
      <c r="A263" s="71"/>
      <c r="B263" s="71"/>
      <c r="C263" s="71"/>
      <c r="D263" s="69"/>
      <c r="E263" s="71"/>
      <c r="F263" s="71"/>
      <c r="G263" s="71"/>
      <c r="H263" s="71"/>
      <c r="I263" s="72"/>
      <c r="J263" s="73"/>
    </row>
    <row r="264" spans="1:10" x14ac:dyDescent="0.35">
      <c r="A264" s="71"/>
      <c r="B264" s="71"/>
      <c r="C264" s="71"/>
      <c r="D264" s="69"/>
      <c r="E264" s="71"/>
      <c r="F264" s="71"/>
      <c r="G264" s="71"/>
      <c r="H264" s="71"/>
      <c r="I264" s="72"/>
      <c r="J264" s="73"/>
    </row>
    <row r="265" spans="1:10" x14ac:dyDescent="0.35">
      <c r="A265" s="71"/>
      <c r="B265" s="71"/>
      <c r="C265" s="71"/>
      <c r="D265" s="69"/>
      <c r="E265" s="71"/>
      <c r="F265" s="71"/>
      <c r="G265" s="71"/>
      <c r="H265" s="71"/>
      <c r="I265" s="72"/>
      <c r="J265" s="73"/>
    </row>
    <row r="266" spans="1:10" x14ac:dyDescent="0.35">
      <c r="A266" s="71"/>
      <c r="B266" s="71"/>
      <c r="C266" s="71"/>
      <c r="D266" s="69"/>
      <c r="E266" s="71"/>
      <c r="F266" s="71"/>
      <c r="G266" s="71"/>
      <c r="H266" s="71"/>
      <c r="I266" s="72"/>
      <c r="J266" s="73"/>
    </row>
    <row r="267" spans="1:10" x14ac:dyDescent="0.35">
      <c r="A267" s="71"/>
      <c r="B267" s="71"/>
      <c r="C267" s="71"/>
      <c r="D267" s="69"/>
      <c r="E267" s="71"/>
      <c r="F267" s="71"/>
      <c r="G267" s="71"/>
      <c r="H267" s="71"/>
      <c r="I267" s="72"/>
      <c r="J267" s="73"/>
    </row>
    <row r="268" spans="1:10" x14ac:dyDescent="0.35">
      <c r="A268" s="71"/>
      <c r="B268" s="71"/>
      <c r="C268" s="71"/>
      <c r="D268" s="69"/>
      <c r="E268" s="71"/>
      <c r="F268" s="71"/>
      <c r="G268" s="71"/>
      <c r="H268" s="71"/>
      <c r="I268" s="72"/>
      <c r="J268" s="73"/>
    </row>
    <row r="269" spans="1:10" x14ac:dyDescent="0.35">
      <c r="A269" s="71"/>
      <c r="B269" s="71"/>
      <c r="C269" s="71"/>
      <c r="D269" s="69"/>
      <c r="E269" s="71"/>
      <c r="F269" s="71"/>
      <c r="G269" s="71"/>
      <c r="H269" s="71"/>
      <c r="I269" s="72"/>
      <c r="J269" s="73"/>
    </row>
    <row r="270" spans="1:10" x14ac:dyDescent="0.35">
      <c r="A270" s="71"/>
      <c r="B270" s="71"/>
      <c r="C270" s="71"/>
      <c r="D270" s="69"/>
      <c r="E270" s="71"/>
      <c r="F270" s="71"/>
      <c r="G270" s="71"/>
      <c r="H270" s="71"/>
      <c r="I270" s="72"/>
      <c r="J270" s="73"/>
    </row>
    <row r="271" spans="1:10" x14ac:dyDescent="0.35">
      <c r="A271" s="71"/>
      <c r="B271" s="71"/>
      <c r="C271" s="71"/>
      <c r="D271" s="69"/>
      <c r="E271" s="71"/>
      <c r="F271" s="71"/>
      <c r="G271" s="71"/>
      <c r="H271" s="71"/>
      <c r="I271" s="72"/>
      <c r="J271" s="73"/>
    </row>
    <row r="272" spans="1:10" x14ac:dyDescent="0.35">
      <c r="A272" s="71"/>
      <c r="B272" s="71"/>
      <c r="C272" s="71"/>
      <c r="D272" s="69"/>
      <c r="E272" s="71"/>
      <c r="F272" s="71"/>
      <c r="G272" s="71"/>
      <c r="H272" s="71"/>
      <c r="I272" s="72"/>
      <c r="J272" s="73"/>
    </row>
    <row r="273" spans="1:10" x14ac:dyDescent="0.35">
      <c r="A273" s="71"/>
      <c r="B273" s="71"/>
      <c r="C273" s="71"/>
      <c r="D273" s="69"/>
      <c r="E273" s="71"/>
      <c r="F273" s="71"/>
      <c r="G273" s="71"/>
      <c r="H273" s="71"/>
      <c r="I273" s="72"/>
      <c r="J273" s="73"/>
    </row>
    <row r="274" spans="1:10" x14ac:dyDescent="0.35">
      <c r="A274" s="71"/>
      <c r="B274" s="71"/>
      <c r="C274" s="71"/>
      <c r="D274" s="69"/>
      <c r="E274" s="71"/>
      <c r="F274" s="71"/>
      <c r="G274" s="71"/>
      <c r="H274" s="71"/>
      <c r="I274" s="72"/>
      <c r="J274" s="73"/>
    </row>
    <row r="275" spans="1:10" x14ac:dyDescent="0.35">
      <c r="A275" s="71"/>
      <c r="B275" s="71"/>
      <c r="C275" s="71"/>
      <c r="D275" s="69"/>
      <c r="E275" s="71"/>
      <c r="F275" s="71"/>
      <c r="G275" s="71"/>
      <c r="H275" s="71"/>
      <c r="I275" s="72"/>
      <c r="J275" s="73"/>
    </row>
    <row r="276" spans="1:10" x14ac:dyDescent="0.35">
      <c r="A276" s="71"/>
      <c r="B276" s="71"/>
      <c r="C276" s="71"/>
      <c r="D276" s="69"/>
      <c r="E276" s="71"/>
      <c r="F276" s="71"/>
      <c r="G276" s="71"/>
      <c r="H276" s="71"/>
      <c r="I276" s="72"/>
      <c r="J276" s="73"/>
    </row>
    <row r="277" spans="1:10" x14ac:dyDescent="0.35">
      <c r="A277" s="71"/>
      <c r="B277" s="71"/>
      <c r="C277" s="71"/>
      <c r="D277" s="69"/>
      <c r="E277" s="71"/>
      <c r="F277" s="71"/>
      <c r="G277" s="71"/>
      <c r="H277" s="71"/>
      <c r="I277" s="72"/>
      <c r="J277" s="73"/>
    </row>
    <row r="278" spans="1:10" x14ac:dyDescent="0.35">
      <c r="A278" s="71"/>
      <c r="B278" s="71"/>
      <c r="C278" s="71"/>
      <c r="D278" s="69"/>
      <c r="E278" s="71"/>
      <c r="F278" s="71"/>
      <c r="G278" s="71"/>
      <c r="H278" s="71"/>
      <c r="I278" s="72"/>
      <c r="J278" s="73"/>
    </row>
    <row r="279" spans="1:10" x14ac:dyDescent="0.35">
      <c r="A279" s="71"/>
      <c r="B279" s="71"/>
      <c r="C279" s="71"/>
      <c r="D279" s="69"/>
      <c r="E279" s="71"/>
      <c r="F279" s="71"/>
      <c r="G279" s="71"/>
      <c r="H279" s="71"/>
      <c r="I279" s="72"/>
      <c r="J279" s="73"/>
    </row>
    <row r="280" spans="1:10" x14ac:dyDescent="0.35">
      <c r="A280" s="71"/>
      <c r="B280" s="71"/>
      <c r="C280" s="71"/>
      <c r="D280" s="69"/>
      <c r="E280" s="71"/>
      <c r="F280" s="71"/>
      <c r="G280" s="71"/>
      <c r="H280" s="71"/>
      <c r="I280" s="72"/>
      <c r="J280" s="73"/>
    </row>
    <row r="281" spans="1:10" x14ac:dyDescent="0.35">
      <c r="A281" s="71"/>
      <c r="B281" s="71"/>
      <c r="C281" s="71"/>
      <c r="D281" s="69"/>
      <c r="E281" s="71"/>
      <c r="F281" s="71"/>
      <c r="G281" s="71"/>
      <c r="H281" s="71"/>
      <c r="I281" s="72"/>
      <c r="J281" s="73"/>
    </row>
    <row r="282" spans="1:10" x14ac:dyDescent="0.35">
      <c r="A282" s="71"/>
      <c r="B282" s="71"/>
      <c r="C282" s="71"/>
      <c r="D282" s="69"/>
      <c r="E282" s="71"/>
      <c r="F282" s="71"/>
      <c r="G282" s="71"/>
      <c r="H282" s="71"/>
      <c r="I282" s="72"/>
      <c r="J282" s="73"/>
    </row>
    <row r="283" spans="1:10" x14ac:dyDescent="0.35">
      <c r="A283" s="71"/>
      <c r="B283" s="71"/>
      <c r="C283" s="71"/>
      <c r="D283" s="69"/>
      <c r="E283" s="71"/>
      <c r="F283" s="71"/>
      <c r="G283" s="71"/>
      <c r="H283" s="71"/>
      <c r="I283" s="72"/>
      <c r="J283" s="73"/>
    </row>
    <row r="284" spans="1:10" x14ac:dyDescent="0.35">
      <c r="A284" s="71"/>
      <c r="B284" s="71"/>
      <c r="C284" s="71"/>
      <c r="D284" s="69"/>
      <c r="E284" s="71"/>
      <c r="F284" s="71"/>
      <c r="G284" s="71"/>
      <c r="H284" s="71"/>
      <c r="I284" s="72"/>
      <c r="J284" s="73"/>
    </row>
    <row r="285" spans="1:10" x14ac:dyDescent="0.35">
      <c r="A285" s="71"/>
      <c r="B285" s="71"/>
      <c r="C285" s="71"/>
      <c r="D285" s="69"/>
      <c r="E285" s="71"/>
      <c r="F285" s="71"/>
      <c r="G285" s="71"/>
      <c r="H285" s="71"/>
      <c r="I285" s="72"/>
      <c r="J285" s="73"/>
    </row>
    <row r="286" spans="1:10" x14ac:dyDescent="0.35">
      <c r="A286" s="71"/>
      <c r="B286" s="71"/>
      <c r="C286" s="71"/>
      <c r="D286" s="69"/>
      <c r="E286" s="71"/>
      <c r="F286" s="71"/>
      <c r="G286" s="71"/>
      <c r="H286" s="71"/>
      <c r="I286" s="72"/>
      <c r="J286" s="73"/>
    </row>
    <row r="287" spans="1:10" x14ac:dyDescent="0.35">
      <c r="A287" s="71"/>
      <c r="B287" s="71"/>
      <c r="C287" s="71"/>
      <c r="D287" s="69"/>
      <c r="E287" s="71"/>
      <c r="F287" s="71"/>
      <c r="G287" s="71"/>
      <c r="H287" s="71"/>
      <c r="I287" s="72"/>
      <c r="J287" s="73"/>
    </row>
    <row r="288" spans="1:10" x14ac:dyDescent="0.35">
      <c r="A288" s="71"/>
      <c r="B288" s="71"/>
      <c r="C288" s="71"/>
      <c r="D288" s="69"/>
      <c r="E288" s="71"/>
      <c r="F288" s="71"/>
      <c r="G288" s="71"/>
      <c r="H288" s="71"/>
      <c r="I288" s="72"/>
      <c r="J288" s="73"/>
    </row>
    <row r="289" spans="1:10" x14ac:dyDescent="0.35">
      <c r="A289" s="71"/>
      <c r="B289" s="71"/>
      <c r="C289" s="71"/>
      <c r="D289" s="69"/>
      <c r="E289" s="71"/>
      <c r="F289" s="71"/>
      <c r="G289" s="71"/>
      <c r="H289" s="71"/>
      <c r="I289" s="72"/>
      <c r="J289" s="73"/>
    </row>
    <row r="290" spans="1:10" x14ac:dyDescent="0.35">
      <c r="A290" s="71"/>
      <c r="B290" s="71"/>
      <c r="C290" s="71"/>
      <c r="D290" s="69"/>
      <c r="E290" s="71"/>
      <c r="F290" s="71"/>
      <c r="G290" s="71"/>
      <c r="H290" s="71"/>
      <c r="I290" s="72"/>
      <c r="J290" s="73"/>
    </row>
    <row r="291" spans="1:10" x14ac:dyDescent="0.35">
      <c r="A291" s="71"/>
      <c r="B291" s="71"/>
      <c r="C291" s="71"/>
      <c r="D291" s="69"/>
      <c r="E291" s="71"/>
      <c r="F291" s="71"/>
      <c r="G291" s="71"/>
      <c r="H291" s="71"/>
      <c r="I291" s="72"/>
      <c r="J291" s="73"/>
    </row>
    <row r="292" spans="1:10" x14ac:dyDescent="0.35">
      <c r="A292" s="71"/>
      <c r="B292" s="71"/>
      <c r="C292" s="71"/>
      <c r="D292" s="69"/>
      <c r="E292" s="71"/>
      <c r="F292" s="71"/>
      <c r="G292" s="71"/>
      <c r="H292" s="71"/>
      <c r="I292" s="72"/>
      <c r="J292" s="73"/>
    </row>
    <row r="293" spans="1:10" x14ac:dyDescent="0.35">
      <c r="A293" s="71"/>
      <c r="B293" s="71"/>
      <c r="C293" s="71"/>
      <c r="D293" s="69"/>
      <c r="E293" s="71"/>
      <c r="F293" s="71"/>
      <c r="G293" s="71"/>
      <c r="H293" s="71"/>
      <c r="I293" s="72"/>
      <c r="J293" s="73"/>
    </row>
    <row r="294" spans="1:10" x14ac:dyDescent="0.35">
      <c r="A294" s="71"/>
      <c r="B294" s="71"/>
      <c r="C294" s="71"/>
      <c r="D294" s="69"/>
      <c r="E294" s="71"/>
      <c r="F294" s="71"/>
      <c r="G294" s="71"/>
      <c r="H294" s="71"/>
      <c r="I294" s="72"/>
      <c r="J294" s="73"/>
    </row>
    <row r="295" spans="1:10" x14ac:dyDescent="0.35">
      <c r="A295" s="71"/>
      <c r="B295" s="71"/>
      <c r="C295" s="71"/>
      <c r="D295" s="69"/>
      <c r="E295" s="71"/>
      <c r="F295" s="71"/>
      <c r="G295" s="71"/>
      <c r="H295" s="71"/>
      <c r="I295" s="72"/>
      <c r="J295" s="73"/>
    </row>
    <row r="296" spans="1:10" x14ac:dyDescent="0.35">
      <c r="A296" s="71"/>
      <c r="B296" s="71"/>
      <c r="C296" s="71"/>
      <c r="D296" s="69"/>
      <c r="E296" s="71"/>
      <c r="F296" s="71"/>
      <c r="G296" s="71"/>
      <c r="H296" s="71"/>
      <c r="I296" s="72"/>
      <c r="J296" s="73"/>
    </row>
    <row r="297" spans="1:10" x14ac:dyDescent="0.35">
      <c r="A297" s="71"/>
      <c r="B297" s="71"/>
      <c r="C297" s="71"/>
      <c r="D297" s="69"/>
      <c r="E297" s="71"/>
      <c r="F297" s="71"/>
      <c r="G297" s="71"/>
      <c r="H297" s="71"/>
      <c r="I297" s="72"/>
      <c r="J297" s="73"/>
    </row>
    <row r="298" spans="1:10" x14ac:dyDescent="0.35">
      <c r="A298" s="71"/>
      <c r="B298" s="71"/>
      <c r="C298" s="71"/>
      <c r="D298" s="69"/>
      <c r="E298" s="71"/>
      <c r="F298" s="71"/>
      <c r="G298" s="71"/>
      <c r="H298" s="71"/>
      <c r="I298" s="72"/>
      <c r="J298" s="73"/>
    </row>
    <row r="299" spans="1:10" x14ac:dyDescent="0.35">
      <c r="A299" s="71"/>
      <c r="B299" s="71"/>
      <c r="C299" s="71"/>
      <c r="D299" s="69"/>
      <c r="E299" s="71"/>
      <c r="F299" s="71"/>
      <c r="G299" s="71"/>
      <c r="H299" s="71"/>
      <c r="I299" s="72"/>
      <c r="J299" s="73"/>
    </row>
    <row r="300" spans="1:10" x14ac:dyDescent="0.35">
      <c r="A300" s="71"/>
      <c r="B300" s="71"/>
      <c r="C300" s="71"/>
      <c r="D300" s="69"/>
      <c r="E300" s="71"/>
      <c r="F300" s="71"/>
      <c r="G300" s="71"/>
      <c r="H300" s="71"/>
      <c r="I300" s="72"/>
      <c r="J300" s="73"/>
    </row>
    <row r="301" spans="1:10" x14ac:dyDescent="0.35">
      <c r="A301" s="71"/>
      <c r="B301" s="71"/>
      <c r="C301" s="71"/>
      <c r="D301" s="69"/>
      <c r="E301" s="71"/>
      <c r="F301" s="71"/>
      <c r="G301" s="71"/>
      <c r="H301" s="71"/>
      <c r="I301" s="72"/>
      <c r="J301" s="73"/>
    </row>
    <row r="302" spans="1:10" x14ac:dyDescent="0.35">
      <c r="A302" s="71"/>
      <c r="B302" s="71"/>
      <c r="C302" s="71"/>
      <c r="D302" s="69"/>
      <c r="E302" s="71"/>
      <c r="F302" s="71"/>
      <c r="G302" s="71"/>
      <c r="H302" s="71"/>
      <c r="I302" s="72"/>
      <c r="J302" s="73"/>
    </row>
    <row r="303" spans="1:10" x14ac:dyDescent="0.35">
      <c r="A303" s="71"/>
      <c r="B303" s="71"/>
      <c r="C303" s="71"/>
      <c r="D303" s="69"/>
      <c r="E303" s="71"/>
      <c r="F303" s="71"/>
      <c r="G303" s="71"/>
      <c r="H303" s="71"/>
      <c r="I303" s="72"/>
      <c r="J303" s="73"/>
    </row>
    <row r="304" spans="1:10" x14ac:dyDescent="0.35">
      <c r="A304" s="71"/>
      <c r="B304" s="71"/>
      <c r="C304" s="71"/>
      <c r="D304" s="69"/>
      <c r="E304" s="71"/>
      <c r="F304" s="71"/>
      <c r="G304" s="71"/>
      <c r="H304" s="71"/>
      <c r="I304" s="72"/>
      <c r="J304" s="73"/>
    </row>
    <row r="305" spans="1:10" x14ac:dyDescent="0.35">
      <c r="A305" s="71"/>
      <c r="B305" s="71"/>
      <c r="C305" s="71"/>
      <c r="D305" s="69"/>
      <c r="E305" s="71"/>
      <c r="F305" s="71"/>
      <c r="G305" s="71"/>
      <c r="H305" s="71"/>
      <c r="I305" s="72"/>
      <c r="J305" s="73"/>
    </row>
    <row r="306" spans="1:10" x14ac:dyDescent="0.35">
      <c r="A306" s="71"/>
      <c r="B306" s="71"/>
      <c r="C306" s="71"/>
      <c r="D306" s="69"/>
      <c r="E306" s="71"/>
      <c r="F306" s="71"/>
      <c r="G306" s="71"/>
      <c r="H306" s="71"/>
      <c r="I306" s="72"/>
      <c r="J306" s="73"/>
    </row>
    <row r="307" spans="1:10" x14ac:dyDescent="0.35">
      <c r="A307" s="71"/>
      <c r="B307" s="71"/>
      <c r="C307" s="71"/>
      <c r="D307" s="69"/>
      <c r="E307" s="71"/>
      <c r="F307" s="71"/>
      <c r="G307" s="71"/>
      <c r="H307" s="71"/>
      <c r="I307" s="72"/>
      <c r="J307" s="73"/>
    </row>
    <row r="308" spans="1:10" x14ac:dyDescent="0.35">
      <c r="A308" s="71"/>
      <c r="B308" s="71"/>
      <c r="C308" s="71"/>
      <c r="D308" s="69"/>
      <c r="E308" s="71"/>
      <c r="F308" s="71"/>
      <c r="G308" s="71"/>
      <c r="H308" s="71"/>
      <c r="I308" s="72"/>
      <c r="J308" s="73"/>
    </row>
    <row r="309" spans="1:10" x14ac:dyDescent="0.35">
      <c r="A309" s="71"/>
      <c r="B309" s="71"/>
      <c r="C309" s="71"/>
      <c r="D309" s="69"/>
      <c r="E309" s="71"/>
      <c r="F309" s="71"/>
      <c r="G309" s="71"/>
      <c r="H309" s="71"/>
      <c r="I309" s="72"/>
      <c r="J309" s="73"/>
    </row>
    <row r="310" spans="1:10" x14ac:dyDescent="0.35">
      <c r="A310" s="71"/>
      <c r="B310" s="71"/>
      <c r="C310" s="71"/>
      <c r="D310" s="69"/>
      <c r="E310" s="71"/>
      <c r="F310" s="71"/>
      <c r="G310" s="71"/>
      <c r="H310" s="71"/>
      <c r="I310" s="72"/>
      <c r="J310" s="73"/>
    </row>
    <row r="311" spans="1:10" x14ac:dyDescent="0.35">
      <c r="A311" s="71"/>
      <c r="B311" s="71"/>
      <c r="C311" s="71"/>
      <c r="D311" s="69"/>
      <c r="E311" s="71"/>
      <c r="F311" s="71"/>
      <c r="G311" s="71"/>
      <c r="H311" s="71"/>
      <c r="I311" s="72"/>
      <c r="J311" s="73"/>
    </row>
    <row r="312" spans="1:10" x14ac:dyDescent="0.35">
      <c r="A312" s="71"/>
      <c r="B312" s="71"/>
      <c r="C312" s="71"/>
      <c r="D312" s="69"/>
      <c r="E312" s="71"/>
      <c r="F312" s="71"/>
      <c r="G312" s="71"/>
      <c r="H312" s="71"/>
      <c r="I312" s="72"/>
      <c r="J312" s="73"/>
    </row>
    <row r="313" spans="1:10" x14ac:dyDescent="0.35">
      <c r="A313" s="71"/>
      <c r="B313" s="71"/>
      <c r="C313" s="71"/>
      <c r="D313" s="69"/>
      <c r="E313" s="71"/>
      <c r="F313" s="71"/>
      <c r="G313" s="71"/>
      <c r="H313" s="71"/>
      <c r="I313" s="72"/>
      <c r="J313" s="73"/>
    </row>
    <row r="314" spans="1:10" x14ac:dyDescent="0.35">
      <c r="A314" s="71"/>
      <c r="B314" s="71"/>
      <c r="C314" s="71"/>
      <c r="D314" s="69"/>
      <c r="E314" s="71"/>
      <c r="F314" s="71"/>
      <c r="G314" s="71"/>
      <c r="H314" s="71"/>
      <c r="I314" s="72"/>
      <c r="J314" s="73"/>
    </row>
    <row r="315" spans="1:10" x14ac:dyDescent="0.35">
      <c r="A315" s="71"/>
      <c r="B315" s="71"/>
      <c r="C315" s="71"/>
      <c r="D315" s="69"/>
      <c r="E315" s="71"/>
      <c r="F315" s="71"/>
      <c r="G315" s="71"/>
      <c r="H315" s="71"/>
      <c r="I315" s="72"/>
      <c r="J315" s="73"/>
    </row>
    <row r="316" spans="1:10" x14ac:dyDescent="0.35">
      <c r="A316" s="71"/>
      <c r="B316" s="71"/>
      <c r="C316" s="71"/>
      <c r="D316" s="69"/>
      <c r="E316" s="71"/>
      <c r="F316" s="71"/>
      <c r="G316" s="71"/>
      <c r="H316" s="71"/>
      <c r="I316" s="72"/>
      <c r="J316" s="73"/>
    </row>
    <row r="317" spans="1:10" x14ac:dyDescent="0.35">
      <c r="A317" s="71"/>
      <c r="B317" s="71"/>
      <c r="C317" s="71"/>
      <c r="D317" s="69"/>
      <c r="E317" s="71"/>
      <c r="F317" s="71"/>
      <c r="G317" s="71"/>
      <c r="H317" s="71"/>
      <c r="I317" s="72"/>
      <c r="J317" s="73"/>
    </row>
    <row r="318" spans="1:10" x14ac:dyDescent="0.35">
      <c r="A318" s="71"/>
      <c r="B318" s="71"/>
      <c r="C318" s="71"/>
      <c r="D318" s="69"/>
      <c r="E318" s="71"/>
      <c r="F318" s="71"/>
      <c r="G318" s="71"/>
      <c r="H318" s="71"/>
      <c r="I318" s="72"/>
      <c r="J318" s="73"/>
    </row>
    <row r="319" spans="1:10" x14ac:dyDescent="0.35">
      <c r="A319" s="71"/>
      <c r="B319" s="71"/>
      <c r="C319" s="71"/>
      <c r="D319" s="69"/>
      <c r="E319" s="71"/>
      <c r="F319" s="71"/>
      <c r="G319" s="71"/>
      <c r="H319" s="71"/>
      <c r="I319" s="72"/>
      <c r="J319" s="73"/>
    </row>
    <row r="320" spans="1:10" x14ac:dyDescent="0.35">
      <c r="A320" s="71"/>
      <c r="B320" s="71"/>
      <c r="C320" s="71"/>
      <c r="D320" s="69"/>
      <c r="E320" s="71"/>
      <c r="F320" s="71"/>
      <c r="G320" s="71"/>
      <c r="H320" s="71"/>
      <c r="I320" s="72"/>
      <c r="J320" s="73"/>
    </row>
    <row r="321" spans="1:10" x14ac:dyDescent="0.35">
      <c r="A321" s="71"/>
      <c r="B321" s="71"/>
      <c r="C321" s="71"/>
      <c r="D321" s="69"/>
      <c r="E321" s="71"/>
      <c r="F321" s="71"/>
      <c r="G321" s="71"/>
      <c r="H321" s="71"/>
      <c r="I321" s="72"/>
      <c r="J321" s="73"/>
    </row>
    <row r="322" spans="1:10" x14ac:dyDescent="0.35">
      <c r="A322" s="71"/>
      <c r="B322" s="71"/>
      <c r="C322" s="71"/>
      <c r="D322" s="69"/>
      <c r="E322" s="71"/>
      <c r="F322" s="71"/>
      <c r="G322" s="71"/>
      <c r="H322" s="71"/>
      <c r="I322" s="72"/>
      <c r="J322" s="73"/>
    </row>
    <row r="323" spans="1:10" x14ac:dyDescent="0.35">
      <c r="A323" s="71"/>
      <c r="B323" s="71"/>
      <c r="C323" s="71"/>
      <c r="D323" s="69"/>
      <c r="E323" s="71"/>
      <c r="F323" s="71"/>
      <c r="G323" s="71"/>
      <c r="H323" s="71"/>
      <c r="I323" s="72"/>
      <c r="J323" s="73"/>
    </row>
    <row r="324" spans="1:10" x14ac:dyDescent="0.35">
      <c r="A324" s="71"/>
      <c r="B324" s="71"/>
      <c r="C324" s="71"/>
      <c r="D324" s="69"/>
      <c r="E324" s="71"/>
      <c r="F324" s="71"/>
      <c r="G324" s="71"/>
      <c r="H324" s="71"/>
      <c r="I324" s="72"/>
      <c r="J324" s="73"/>
    </row>
    <row r="325" spans="1:10" x14ac:dyDescent="0.35">
      <c r="A325" s="71"/>
      <c r="B325" s="71"/>
      <c r="C325" s="71"/>
      <c r="D325" s="69"/>
      <c r="E325" s="71"/>
      <c r="F325" s="71"/>
      <c r="G325" s="71"/>
      <c r="H325" s="71"/>
      <c r="I325" s="72"/>
      <c r="J325" s="73"/>
    </row>
    <row r="326" spans="1:10" x14ac:dyDescent="0.35">
      <c r="A326" s="71"/>
      <c r="B326" s="71"/>
      <c r="C326" s="71"/>
      <c r="D326" s="69"/>
      <c r="E326" s="71"/>
      <c r="F326" s="71"/>
      <c r="G326" s="71"/>
      <c r="H326" s="71"/>
      <c r="I326" s="72"/>
      <c r="J326" s="73"/>
    </row>
    <row r="327" spans="1:10" x14ac:dyDescent="0.35">
      <c r="A327" s="71"/>
      <c r="B327" s="71"/>
      <c r="C327" s="71"/>
      <c r="D327" s="69"/>
      <c r="E327" s="71"/>
      <c r="F327" s="71"/>
      <c r="G327" s="71"/>
      <c r="H327" s="71"/>
      <c r="I327" s="72"/>
      <c r="J327" s="73"/>
    </row>
    <row r="328" spans="1:10" x14ac:dyDescent="0.35">
      <c r="A328" s="71"/>
      <c r="B328" s="71"/>
      <c r="C328" s="71"/>
      <c r="D328" s="69"/>
      <c r="E328" s="71"/>
      <c r="F328" s="71"/>
      <c r="G328" s="71"/>
      <c r="H328" s="71"/>
      <c r="I328" s="72"/>
      <c r="J328" s="73"/>
    </row>
    <row r="329" spans="1:10" x14ac:dyDescent="0.35">
      <c r="A329" s="71"/>
      <c r="B329" s="71"/>
      <c r="C329" s="71"/>
      <c r="D329" s="69"/>
      <c r="E329" s="71"/>
      <c r="F329" s="71"/>
      <c r="G329" s="71"/>
      <c r="H329" s="71"/>
      <c r="I329" s="72"/>
      <c r="J329" s="73"/>
    </row>
    <row r="330" spans="1:10" x14ac:dyDescent="0.35">
      <c r="A330" s="71"/>
      <c r="B330" s="71"/>
      <c r="C330" s="71"/>
      <c r="D330" s="69"/>
      <c r="E330" s="71"/>
      <c r="F330" s="71"/>
      <c r="G330" s="71"/>
      <c r="H330" s="71"/>
      <c r="I330" s="72"/>
      <c r="J330" s="73"/>
    </row>
    <row r="331" spans="1:10" x14ac:dyDescent="0.35">
      <c r="A331" s="71"/>
      <c r="B331" s="71"/>
      <c r="C331" s="71"/>
      <c r="D331" s="69"/>
      <c r="E331" s="71"/>
      <c r="F331" s="71"/>
      <c r="G331" s="71"/>
      <c r="H331" s="71"/>
      <c r="I331" s="72"/>
      <c r="J331" s="73"/>
    </row>
    <row r="332" spans="1:10" x14ac:dyDescent="0.35">
      <c r="A332" s="71"/>
      <c r="B332" s="71"/>
      <c r="C332" s="71"/>
      <c r="D332" s="69"/>
      <c r="E332" s="71"/>
      <c r="F332" s="71"/>
      <c r="G332" s="71"/>
      <c r="H332" s="71"/>
      <c r="I332" s="72"/>
      <c r="J332" s="73"/>
    </row>
    <row r="333" spans="1:10" x14ac:dyDescent="0.35">
      <c r="A333" s="71"/>
      <c r="B333" s="71"/>
      <c r="C333" s="71"/>
      <c r="D333" s="69"/>
      <c r="E333" s="71"/>
      <c r="F333" s="71"/>
      <c r="G333" s="71"/>
      <c r="H333" s="71"/>
      <c r="I333" s="72"/>
      <c r="J333" s="73"/>
    </row>
    <row r="334" spans="1:10" x14ac:dyDescent="0.35">
      <c r="A334" s="71"/>
      <c r="B334" s="71"/>
      <c r="C334" s="71"/>
      <c r="D334" s="69"/>
      <c r="E334" s="71"/>
      <c r="F334" s="71"/>
      <c r="G334" s="71"/>
      <c r="H334" s="71"/>
      <c r="I334" s="72"/>
      <c r="J334" s="73"/>
    </row>
    <row r="335" spans="1:10" x14ac:dyDescent="0.35">
      <c r="A335" s="71"/>
      <c r="B335" s="71"/>
      <c r="C335" s="71"/>
      <c r="D335" s="69"/>
      <c r="E335" s="71"/>
      <c r="F335" s="71"/>
      <c r="G335" s="71"/>
      <c r="H335" s="71"/>
      <c r="I335" s="72"/>
      <c r="J335" s="73"/>
    </row>
    <row r="336" spans="1:10" x14ac:dyDescent="0.35">
      <c r="A336" s="71"/>
      <c r="B336" s="71"/>
      <c r="C336" s="71"/>
      <c r="D336" s="69"/>
      <c r="E336" s="71"/>
      <c r="F336" s="71"/>
      <c r="G336" s="71"/>
      <c r="H336" s="71"/>
      <c r="I336" s="72"/>
      <c r="J336" s="73"/>
    </row>
    <row r="337" spans="1:10" x14ac:dyDescent="0.35">
      <c r="A337" s="71"/>
      <c r="B337" s="71"/>
      <c r="C337" s="71"/>
      <c r="D337" s="69"/>
      <c r="E337" s="71"/>
      <c r="F337" s="71"/>
      <c r="G337" s="71"/>
      <c r="H337" s="71"/>
      <c r="I337" s="72"/>
      <c r="J337" s="73"/>
    </row>
    <row r="338" spans="1:10" x14ac:dyDescent="0.35">
      <c r="A338" s="71"/>
      <c r="B338" s="71"/>
      <c r="C338" s="71"/>
      <c r="D338" s="69"/>
      <c r="E338" s="71"/>
      <c r="F338" s="71"/>
      <c r="G338" s="71"/>
      <c r="H338" s="71"/>
      <c r="I338" s="72"/>
      <c r="J338" s="73"/>
    </row>
    <row r="339" spans="1:10" x14ac:dyDescent="0.35">
      <c r="A339" s="71"/>
      <c r="B339" s="71"/>
      <c r="C339" s="71"/>
      <c r="D339" s="69"/>
      <c r="E339" s="71"/>
      <c r="F339" s="71"/>
      <c r="G339" s="71"/>
      <c r="H339" s="71"/>
      <c r="I339" s="72"/>
      <c r="J339" s="73"/>
    </row>
    <row r="340" spans="1:10" x14ac:dyDescent="0.35">
      <c r="A340" s="71"/>
      <c r="B340" s="71"/>
      <c r="C340" s="71"/>
      <c r="D340" s="69"/>
      <c r="E340" s="71"/>
      <c r="F340" s="71"/>
      <c r="G340" s="71"/>
      <c r="H340" s="71"/>
      <c r="I340" s="72"/>
      <c r="J340" s="73"/>
    </row>
    <row r="341" spans="1:10" x14ac:dyDescent="0.35">
      <c r="A341" s="71"/>
      <c r="B341" s="71"/>
      <c r="C341" s="71"/>
      <c r="D341" s="69"/>
      <c r="E341" s="71"/>
      <c r="F341" s="71"/>
      <c r="G341" s="71"/>
      <c r="H341" s="71"/>
      <c r="I341" s="72"/>
      <c r="J341" s="73"/>
    </row>
    <row r="342" spans="1:10" x14ac:dyDescent="0.35">
      <c r="A342" s="71"/>
      <c r="B342" s="71"/>
      <c r="C342" s="71"/>
      <c r="D342" s="69"/>
      <c r="E342" s="71"/>
      <c r="F342" s="71"/>
      <c r="G342" s="71"/>
      <c r="H342" s="71"/>
      <c r="I342" s="72"/>
      <c r="J342" s="73"/>
    </row>
    <row r="343" spans="1:10" x14ac:dyDescent="0.35">
      <c r="A343" s="71"/>
      <c r="B343" s="71"/>
      <c r="C343" s="71"/>
      <c r="D343" s="69"/>
      <c r="E343" s="71"/>
      <c r="F343" s="71"/>
      <c r="G343" s="71"/>
      <c r="H343" s="71"/>
      <c r="I343" s="72"/>
      <c r="J343" s="73"/>
    </row>
    <row r="344" spans="1:10" x14ac:dyDescent="0.35">
      <c r="A344" s="71"/>
      <c r="B344" s="71"/>
      <c r="C344" s="71"/>
      <c r="D344" s="69"/>
      <c r="E344" s="71"/>
      <c r="F344" s="71"/>
      <c r="G344" s="71"/>
      <c r="H344" s="71"/>
      <c r="I344" s="72"/>
      <c r="J344" s="73"/>
    </row>
    <row r="345" spans="1:10" x14ac:dyDescent="0.35">
      <c r="A345" s="71"/>
      <c r="B345" s="71"/>
      <c r="C345" s="71"/>
      <c r="D345" s="69"/>
      <c r="E345" s="71"/>
      <c r="F345" s="71"/>
      <c r="G345" s="71"/>
      <c r="H345" s="71"/>
      <c r="I345" s="72"/>
      <c r="J345" s="73"/>
    </row>
    <row r="346" spans="1:10" x14ac:dyDescent="0.35">
      <c r="A346" s="71"/>
      <c r="B346" s="71"/>
      <c r="C346" s="71"/>
      <c r="D346" s="69"/>
      <c r="E346" s="71"/>
      <c r="F346" s="71"/>
      <c r="G346" s="71"/>
      <c r="H346" s="71"/>
      <c r="I346" s="72"/>
      <c r="J346" s="73"/>
    </row>
    <row r="347" spans="1:10" x14ac:dyDescent="0.35">
      <c r="A347" s="71"/>
      <c r="B347" s="71"/>
      <c r="C347" s="71"/>
      <c r="D347" s="69"/>
      <c r="E347" s="71"/>
      <c r="F347" s="71"/>
      <c r="G347" s="71"/>
      <c r="H347" s="71"/>
      <c r="I347" s="72"/>
      <c r="J347" s="73"/>
    </row>
    <row r="348" spans="1:10" x14ac:dyDescent="0.35">
      <c r="A348" s="71"/>
      <c r="B348" s="71"/>
      <c r="C348" s="71"/>
      <c r="D348" s="69"/>
      <c r="E348" s="71"/>
      <c r="F348" s="71"/>
      <c r="G348" s="71"/>
      <c r="H348" s="71"/>
      <c r="I348" s="72"/>
      <c r="J348" s="73"/>
    </row>
    <row r="349" spans="1:10" x14ac:dyDescent="0.35">
      <c r="A349" s="71"/>
      <c r="B349" s="71"/>
      <c r="C349" s="71"/>
      <c r="D349" s="69"/>
      <c r="E349" s="71"/>
      <c r="F349" s="71"/>
      <c r="G349" s="71"/>
      <c r="H349" s="71"/>
      <c r="I349" s="72"/>
      <c r="J349" s="73"/>
    </row>
    <row r="350" spans="1:10" x14ac:dyDescent="0.35">
      <c r="A350" s="71"/>
      <c r="B350" s="71"/>
      <c r="C350" s="71"/>
      <c r="D350" s="69"/>
      <c r="E350" s="71"/>
      <c r="F350" s="71"/>
      <c r="G350" s="71"/>
      <c r="H350" s="71"/>
      <c r="I350" s="72"/>
      <c r="J350" s="73"/>
    </row>
    <row r="351" spans="1:10" x14ac:dyDescent="0.35">
      <c r="A351" s="71"/>
      <c r="B351" s="71"/>
      <c r="C351" s="71"/>
      <c r="D351" s="69"/>
      <c r="E351" s="71"/>
      <c r="F351" s="71"/>
      <c r="G351" s="71"/>
      <c r="H351" s="71"/>
      <c r="I351" s="72"/>
      <c r="J351" s="73"/>
    </row>
    <row r="352" spans="1:10" x14ac:dyDescent="0.35">
      <c r="A352" s="71"/>
      <c r="B352" s="71"/>
      <c r="C352" s="71"/>
      <c r="D352" s="69"/>
      <c r="E352" s="71"/>
      <c r="F352" s="71"/>
      <c r="G352" s="71"/>
      <c r="H352" s="71"/>
      <c r="I352" s="72"/>
      <c r="J352" s="73"/>
    </row>
    <row r="353" spans="1:10" x14ac:dyDescent="0.35">
      <c r="A353" s="71"/>
      <c r="B353" s="71"/>
      <c r="C353" s="71"/>
      <c r="D353" s="69"/>
      <c r="E353" s="71"/>
      <c r="F353" s="71"/>
      <c r="G353" s="71"/>
      <c r="H353" s="71"/>
      <c r="I353" s="72"/>
      <c r="J353" s="73"/>
    </row>
    <row r="354" spans="1:10" x14ac:dyDescent="0.35">
      <c r="A354" s="71"/>
      <c r="B354" s="71"/>
      <c r="C354" s="71"/>
      <c r="D354" s="69"/>
      <c r="E354" s="71"/>
      <c r="F354" s="71"/>
      <c r="G354" s="71"/>
      <c r="H354" s="71"/>
      <c r="I354" s="72"/>
      <c r="J354" s="73"/>
    </row>
    <row r="355" spans="1:10" x14ac:dyDescent="0.35">
      <c r="A355" s="71"/>
      <c r="B355" s="71"/>
      <c r="C355" s="71"/>
      <c r="D355" s="69"/>
      <c r="E355" s="71"/>
      <c r="F355" s="71"/>
      <c r="G355" s="71"/>
      <c r="H355" s="71"/>
      <c r="I355" s="72"/>
      <c r="J355" s="73"/>
    </row>
    <row r="356" spans="1:10" x14ac:dyDescent="0.35">
      <c r="A356" s="71"/>
      <c r="B356" s="71"/>
      <c r="C356" s="71"/>
      <c r="D356" s="69"/>
      <c r="E356" s="71"/>
      <c r="F356" s="71"/>
      <c r="G356" s="71"/>
      <c r="H356" s="71"/>
      <c r="I356" s="72"/>
      <c r="J356" s="73"/>
    </row>
    <row r="357" spans="1:10" x14ac:dyDescent="0.35">
      <c r="A357" s="71"/>
      <c r="B357" s="71"/>
      <c r="C357" s="71"/>
      <c r="D357" s="69"/>
      <c r="E357" s="71"/>
      <c r="F357" s="71"/>
      <c r="G357" s="71"/>
      <c r="H357" s="71"/>
      <c r="I357" s="72"/>
      <c r="J357" s="73"/>
    </row>
    <row r="358" spans="1:10" x14ac:dyDescent="0.35">
      <c r="A358" s="71"/>
      <c r="B358" s="71"/>
      <c r="C358" s="71"/>
      <c r="D358" s="69"/>
      <c r="E358" s="71"/>
      <c r="F358" s="71"/>
      <c r="G358" s="71"/>
      <c r="H358" s="71"/>
      <c r="I358" s="72"/>
      <c r="J358" s="73"/>
    </row>
    <row r="359" spans="1:10" x14ac:dyDescent="0.35">
      <c r="A359" s="71"/>
      <c r="B359" s="71"/>
      <c r="C359" s="71"/>
      <c r="D359" s="69"/>
      <c r="E359" s="71"/>
      <c r="F359" s="71"/>
      <c r="G359" s="71"/>
      <c r="H359" s="71"/>
      <c r="I359" s="72"/>
      <c r="J359" s="73"/>
    </row>
    <row r="360" spans="1:10" x14ac:dyDescent="0.35">
      <c r="A360" s="71"/>
      <c r="B360" s="71"/>
      <c r="C360" s="71"/>
      <c r="D360" s="69"/>
      <c r="E360" s="71"/>
      <c r="F360" s="71"/>
      <c r="G360" s="71"/>
      <c r="H360" s="71"/>
      <c r="I360" s="72"/>
      <c r="J360" s="73"/>
    </row>
    <row r="361" spans="1:10" x14ac:dyDescent="0.35">
      <c r="A361" s="71"/>
      <c r="B361" s="71"/>
      <c r="C361" s="71"/>
      <c r="D361" s="69"/>
      <c r="E361" s="71"/>
      <c r="F361" s="71"/>
      <c r="G361" s="71"/>
      <c r="H361" s="71"/>
      <c r="I361" s="72"/>
      <c r="J361" s="73"/>
    </row>
    <row r="362" spans="1:10" x14ac:dyDescent="0.35">
      <c r="A362" s="71"/>
      <c r="B362" s="71"/>
      <c r="C362" s="71"/>
      <c r="D362" s="69"/>
      <c r="E362" s="71"/>
      <c r="F362" s="71"/>
      <c r="G362" s="71"/>
      <c r="H362" s="71"/>
      <c r="I362" s="72"/>
      <c r="J362" s="73"/>
    </row>
    <row r="363" spans="1:10" x14ac:dyDescent="0.35">
      <c r="A363" s="71"/>
      <c r="B363" s="71"/>
      <c r="C363" s="71"/>
      <c r="D363" s="69"/>
      <c r="E363" s="71"/>
      <c r="F363" s="71"/>
      <c r="G363" s="71"/>
      <c r="H363" s="71"/>
      <c r="I363" s="72"/>
      <c r="J363" s="73"/>
    </row>
    <row r="364" spans="1:10" x14ac:dyDescent="0.35">
      <c r="A364" s="71"/>
      <c r="B364" s="71"/>
      <c r="C364" s="71"/>
      <c r="D364" s="69"/>
      <c r="E364" s="71"/>
      <c r="F364" s="71"/>
      <c r="G364" s="71"/>
      <c r="H364" s="71"/>
      <c r="I364" s="72"/>
      <c r="J364" s="73"/>
    </row>
    <row r="365" spans="1:10" x14ac:dyDescent="0.35">
      <c r="A365" s="71"/>
      <c r="B365" s="71"/>
      <c r="C365" s="71"/>
      <c r="D365" s="69"/>
      <c r="E365" s="71"/>
      <c r="F365" s="71"/>
      <c r="G365" s="71"/>
      <c r="H365" s="71"/>
      <c r="I365" s="72"/>
      <c r="J365" s="73"/>
    </row>
    <row r="366" spans="1:10" x14ac:dyDescent="0.35">
      <c r="A366" s="71"/>
      <c r="B366" s="71"/>
      <c r="C366" s="71"/>
      <c r="D366" s="69"/>
      <c r="E366" s="71"/>
      <c r="F366" s="71"/>
      <c r="G366" s="71"/>
      <c r="H366" s="71"/>
      <c r="I366" s="72"/>
      <c r="J366" s="73"/>
    </row>
    <row r="367" spans="1:10" x14ac:dyDescent="0.35">
      <c r="A367" s="71"/>
      <c r="B367" s="71"/>
      <c r="C367" s="71"/>
      <c r="D367" s="69"/>
      <c r="E367" s="71"/>
      <c r="F367" s="71"/>
      <c r="G367" s="71"/>
      <c r="H367" s="71"/>
      <c r="I367" s="72"/>
      <c r="J367" s="73"/>
    </row>
    <row r="368" spans="1:10" x14ac:dyDescent="0.35">
      <c r="A368" s="71"/>
      <c r="B368" s="71"/>
      <c r="C368" s="71"/>
      <c r="D368" s="69"/>
      <c r="E368" s="71"/>
      <c r="F368" s="71"/>
      <c r="G368" s="71"/>
      <c r="H368" s="71"/>
      <c r="I368" s="72"/>
      <c r="J368" s="73"/>
    </row>
    <row r="369" spans="1:10" x14ac:dyDescent="0.35">
      <c r="A369" s="71"/>
      <c r="B369" s="71"/>
      <c r="C369" s="71"/>
      <c r="D369" s="69"/>
      <c r="E369" s="71"/>
      <c r="F369" s="71"/>
      <c r="G369" s="71"/>
      <c r="H369" s="71"/>
      <c r="I369" s="72"/>
      <c r="J369" s="73"/>
    </row>
    <row r="370" spans="1:10" x14ac:dyDescent="0.35">
      <c r="A370" s="71"/>
      <c r="B370" s="71"/>
      <c r="C370" s="71"/>
      <c r="D370" s="69"/>
      <c r="E370" s="71"/>
      <c r="F370" s="71"/>
      <c r="G370" s="71"/>
      <c r="H370" s="71"/>
      <c r="I370" s="72"/>
      <c r="J370" s="73"/>
    </row>
    <row r="371" spans="1:10" x14ac:dyDescent="0.35">
      <c r="A371" s="71"/>
      <c r="B371" s="71"/>
      <c r="C371" s="71"/>
      <c r="D371" s="69"/>
      <c r="E371" s="71"/>
      <c r="F371" s="71"/>
      <c r="G371" s="71"/>
      <c r="H371" s="71"/>
      <c r="I371" s="72"/>
      <c r="J371" s="73"/>
    </row>
    <row r="372" spans="1:10" x14ac:dyDescent="0.35">
      <c r="A372" s="71"/>
      <c r="B372" s="71"/>
      <c r="C372" s="71"/>
      <c r="D372" s="69"/>
      <c r="E372" s="71"/>
      <c r="F372" s="71"/>
      <c r="G372" s="71"/>
      <c r="H372" s="71"/>
      <c r="I372" s="72"/>
      <c r="J372" s="73"/>
    </row>
    <row r="373" spans="1:10" x14ac:dyDescent="0.35">
      <c r="A373" s="71"/>
      <c r="B373" s="71"/>
      <c r="C373" s="71"/>
      <c r="D373" s="69"/>
      <c r="E373" s="71"/>
      <c r="F373" s="71"/>
      <c r="G373" s="71"/>
      <c r="H373" s="71"/>
      <c r="I373" s="72"/>
      <c r="J373" s="73"/>
    </row>
    <row r="374" spans="1:10" x14ac:dyDescent="0.35">
      <c r="A374" s="71"/>
      <c r="B374" s="71"/>
      <c r="C374" s="71"/>
      <c r="D374" s="69"/>
      <c r="E374" s="71"/>
      <c r="F374" s="71"/>
      <c r="G374" s="71"/>
      <c r="H374" s="71"/>
      <c r="I374" s="72"/>
      <c r="J374" s="73"/>
    </row>
    <row r="375" spans="1:10" x14ac:dyDescent="0.35">
      <c r="A375" s="71"/>
      <c r="B375" s="71"/>
      <c r="C375" s="71"/>
      <c r="D375" s="69"/>
      <c r="E375" s="71"/>
      <c r="F375" s="71"/>
      <c r="G375" s="71"/>
      <c r="H375" s="71"/>
      <c r="I375" s="72"/>
      <c r="J375" s="73"/>
    </row>
    <row r="376" spans="1:10" x14ac:dyDescent="0.35">
      <c r="A376" s="71"/>
      <c r="B376" s="71"/>
      <c r="C376" s="71"/>
      <c r="D376" s="69"/>
      <c r="E376" s="71"/>
      <c r="F376" s="71"/>
      <c r="G376" s="71"/>
      <c r="H376" s="71"/>
      <c r="I376" s="72"/>
      <c r="J376" s="73"/>
    </row>
    <row r="377" spans="1:10" x14ac:dyDescent="0.35">
      <c r="A377" s="71"/>
      <c r="B377" s="71"/>
      <c r="C377" s="71"/>
      <c r="D377" s="69"/>
      <c r="E377" s="71"/>
      <c r="F377" s="71"/>
      <c r="G377" s="71"/>
      <c r="H377" s="71"/>
      <c r="I377" s="72"/>
      <c r="J377" s="73"/>
    </row>
    <row r="378" spans="1:10" x14ac:dyDescent="0.35">
      <c r="A378" s="71"/>
      <c r="B378" s="71"/>
      <c r="C378" s="71"/>
      <c r="D378" s="69"/>
      <c r="E378" s="71"/>
      <c r="F378" s="71"/>
      <c r="G378" s="71"/>
      <c r="H378" s="71"/>
      <c r="I378" s="72"/>
      <c r="J378" s="73"/>
    </row>
    <row r="379" spans="1:10" x14ac:dyDescent="0.35">
      <c r="A379" s="71"/>
      <c r="B379" s="71"/>
      <c r="C379" s="71"/>
      <c r="D379" s="69"/>
      <c r="E379" s="71"/>
      <c r="F379" s="71"/>
      <c r="G379" s="71"/>
      <c r="H379" s="71"/>
      <c r="I379" s="72"/>
      <c r="J379" s="73"/>
    </row>
    <row r="380" spans="1:10" x14ac:dyDescent="0.35">
      <c r="A380" s="71"/>
      <c r="B380" s="71"/>
      <c r="C380" s="71"/>
      <c r="D380" s="69"/>
      <c r="E380" s="71"/>
      <c r="F380" s="71"/>
      <c r="G380" s="71"/>
      <c r="H380" s="71"/>
      <c r="I380" s="72"/>
      <c r="J380" s="73"/>
    </row>
    <row r="381" spans="1:10" x14ac:dyDescent="0.35">
      <c r="A381" s="71"/>
      <c r="B381" s="71"/>
      <c r="C381" s="71"/>
      <c r="D381" s="69"/>
      <c r="E381" s="71"/>
      <c r="F381" s="71"/>
      <c r="G381" s="71"/>
      <c r="H381" s="71"/>
      <c r="I381" s="72"/>
      <c r="J381" s="73"/>
    </row>
    <row r="382" spans="1:10" x14ac:dyDescent="0.35">
      <c r="A382" s="71"/>
      <c r="B382" s="71"/>
      <c r="C382" s="71"/>
      <c r="D382" s="69"/>
      <c r="E382" s="71"/>
      <c r="F382" s="71"/>
      <c r="G382" s="71"/>
      <c r="H382" s="71"/>
      <c r="I382" s="72"/>
      <c r="J382" s="73"/>
    </row>
    <row r="383" spans="1:10" x14ac:dyDescent="0.35">
      <c r="A383" s="71"/>
      <c r="B383" s="71"/>
      <c r="C383" s="71"/>
      <c r="D383" s="69"/>
      <c r="E383" s="71"/>
      <c r="F383" s="71"/>
      <c r="G383" s="71"/>
      <c r="H383" s="71"/>
      <c r="I383" s="72"/>
      <c r="J383" s="73"/>
    </row>
    <row r="384" spans="1:10" x14ac:dyDescent="0.35">
      <c r="A384" s="71"/>
      <c r="B384" s="71"/>
      <c r="C384" s="71"/>
      <c r="D384" s="69"/>
      <c r="E384" s="71"/>
      <c r="F384" s="71"/>
      <c r="G384" s="71"/>
      <c r="H384" s="71"/>
      <c r="I384" s="72"/>
      <c r="J384" s="73"/>
    </row>
    <row r="385" spans="1:10" x14ac:dyDescent="0.35">
      <c r="A385" s="71"/>
      <c r="B385" s="71"/>
      <c r="C385" s="71"/>
      <c r="D385" s="69"/>
      <c r="E385" s="71"/>
      <c r="F385" s="71"/>
      <c r="G385" s="71"/>
      <c r="H385" s="71"/>
      <c r="I385" s="72"/>
      <c r="J385" s="73"/>
    </row>
    <row r="386" spans="1:10" x14ac:dyDescent="0.35">
      <c r="A386" s="71"/>
      <c r="B386" s="71"/>
      <c r="C386" s="71"/>
      <c r="D386" s="69"/>
      <c r="E386" s="71"/>
      <c r="F386" s="71"/>
      <c r="G386" s="71"/>
      <c r="H386" s="71"/>
      <c r="I386" s="72"/>
      <c r="J386" s="73"/>
    </row>
    <row r="387" spans="1:10" x14ac:dyDescent="0.35">
      <c r="A387" s="71"/>
      <c r="B387" s="71"/>
      <c r="C387" s="71"/>
      <c r="D387" s="69"/>
      <c r="E387" s="71"/>
      <c r="F387" s="71"/>
      <c r="G387" s="71"/>
      <c r="H387" s="71"/>
      <c r="I387" s="72"/>
      <c r="J387" s="73"/>
    </row>
    <row r="388" spans="1:10" x14ac:dyDescent="0.35">
      <c r="A388" s="71"/>
      <c r="B388" s="71"/>
      <c r="C388" s="71"/>
      <c r="D388" s="69"/>
      <c r="E388" s="71"/>
      <c r="F388" s="71"/>
      <c r="G388" s="71"/>
      <c r="H388" s="71"/>
      <c r="I388" s="72"/>
      <c r="J388" s="73"/>
    </row>
    <row r="389" spans="1:10" x14ac:dyDescent="0.35">
      <c r="A389" s="71"/>
      <c r="B389" s="71"/>
      <c r="C389" s="71"/>
      <c r="D389" s="69"/>
      <c r="E389" s="71"/>
      <c r="F389" s="71"/>
      <c r="G389" s="71"/>
      <c r="H389" s="71"/>
      <c r="I389" s="72"/>
      <c r="J389" s="73"/>
    </row>
    <row r="390" spans="1:10" x14ac:dyDescent="0.35">
      <c r="A390" s="71"/>
      <c r="B390" s="71"/>
      <c r="C390" s="71"/>
      <c r="D390" s="69"/>
      <c r="E390" s="71"/>
      <c r="F390" s="71"/>
      <c r="G390" s="71"/>
      <c r="H390" s="71"/>
      <c r="I390" s="72"/>
      <c r="J390" s="73"/>
    </row>
    <row r="391" spans="1:10" x14ac:dyDescent="0.35">
      <c r="A391" s="71"/>
      <c r="B391" s="71"/>
      <c r="C391" s="71"/>
      <c r="D391" s="69"/>
      <c r="E391" s="71"/>
      <c r="F391" s="71"/>
      <c r="G391" s="71"/>
      <c r="H391" s="71"/>
      <c r="I391" s="72"/>
      <c r="J391" s="73"/>
    </row>
    <row r="392" spans="1:10" x14ac:dyDescent="0.35">
      <c r="A392" s="71"/>
      <c r="B392" s="71"/>
      <c r="C392" s="71"/>
      <c r="D392" s="69"/>
      <c r="E392" s="71"/>
      <c r="F392" s="71"/>
      <c r="G392" s="71"/>
      <c r="H392" s="71"/>
      <c r="I392" s="72"/>
      <c r="J392" s="73"/>
    </row>
    <row r="393" spans="1:10" x14ac:dyDescent="0.35">
      <c r="A393" s="71"/>
      <c r="B393" s="71"/>
      <c r="C393" s="71"/>
      <c r="D393" s="69"/>
      <c r="E393" s="71"/>
      <c r="F393" s="71"/>
      <c r="G393" s="71"/>
      <c r="H393" s="71"/>
      <c r="I393" s="72"/>
      <c r="J393" s="73"/>
    </row>
    <row r="394" spans="1:10" x14ac:dyDescent="0.35">
      <c r="A394" s="71"/>
      <c r="B394" s="71"/>
      <c r="C394" s="71"/>
      <c r="D394" s="69"/>
      <c r="E394" s="71"/>
      <c r="F394" s="71"/>
      <c r="G394" s="71"/>
      <c r="H394" s="71"/>
      <c r="I394" s="72"/>
      <c r="J394" s="73"/>
    </row>
    <row r="395" spans="1:10" x14ac:dyDescent="0.35">
      <c r="A395" s="71"/>
      <c r="B395" s="71"/>
      <c r="C395" s="71"/>
      <c r="D395" s="69"/>
      <c r="E395" s="71"/>
      <c r="F395" s="71"/>
      <c r="G395" s="71"/>
      <c r="H395" s="71"/>
      <c r="I395" s="72"/>
      <c r="J395" s="73"/>
    </row>
    <row r="396" spans="1:10" x14ac:dyDescent="0.35">
      <c r="A396" s="71"/>
      <c r="B396" s="71"/>
      <c r="C396" s="71"/>
      <c r="D396" s="69"/>
      <c r="E396" s="71"/>
      <c r="F396" s="71"/>
      <c r="G396" s="71"/>
      <c r="H396" s="71"/>
      <c r="I396" s="72"/>
      <c r="J396" s="73"/>
    </row>
    <row r="397" spans="1:10" x14ac:dyDescent="0.35">
      <c r="A397" s="71"/>
      <c r="B397" s="71"/>
      <c r="C397" s="71"/>
      <c r="D397" s="69"/>
      <c r="E397" s="71"/>
      <c r="F397" s="71"/>
      <c r="G397" s="71"/>
      <c r="H397" s="71"/>
      <c r="I397" s="72"/>
      <c r="J397" s="73"/>
    </row>
    <row r="398" spans="1:10" x14ac:dyDescent="0.35">
      <c r="A398" s="71"/>
      <c r="B398" s="71"/>
      <c r="C398" s="71"/>
      <c r="D398" s="69"/>
      <c r="E398" s="71"/>
      <c r="F398" s="71"/>
      <c r="G398" s="71"/>
      <c r="H398" s="71"/>
      <c r="I398" s="72"/>
      <c r="J398" s="73"/>
    </row>
    <row r="399" spans="1:10" x14ac:dyDescent="0.35">
      <c r="A399" s="71"/>
      <c r="B399" s="71"/>
      <c r="C399" s="71"/>
      <c r="D399" s="69"/>
      <c r="E399" s="71"/>
      <c r="F399" s="71"/>
      <c r="G399" s="71"/>
      <c r="H399" s="71"/>
      <c r="I399" s="72"/>
      <c r="J399" s="73"/>
    </row>
    <row r="400" spans="1:10" x14ac:dyDescent="0.35">
      <c r="A400" s="71"/>
      <c r="B400" s="71"/>
      <c r="C400" s="71"/>
      <c r="D400" s="69"/>
      <c r="E400" s="71"/>
      <c r="F400" s="71"/>
      <c r="G400" s="71"/>
      <c r="H400" s="71"/>
      <c r="I400" s="72"/>
      <c r="J400" s="73"/>
    </row>
    <row r="401" spans="1:10" x14ac:dyDescent="0.35">
      <c r="A401" s="71"/>
      <c r="B401" s="71"/>
      <c r="C401" s="71"/>
      <c r="D401" s="69"/>
      <c r="E401" s="71"/>
      <c r="F401" s="71"/>
      <c r="G401" s="71"/>
      <c r="H401" s="71"/>
      <c r="I401" s="72"/>
      <c r="J401" s="73"/>
    </row>
    <row r="402" spans="1:10" x14ac:dyDescent="0.35">
      <c r="A402" s="71"/>
      <c r="B402" s="71"/>
      <c r="C402" s="71"/>
      <c r="D402" s="69"/>
      <c r="E402" s="71"/>
      <c r="F402" s="71"/>
      <c r="G402" s="71"/>
      <c r="H402" s="71"/>
      <c r="I402" s="72"/>
      <c r="J402" s="73"/>
    </row>
    <row r="403" spans="1:10" x14ac:dyDescent="0.35">
      <c r="A403" s="71"/>
      <c r="B403" s="71"/>
      <c r="C403" s="71"/>
      <c r="D403" s="69"/>
      <c r="E403" s="71"/>
      <c r="F403" s="71"/>
      <c r="G403" s="71"/>
      <c r="H403" s="71"/>
      <c r="I403" s="72"/>
      <c r="J403" s="73"/>
    </row>
    <row r="404" spans="1:10" x14ac:dyDescent="0.35">
      <c r="A404" s="71"/>
      <c r="B404" s="71"/>
      <c r="C404" s="71"/>
      <c r="D404" s="69"/>
      <c r="E404" s="71"/>
      <c r="F404" s="71"/>
      <c r="G404" s="71"/>
      <c r="H404" s="71"/>
      <c r="I404" s="72"/>
      <c r="J404" s="73"/>
    </row>
    <row r="405" spans="1:10" x14ac:dyDescent="0.35">
      <c r="A405" s="71"/>
      <c r="B405" s="71"/>
      <c r="C405" s="71"/>
      <c r="D405" s="69"/>
      <c r="E405" s="71"/>
      <c r="F405" s="71"/>
      <c r="G405" s="71"/>
      <c r="H405" s="71"/>
      <c r="I405" s="72"/>
      <c r="J405" s="73"/>
    </row>
    <row r="406" spans="1:10" x14ac:dyDescent="0.35">
      <c r="A406" s="71"/>
      <c r="B406" s="71"/>
      <c r="C406" s="71"/>
      <c r="D406" s="69"/>
      <c r="E406" s="71"/>
      <c r="F406" s="71"/>
      <c r="G406" s="71"/>
      <c r="H406" s="71"/>
      <c r="I406" s="72"/>
      <c r="J406" s="73"/>
    </row>
    <row r="407" spans="1:10" x14ac:dyDescent="0.35">
      <c r="A407" s="71"/>
      <c r="B407" s="71"/>
      <c r="C407" s="71"/>
      <c r="D407" s="69"/>
      <c r="E407" s="71"/>
      <c r="F407" s="71"/>
      <c r="G407" s="71"/>
      <c r="H407" s="71"/>
      <c r="I407" s="72"/>
      <c r="J407" s="73"/>
    </row>
    <row r="408" spans="1:10" x14ac:dyDescent="0.35">
      <c r="A408" s="71"/>
      <c r="B408" s="71"/>
      <c r="C408" s="71"/>
      <c r="D408" s="69"/>
      <c r="E408" s="71"/>
      <c r="F408" s="71"/>
      <c r="G408" s="71"/>
      <c r="H408" s="71"/>
      <c r="I408" s="72"/>
      <c r="J408" s="73"/>
    </row>
    <row r="409" spans="1:10" x14ac:dyDescent="0.35">
      <c r="A409" s="71"/>
      <c r="B409" s="71"/>
      <c r="C409" s="71"/>
      <c r="D409" s="69"/>
      <c r="E409" s="71"/>
      <c r="F409" s="71"/>
      <c r="G409" s="71"/>
      <c r="H409" s="71"/>
      <c r="I409" s="72"/>
      <c r="J409" s="73"/>
    </row>
    <row r="410" spans="1:10" x14ac:dyDescent="0.35">
      <c r="A410" s="71"/>
      <c r="B410" s="71"/>
      <c r="C410" s="71"/>
      <c r="D410" s="69"/>
      <c r="E410" s="71"/>
      <c r="F410" s="71"/>
      <c r="G410" s="71"/>
      <c r="H410" s="71"/>
      <c r="I410" s="72"/>
      <c r="J410" s="73"/>
    </row>
    <row r="411" spans="1:10" x14ac:dyDescent="0.35">
      <c r="A411" s="71"/>
      <c r="B411" s="71"/>
      <c r="C411" s="71"/>
      <c r="D411" s="69"/>
      <c r="E411" s="71"/>
      <c r="F411" s="71"/>
      <c r="G411" s="71"/>
      <c r="H411" s="71"/>
      <c r="I411" s="72"/>
      <c r="J411" s="73"/>
    </row>
    <row r="412" spans="1:10" x14ac:dyDescent="0.35">
      <c r="A412" s="71"/>
      <c r="B412" s="71"/>
      <c r="C412" s="71"/>
      <c r="D412" s="69"/>
      <c r="E412" s="71"/>
      <c r="F412" s="71"/>
      <c r="G412" s="71"/>
      <c r="H412" s="71"/>
      <c r="I412" s="72"/>
      <c r="J412" s="73"/>
    </row>
    <row r="413" spans="1:10" x14ac:dyDescent="0.35">
      <c r="A413" s="71"/>
      <c r="B413" s="71"/>
      <c r="C413" s="71"/>
      <c r="D413" s="69"/>
      <c r="E413" s="71"/>
      <c r="F413" s="71"/>
      <c r="G413" s="71"/>
      <c r="H413" s="71"/>
      <c r="I413" s="72"/>
      <c r="J413" s="73"/>
    </row>
    <row r="414" spans="1:10" x14ac:dyDescent="0.35">
      <c r="A414" s="71"/>
      <c r="B414" s="71"/>
      <c r="C414" s="71"/>
      <c r="D414" s="69"/>
      <c r="E414" s="71"/>
      <c r="F414" s="71"/>
      <c r="G414" s="71"/>
      <c r="H414" s="71"/>
      <c r="I414" s="72"/>
      <c r="J414" s="73"/>
    </row>
    <row r="415" spans="1:10" x14ac:dyDescent="0.35">
      <c r="A415" s="71"/>
      <c r="B415" s="71"/>
      <c r="C415" s="71"/>
      <c r="D415" s="69"/>
      <c r="E415" s="71"/>
      <c r="F415" s="71"/>
      <c r="G415" s="71"/>
      <c r="H415" s="71"/>
      <c r="I415" s="72"/>
      <c r="J415" s="73"/>
    </row>
    <row r="416" spans="1:10" x14ac:dyDescent="0.35">
      <c r="A416" s="71"/>
      <c r="B416" s="71"/>
      <c r="C416" s="71"/>
      <c r="D416" s="69"/>
      <c r="E416" s="71"/>
      <c r="F416" s="71"/>
      <c r="G416" s="71"/>
      <c r="H416" s="71"/>
      <c r="I416" s="72"/>
      <c r="J416" s="73"/>
    </row>
    <row r="417" spans="1:10" x14ac:dyDescent="0.35">
      <c r="A417" s="71"/>
      <c r="B417" s="71"/>
      <c r="C417" s="71"/>
      <c r="D417" s="69"/>
      <c r="E417" s="71"/>
      <c r="F417" s="71"/>
      <c r="G417" s="71"/>
      <c r="H417" s="71"/>
      <c r="I417" s="72"/>
      <c r="J417" s="73"/>
    </row>
    <row r="418" spans="1:10" x14ac:dyDescent="0.35">
      <c r="A418" s="71"/>
      <c r="B418" s="71"/>
      <c r="C418" s="71"/>
      <c r="D418" s="69"/>
      <c r="E418" s="71"/>
      <c r="F418" s="71"/>
      <c r="G418" s="71"/>
      <c r="H418" s="71"/>
      <c r="I418" s="72"/>
      <c r="J418" s="73"/>
    </row>
    <row r="419" spans="1:10" x14ac:dyDescent="0.35">
      <c r="A419" s="71"/>
      <c r="B419" s="71"/>
      <c r="C419" s="71"/>
      <c r="D419" s="69"/>
      <c r="E419" s="71"/>
      <c r="F419" s="71"/>
      <c r="G419" s="71"/>
      <c r="H419" s="71"/>
      <c r="I419" s="72"/>
      <c r="J419" s="73"/>
    </row>
    <row r="420" spans="1:10" x14ac:dyDescent="0.35">
      <c r="A420" s="71"/>
      <c r="B420" s="71"/>
      <c r="C420" s="71"/>
      <c r="D420" s="69"/>
      <c r="E420" s="71"/>
      <c r="F420" s="71"/>
      <c r="G420" s="71"/>
      <c r="H420" s="71"/>
      <c r="I420" s="72"/>
      <c r="J420" s="73"/>
    </row>
    <row r="421" spans="1:10" x14ac:dyDescent="0.35">
      <c r="A421" s="71"/>
      <c r="B421" s="71"/>
      <c r="C421" s="71"/>
      <c r="D421" s="69"/>
      <c r="E421" s="71"/>
      <c r="F421" s="71"/>
      <c r="G421" s="71"/>
      <c r="H421" s="71"/>
      <c r="I421" s="72"/>
      <c r="J421" s="73"/>
    </row>
    <row r="422" spans="1:10" x14ac:dyDescent="0.35">
      <c r="A422" s="71"/>
      <c r="B422" s="71"/>
      <c r="C422" s="71"/>
      <c r="D422" s="69"/>
      <c r="E422" s="71"/>
      <c r="F422" s="71"/>
      <c r="G422" s="71"/>
      <c r="H422" s="71"/>
      <c r="I422" s="72"/>
      <c r="J422" s="73"/>
    </row>
    <row r="423" spans="1:10" x14ac:dyDescent="0.35">
      <c r="A423" s="71"/>
      <c r="B423" s="71"/>
      <c r="C423" s="71"/>
      <c r="D423" s="69"/>
      <c r="E423" s="71"/>
      <c r="F423" s="71"/>
      <c r="G423" s="71"/>
      <c r="H423" s="71"/>
      <c r="I423" s="72"/>
      <c r="J423" s="73"/>
    </row>
    <row r="424" spans="1:10" x14ac:dyDescent="0.35">
      <c r="A424" s="71"/>
      <c r="B424" s="71"/>
      <c r="C424" s="71"/>
      <c r="D424" s="69"/>
      <c r="E424" s="71"/>
      <c r="F424" s="71"/>
      <c r="G424" s="71"/>
      <c r="H424" s="71"/>
      <c r="I424" s="72"/>
      <c r="J424" s="73"/>
    </row>
    <row r="425" spans="1:10" x14ac:dyDescent="0.35">
      <c r="A425" s="71"/>
      <c r="B425" s="71"/>
      <c r="C425" s="71"/>
      <c r="D425" s="69"/>
      <c r="E425" s="71"/>
      <c r="F425" s="71"/>
      <c r="G425" s="71"/>
      <c r="H425" s="71"/>
      <c r="I425" s="72"/>
      <c r="J425" s="73"/>
    </row>
    <row r="426" spans="1:10" x14ac:dyDescent="0.35">
      <c r="A426" s="71"/>
      <c r="B426" s="71"/>
      <c r="C426" s="71"/>
      <c r="D426" s="69"/>
      <c r="E426" s="71"/>
      <c r="F426" s="71"/>
      <c r="G426" s="71"/>
      <c r="H426" s="71"/>
      <c r="I426" s="72"/>
      <c r="J426" s="73"/>
    </row>
    <row r="427" spans="1:10" x14ac:dyDescent="0.35">
      <c r="A427" s="71"/>
      <c r="B427" s="71"/>
      <c r="C427" s="71"/>
      <c r="D427" s="69"/>
      <c r="E427" s="71"/>
      <c r="F427" s="71"/>
      <c r="G427" s="71"/>
      <c r="H427" s="71"/>
      <c r="I427" s="72"/>
      <c r="J427" s="73"/>
    </row>
    <row r="428" spans="1:10" x14ac:dyDescent="0.35">
      <c r="A428" s="71"/>
      <c r="B428" s="71"/>
      <c r="C428" s="71"/>
      <c r="D428" s="69"/>
      <c r="E428" s="71"/>
      <c r="F428" s="71"/>
      <c r="G428" s="71"/>
      <c r="H428" s="71"/>
      <c r="I428" s="72"/>
      <c r="J428" s="73"/>
    </row>
    <row r="429" spans="1:10" x14ac:dyDescent="0.35">
      <c r="A429" s="71"/>
      <c r="B429" s="71"/>
      <c r="C429" s="71"/>
      <c r="D429" s="69"/>
      <c r="E429" s="71"/>
      <c r="F429" s="71"/>
      <c r="G429" s="71"/>
      <c r="H429" s="71"/>
      <c r="I429" s="72"/>
      <c r="J429" s="73"/>
    </row>
    <row r="430" spans="1:10" x14ac:dyDescent="0.35">
      <c r="A430" s="71"/>
      <c r="B430" s="71"/>
      <c r="C430" s="71"/>
      <c r="D430" s="69"/>
      <c r="E430" s="71"/>
      <c r="F430" s="71"/>
      <c r="G430" s="71"/>
      <c r="H430" s="71"/>
      <c r="I430" s="72"/>
      <c r="J430" s="73"/>
    </row>
    <row r="431" spans="1:10" x14ac:dyDescent="0.35">
      <c r="A431" s="71"/>
      <c r="B431" s="71"/>
      <c r="C431" s="71"/>
      <c r="D431" s="69"/>
      <c r="E431" s="71"/>
      <c r="F431" s="71"/>
      <c r="G431" s="71"/>
      <c r="H431" s="71"/>
      <c r="I431" s="72"/>
      <c r="J431" s="73"/>
    </row>
    <row r="432" spans="1:10" x14ac:dyDescent="0.35">
      <c r="A432" s="71"/>
      <c r="B432" s="71"/>
      <c r="C432" s="71"/>
      <c r="D432" s="69"/>
      <c r="E432" s="71"/>
      <c r="F432" s="71"/>
      <c r="G432" s="71"/>
      <c r="H432" s="71"/>
      <c r="I432" s="72"/>
      <c r="J432" s="73"/>
    </row>
    <row r="433" spans="1:10" x14ac:dyDescent="0.35">
      <c r="A433" s="71"/>
      <c r="B433" s="71"/>
      <c r="C433" s="71"/>
      <c r="D433" s="69"/>
      <c r="E433" s="71"/>
      <c r="F433" s="71"/>
      <c r="G433" s="71"/>
      <c r="H433" s="71"/>
      <c r="I433" s="72"/>
      <c r="J433" s="73"/>
    </row>
    <row r="434" spans="1:10" x14ac:dyDescent="0.35">
      <c r="A434" s="71"/>
      <c r="B434" s="71"/>
      <c r="C434" s="71"/>
      <c r="D434" s="69"/>
      <c r="E434" s="71"/>
      <c r="F434" s="71"/>
      <c r="G434" s="71"/>
      <c r="H434" s="71"/>
      <c r="I434" s="72"/>
      <c r="J434" s="73"/>
    </row>
    <row r="435" spans="1:10" x14ac:dyDescent="0.35">
      <c r="A435" s="71"/>
      <c r="B435" s="71"/>
      <c r="C435" s="71"/>
      <c r="D435" s="69"/>
      <c r="E435" s="71"/>
      <c r="F435" s="71"/>
      <c r="G435" s="71"/>
      <c r="H435" s="71"/>
      <c r="I435" s="72"/>
      <c r="J435" s="73"/>
    </row>
    <row r="436" spans="1:10" x14ac:dyDescent="0.35">
      <c r="A436" s="71"/>
      <c r="B436" s="71"/>
      <c r="C436" s="71"/>
      <c r="D436" s="69"/>
      <c r="E436" s="71"/>
      <c r="F436" s="71"/>
      <c r="G436" s="71"/>
      <c r="H436" s="71"/>
      <c r="I436" s="72"/>
      <c r="J436" s="73"/>
    </row>
    <row r="437" spans="1:10" x14ac:dyDescent="0.35">
      <c r="A437" s="71"/>
      <c r="B437" s="71"/>
      <c r="C437" s="71"/>
      <c r="D437" s="69"/>
      <c r="E437" s="71"/>
      <c r="F437" s="71"/>
      <c r="G437" s="71"/>
      <c r="H437" s="71"/>
      <c r="I437" s="72"/>
      <c r="J437" s="73"/>
    </row>
    <row r="438" spans="1:10" x14ac:dyDescent="0.35">
      <c r="A438" s="71"/>
      <c r="B438" s="71"/>
      <c r="C438" s="71"/>
      <c r="D438" s="69"/>
      <c r="E438" s="71"/>
      <c r="F438" s="71"/>
      <c r="G438" s="71"/>
      <c r="H438" s="71"/>
      <c r="I438" s="72"/>
      <c r="J438" s="73"/>
    </row>
    <row r="439" spans="1:10" x14ac:dyDescent="0.35">
      <c r="A439" s="71"/>
      <c r="B439" s="71"/>
      <c r="C439" s="71"/>
      <c r="D439" s="69"/>
      <c r="E439" s="71"/>
      <c r="F439" s="71"/>
      <c r="G439" s="71"/>
      <c r="H439" s="71"/>
      <c r="I439" s="72"/>
      <c r="J439" s="73"/>
    </row>
    <row r="440" spans="1:10" x14ac:dyDescent="0.35">
      <c r="A440" s="71"/>
      <c r="B440" s="71"/>
      <c r="C440" s="71"/>
      <c r="D440" s="69"/>
      <c r="E440" s="71"/>
      <c r="F440" s="71"/>
      <c r="G440" s="71"/>
      <c r="H440" s="71"/>
      <c r="I440" s="72"/>
      <c r="J440" s="73"/>
    </row>
    <row r="441" spans="1:10" x14ac:dyDescent="0.35">
      <c r="A441" s="71"/>
      <c r="B441" s="71"/>
      <c r="C441" s="71"/>
      <c r="D441" s="69"/>
      <c r="E441" s="71"/>
      <c r="F441" s="71"/>
      <c r="G441" s="71"/>
      <c r="H441" s="71"/>
      <c r="I441" s="72"/>
      <c r="J441" s="73"/>
    </row>
    <row r="442" spans="1:10" x14ac:dyDescent="0.35">
      <c r="A442" s="71"/>
      <c r="B442" s="71"/>
      <c r="C442" s="71"/>
      <c r="D442" s="69"/>
      <c r="E442" s="71"/>
      <c r="F442" s="71"/>
      <c r="G442" s="71"/>
      <c r="H442" s="71"/>
      <c r="I442" s="72"/>
      <c r="J442" s="73"/>
    </row>
    <row r="443" spans="1:10" x14ac:dyDescent="0.35">
      <c r="A443" s="71"/>
      <c r="B443" s="71"/>
      <c r="C443" s="71"/>
      <c r="D443" s="69"/>
      <c r="E443" s="71"/>
      <c r="F443" s="71"/>
      <c r="G443" s="71"/>
      <c r="H443" s="71"/>
      <c r="I443" s="72"/>
      <c r="J443" s="73"/>
    </row>
    <row r="444" spans="1:10" x14ac:dyDescent="0.35">
      <c r="A444" s="71"/>
      <c r="B444" s="71"/>
      <c r="C444" s="71"/>
      <c r="D444" s="69"/>
      <c r="E444" s="71"/>
      <c r="F444" s="71"/>
      <c r="G444" s="71"/>
      <c r="H444" s="71"/>
      <c r="I444" s="72"/>
      <c r="J444" s="73"/>
    </row>
    <row r="445" spans="1:10" x14ac:dyDescent="0.35">
      <c r="A445" s="71"/>
      <c r="B445" s="71"/>
      <c r="C445" s="71"/>
      <c r="D445" s="69"/>
      <c r="E445" s="71"/>
      <c r="F445" s="71"/>
      <c r="G445" s="71"/>
      <c r="H445" s="71"/>
      <c r="I445" s="72"/>
      <c r="J445" s="73"/>
    </row>
    <row r="446" spans="1:10" x14ac:dyDescent="0.35">
      <c r="A446" s="71"/>
      <c r="B446" s="71"/>
      <c r="C446" s="71"/>
      <c r="D446" s="69"/>
      <c r="E446" s="71"/>
      <c r="F446" s="71"/>
      <c r="G446" s="71"/>
      <c r="H446" s="71"/>
      <c r="I446" s="72"/>
      <c r="J446" s="73"/>
    </row>
    <row r="447" spans="1:10" x14ac:dyDescent="0.35">
      <c r="A447" s="71"/>
      <c r="B447" s="71"/>
      <c r="C447" s="71"/>
      <c r="D447" s="69"/>
      <c r="E447" s="71"/>
      <c r="F447" s="71"/>
      <c r="G447" s="71"/>
      <c r="H447" s="71"/>
      <c r="I447" s="72"/>
      <c r="J447" s="73"/>
    </row>
    <row r="448" spans="1:10" x14ac:dyDescent="0.35">
      <c r="A448" s="71"/>
      <c r="B448" s="71"/>
      <c r="C448" s="71"/>
      <c r="D448" s="69"/>
      <c r="E448" s="71"/>
      <c r="F448" s="71"/>
      <c r="G448" s="71"/>
      <c r="H448" s="71"/>
      <c r="I448" s="72"/>
      <c r="J448" s="73"/>
    </row>
    <row r="449" spans="1:10" x14ac:dyDescent="0.35">
      <c r="A449" s="71"/>
      <c r="B449" s="71"/>
      <c r="C449" s="71"/>
      <c r="D449" s="69"/>
      <c r="E449" s="71"/>
      <c r="F449" s="71"/>
      <c r="G449" s="71"/>
      <c r="H449" s="71"/>
      <c r="I449" s="72"/>
      <c r="J449" s="73"/>
    </row>
    <row r="450" spans="1:10" x14ac:dyDescent="0.35">
      <c r="A450" s="71"/>
      <c r="B450" s="71"/>
      <c r="C450" s="71"/>
      <c r="D450" s="69"/>
      <c r="E450" s="71"/>
      <c r="F450" s="71"/>
      <c r="G450" s="71"/>
      <c r="H450" s="71"/>
      <c r="I450" s="72"/>
      <c r="J450" s="73"/>
    </row>
    <row r="451" spans="1:10" x14ac:dyDescent="0.35">
      <c r="A451" s="71"/>
      <c r="B451" s="71"/>
      <c r="C451" s="71"/>
      <c r="D451" s="69"/>
      <c r="E451" s="71"/>
      <c r="F451" s="71"/>
      <c r="G451" s="71"/>
      <c r="H451" s="71"/>
      <c r="I451" s="72"/>
      <c r="J451" s="73"/>
    </row>
    <row r="452" spans="1:10" x14ac:dyDescent="0.35">
      <c r="A452" s="71"/>
      <c r="B452" s="71"/>
      <c r="C452" s="71"/>
      <c r="D452" s="69"/>
      <c r="E452" s="71"/>
      <c r="F452" s="71"/>
      <c r="G452" s="71"/>
      <c r="H452" s="71"/>
      <c r="I452" s="72"/>
      <c r="J452" s="73"/>
    </row>
    <row r="453" spans="1:10" x14ac:dyDescent="0.35">
      <c r="A453" s="71"/>
      <c r="B453" s="71"/>
      <c r="C453" s="71"/>
      <c r="D453" s="69"/>
      <c r="E453" s="71"/>
      <c r="F453" s="71"/>
      <c r="G453" s="71"/>
      <c r="H453" s="71"/>
      <c r="I453" s="72"/>
      <c r="J453" s="73"/>
    </row>
    <row r="454" spans="1:10" x14ac:dyDescent="0.35">
      <c r="A454" s="71"/>
      <c r="B454" s="71"/>
      <c r="C454" s="71"/>
      <c r="D454" s="69"/>
      <c r="E454" s="71"/>
      <c r="F454" s="71"/>
      <c r="G454" s="71"/>
      <c r="H454" s="71"/>
      <c r="I454" s="72"/>
      <c r="J454" s="73"/>
    </row>
    <row r="455" spans="1:10" x14ac:dyDescent="0.35">
      <c r="A455" s="71"/>
      <c r="B455" s="71"/>
      <c r="C455" s="71"/>
      <c r="D455" s="69"/>
      <c r="E455" s="71"/>
      <c r="F455" s="71"/>
      <c r="G455" s="71"/>
      <c r="H455" s="71"/>
      <c r="I455" s="72"/>
      <c r="J455" s="73"/>
    </row>
    <row r="456" spans="1:10" x14ac:dyDescent="0.35">
      <c r="A456" s="71"/>
      <c r="B456" s="71"/>
      <c r="C456" s="71"/>
      <c r="D456" s="69"/>
      <c r="E456" s="71"/>
      <c r="F456" s="71"/>
      <c r="G456" s="71"/>
      <c r="H456" s="71"/>
      <c r="I456" s="72"/>
      <c r="J456" s="73"/>
    </row>
    <row r="457" spans="1:10" x14ac:dyDescent="0.35">
      <c r="A457" s="71"/>
      <c r="B457" s="71"/>
      <c r="C457" s="71"/>
      <c r="D457" s="69"/>
      <c r="E457" s="71"/>
      <c r="F457" s="71"/>
      <c r="G457" s="71"/>
      <c r="H457" s="71"/>
      <c r="I457" s="72"/>
      <c r="J457" s="73"/>
    </row>
    <row r="458" spans="1:10" x14ac:dyDescent="0.35">
      <c r="A458" s="71"/>
      <c r="B458" s="71"/>
      <c r="C458" s="71"/>
      <c r="D458" s="69"/>
      <c r="E458" s="71"/>
      <c r="F458" s="71"/>
      <c r="G458" s="71"/>
      <c r="H458" s="71"/>
      <c r="I458" s="72"/>
      <c r="J458" s="73"/>
    </row>
    <row r="459" spans="1:10" x14ac:dyDescent="0.35">
      <c r="A459" s="71"/>
      <c r="B459" s="71"/>
      <c r="C459" s="71"/>
      <c r="D459" s="69"/>
      <c r="E459" s="71"/>
      <c r="F459" s="71"/>
      <c r="G459" s="71"/>
      <c r="H459" s="71"/>
      <c r="I459" s="72"/>
      <c r="J459" s="73"/>
    </row>
    <row r="460" spans="1:10" x14ac:dyDescent="0.35">
      <c r="A460" s="71"/>
      <c r="B460" s="71"/>
      <c r="C460" s="71"/>
      <c r="D460" s="69"/>
      <c r="E460" s="71"/>
      <c r="F460" s="71"/>
      <c r="G460" s="71"/>
      <c r="H460" s="71"/>
      <c r="I460" s="72"/>
      <c r="J460" s="73"/>
    </row>
    <row r="461" spans="1:10" x14ac:dyDescent="0.35">
      <c r="A461" s="71"/>
      <c r="B461" s="71"/>
      <c r="C461" s="71"/>
      <c r="D461" s="69"/>
      <c r="E461" s="71"/>
      <c r="F461" s="71"/>
      <c r="G461" s="71"/>
      <c r="H461" s="71"/>
      <c r="I461" s="72"/>
      <c r="J461" s="73"/>
    </row>
    <row r="462" spans="1:10" x14ac:dyDescent="0.35">
      <c r="A462" s="71"/>
      <c r="B462" s="71"/>
      <c r="C462" s="71"/>
      <c r="D462" s="69"/>
      <c r="E462" s="71"/>
      <c r="F462" s="71"/>
      <c r="G462" s="71"/>
      <c r="H462" s="71"/>
      <c r="I462" s="72"/>
      <c r="J462" s="73"/>
    </row>
    <row r="463" spans="1:10" x14ac:dyDescent="0.35">
      <c r="A463" s="71"/>
      <c r="B463" s="71"/>
      <c r="C463" s="71"/>
      <c r="D463" s="69"/>
      <c r="E463" s="71"/>
      <c r="F463" s="71"/>
      <c r="G463" s="71"/>
      <c r="H463" s="71"/>
      <c r="I463" s="72"/>
      <c r="J463" s="73"/>
    </row>
    <row r="464" spans="1:10" x14ac:dyDescent="0.35">
      <c r="A464" s="71"/>
      <c r="B464" s="71"/>
      <c r="C464" s="71"/>
      <c r="D464" s="69"/>
      <c r="E464" s="71"/>
      <c r="F464" s="71"/>
      <c r="G464" s="71"/>
      <c r="H464" s="71"/>
      <c r="I464" s="72"/>
      <c r="J464" s="73"/>
    </row>
    <row r="465" spans="1:10" x14ac:dyDescent="0.35">
      <c r="A465" s="71"/>
      <c r="B465" s="71"/>
      <c r="C465" s="71"/>
      <c r="D465" s="69"/>
      <c r="E465" s="71"/>
      <c r="F465" s="71"/>
      <c r="G465" s="71"/>
      <c r="H465" s="71"/>
      <c r="I465" s="72"/>
      <c r="J465" s="73"/>
    </row>
    <row r="466" spans="1:10" x14ac:dyDescent="0.35">
      <c r="A466" s="71"/>
      <c r="B466" s="71"/>
      <c r="C466" s="71"/>
      <c r="D466" s="69"/>
      <c r="E466" s="71"/>
      <c r="F466" s="71"/>
      <c r="G466" s="71"/>
      <c r="H466" s="71"/>
      <c r="I466" s="72"/>
      <c r="J466" s="73"/>
    </row>
    <row r="467" spans="1:10" x14ac:dyDescent="0.35">
      <c r="A467" s="71"/>
      <c r="B467" s="71"/>
      <c r="C467" s="71"/>
      <c r="D467" s="69"/>
      <c r="E467" s="71"/>
      <c r="F467" s="71"/>
      <c r="G467" s="71"/>
      <c r="H467" s="71"/>
      <c r="I467" s="72"/>
      <c r="J467" s="73"/>
    </row>
    <row r="468" spans="1:10" x14ac:dyDescent="0.35">
      <c r="A468" s="71"/>
      <c r="B468" s="71"/>
      <c r="C468" s="71"/>
      <c r="D468" s="69"/>
      <c r="E468" s="71"/>
      <c r="F468" s="71"/>
      <c r="G468" s="71"/>
      <c r="H468" s="71"/>
      <c r="I468" s="72"/>
      <c r="J468" s="73"/>
    </row>
    <row r="469" spans="1:10" x14ac:dyDescent="0.35">
      <c r="A469" s="71"/>
      <c r="B469" s="71"/>
      <c r="C469" s="71"/>
      <c r="D469" s="69"/>
      <c r="E469" s="71"/>
      <c r="F469" s="71"/>
      <c r="G469" s="71"/>
      <c r="H469" s="71"/>
      <c r="I469" s="72"/>
      <c r="J469" s="73"/>
    </row>
    <row r="470" spans="1:10" x14ac:dyDescent="0.35">
      <c r="A470" s="71"/>
      <c r="B470" s="71"/>
      <c r="C470" s="71"/>
      <c r="D470" s="69"/>
      <c r="E470" s="71"/>
      <c r="F470" s="71"/>
      <c r="G470" s="71"/>
      <c r="H470" s="71"/>
      <c r="I470" s="72"/>
      <c r="J470" s="73"/>
    </row>
    <row r="471" spans="1:10" x14ac:dyDescent="0.35">
      <c r="A471" s="71"/>
      <c r="B471" s="71"/>
      <c r="C471" s="71"/>
      <c r="D471" s="69"/>
      <c r="E471" s="71"/>
      <c r="F471" s="71"/>
      <c r="G471" s="71"/>
      <c r="H471" s="71"/>
      <c r="I471" s="72"/>
      <c r="J471" s="73"/>
    </row>
    <row r="472" spans="1:10" x14ac:dyDescent="0.35">
      <c r="A472" s="71"/>
      <c r="B472" s="71"/>
      <c r="C472" s="71"/>
      <c r="D472" s="69"/>
      <c r="E472" s="71"/>
      <c r="F472" s="71"/>
      <c r="G472" s="71"/>
      <c r="H472" s="71"/>
      <c r="I472" s="72"/>
      <c r="J472" s="73"/>
    </row>
    <row r="473" spans="1:10" x14ac:dyDescent="0.35">
      <c r="A473" s="71"/>
      <c r="B473" s="71"/>
      <c r="C473" s="71"/>
      <c r="D473" s="69"/>
      <c r="E473" s="71"/>
      <c r="F473" s="71"/>
      <c r="G473" s="71"/>
      <c r="H473" s="71"/>
      <c r="I473" s="72"/>
      <c r="J473" s="73"/>
    </row>
    <row r="474" spans="1:10" x14ac:dyDescent="0.35">
      <c r="A474" s="71"/>
      <c r="B474" s="71"/>
      <c r="C474" s="71"/>
      <c r="D474" s="69"/>
      <c r="E474" s="71"/>
      <c r="F474" s="71"/>
      <c r="G474" s="71"/>
      <c r="H474" s="71"/>
      <c r="I474" s="72"/>
      <c r="J474" s="73"/>
    </row>
    <row r="475" spans="1:10" x14ac:dyDescent="0.35">
      <c r="A475" s="71"/>
      <c r="B475" s="71"/>
      <c r="C475" s="71"/>
      <c r="D475" s="69"/>
      <c r="E475" s="71"/>
      <c r="F475" s="71"/>
      <c r="G475" s="71"/>
      <c r="H475" s="71"/>
      <c r="I475" s="72"/>
      <c r="J475" s="73"/>
    </row>
    <row r="476" spans="1:10" x14ac:dyDescent="0.35">
      <c r="A476" s="71"/>
      <c r="B476" s="71"/>
      <c r="C476" s="71"/>
      <c r="D476" s="69"/>
      <c r="E476" s="71"/>
      <c r="F476" s="71"/>
      <c r="G476" s="71"/>
      <c r="H476" s="71"/>
      <c r="I476" s="72"/>
      <c r="J476" s="73"/>
    </row>
    <row r="477" spans="1:10" x14ac:dyDescent="0.35">
      <c r="A477" s="71"/>
      <c r="B477" s="71"/>
      <c r="C477" s="71"/>
      <c r="D477" s="69"/>
      <c r="E477" s="71"/>
      <c r="F477" s="71"/>
      <c r="G477" s="71"/>
      <c r="H477" s="71"/>
      <c r="I477" s="72"/>
      <c r="J477" s="73"/>
    </row>
    <row r="478" spans="1:10" x14ac:dyDescent="0.35">
      <c r="A478" s="71"/>
      <c r="B478" s="71"/>
      <c r="C478" s="71"/>
      <c r="D478" s="69"/>
      <c r="E478" s="71"/>
      <c r="F478" s="71"/>
      <c r="G478" s="71"/>
      <c r="H478" s="71"/>
      <c r="I478" s="72"/>
      <c r="J478" s="73"/>
    </row>
    <row r="479" spans="1:10" x14ac:dyDescent="0.35">
      <c r="A479" s="71"/>
      <c r="B479" s="71"/>
      <c r="C479" s="71"/>
      <c r="D479" s="69"/>
      <c r="E479" s="71"/>
      <c r="F479" s="71"/>
      <c r="G479" s="71"/>
      <c r="H479" s="71"/>
      <c r="I479" s="72"/>
      <c r="J479" s="73"/>
    </row>
    <row r="480" spans="1:10" x14ac:dyDescent="0.35">
      <c r="A480" s="71"/>
      <c r="B480" s="71"/>
      <c r="C480" s="71"/>
      <c r="D480" s="69"/>
      <c r="E480" s="71"/>
      <c r="F480" s="71"/>
      <c r="G480" s="71"/>
      <c r="H480" s="71"/>
      <c r="I480" s="72"/>
      <c r="J480" s="73"/>
    </row>
    <row r="481" spans="1:10" x14ac:dyDescent="0.35">
      <c r="A481" s="71"/>
      <c r="B481" s="71"/>
      <c r="C481" s="71"/>
      <c r="D481" s="69"/>
      <c r="E481" s="71"/>
      <c r="F481" s="71"/>
      <c r="G481" s="71"/>
      <c r="H481" s="71"/>
      <c r="I481" s="72"/>
      <c r="J481" s="73"/>
    </row>
    <row r="482" spans="1:10" x14ac:dyDescent="0.35">
      <c r="A482" s="71"/>
      <c r="B482" s="71"/>
      <c r="C482" s="71"/>
      <c r="D482" s="69"/>
      <c r="E482" s="71"/>
      <c r="F482" s="71"/>
      <c r="G482" s="71"/>
      <c r="H482" s="71"/>
      <c r="I482" s="72"/>
      <c r="J482" s="73"/>
    </row>
    <row r="483" spans="1:10" x14ac:dyDescent="0.35">
      <c r="A483" s="71"/>
      <c r="B483" s="71"/>
      <c r="C483" s="71"/>
      <c r="D483" s="69"/>
      <c r="E483" s="71"/>
      <c r="F483" s="71"/>
      <c r="G483" s="71"/>
      <c r="H483" s="71"/>
      <c r="I483" s="72"/>
      <c r="J483" s="73"/>
    </row>
    <row r="484" spans="1:10" x14ac:dyDescent="0.35">
      <c r="A484" s="71"/>
      <c r="B484" s="71"/>
      <c r="C484" s="71"/>
      <c r="D484" s="69"/>
      <c r="E484" s="71"/>
      <c r="F484" s="71"/>
      <c r="G484" s="71"/>
      <c r="H484" s="71"/>
      <c r="I484" s="72"/>
      <c r="J484" s="73"/>
    </row>
    <row r="485" spans="1:10" x14ac:dyDescent="0.35">
      <c r="A485" s="71"/>
      <c r="B485" s="71"/>
      <c r="C485" s="71"/>
      <c r="D485" s="69"/>
      <c r="E485" s="71"/>
      <c r="F485" s="71"/>
      <c r="G485" s="71"/>
      <c r="H485" s="71"/>
      <c r="I485" s="72"/>
      <c r="J485" s="73"/>
    </row>
    <row r="486" spans="1:10" x14ac:dyDescent="0.35">
      <c r="A486" s="71"/>
      <c r="B486" s="71"/>
      <c r="C486" s="71"/>
      <c r="D486" s="69"/>
      <c r="E486" s="71"/>
      <c r="F486" s="71"/>
      <c r="G486" s="71"/>
      <c r="H486" s="71"/>
      <c r="I486" s="72"/>
      <c r="J486" s="73"/>
    </row>
    <row r="487" spans="1:10" x14ac:dyDescent="0.35">
      <c r="A487" s="71"/>
      <c r="B487" s="71"/>
      <c r="C487" s="71"/>
      <c r="D487" s="69"/>
      <c r="E487" s="71"/>
      <c r="F487" s="71"/>
      <c r="G487" s="71"/>
      <c r="H487" s="71"/>
      <c r="I487" s="72"/>
      <c r="J487" s="73"/>
    </row>
    <row r="488" spans="1:10" x14ac:dyDescent="0.35">
      <c r="A488" s="71"/>
      <c r="B488" s="71"/>
      <c r="C488" s="71"/>
      <c r="D488" s="69"/>
      <c r="E488" s="71"/>
      <c r="F488" s="71"/>
      <c r="G488" s="71"/>
      <c r="H488" s="71"/>
      <c r="I488" s="72"/>
      <c r="J488" s="73"/>
    </row>
    <row r="489" spans="1:10" x14ac:dyDescent="0.35">
      <c r="A489" s="71"/>
      <c r="B489" s="71"/>
      <c r="C489" s="71"/>
      <c r="D489" s="69"/>
      <c r="E489" s="71"/>
      <c r="F489" s="71"/>
      <c r="G489" s="71"/>
      <c r="H489" s="71"/>
      <c r="I489" s="72"/>
      <c r="J489" s="73"/>
    </row>
    <row r="490" spans="1:10" x14ac:dyDescent="0.35">
      <c r="A490" s="71"/>
      <c r="B490" s="71"/>
      <c r="C490" s="71"/>
      <c r="D490" s="69"/>
      <c r="E490" s="71"/>
      <c r="F490" s="71"/>
      <c r="G490" s="71"/>
      <c r="H490" s="71"/>
      <c r="I490" s="72"/>
      <c r="J490" s="73"/>
    </row>
    <row r="491" spans="1:10" x14ac:dyDescent="0.35">
      <c r="A491" s="71"/>
      <c r="B491" s="71"/>
      <c r="C491" s="71"/>
      <c r="D491" s="69"/>
      <c r="E491" s="71"/>
      <c r="F491" s="71"/>
      <c r="G491" s="71"/>
      <c r="H491" s="71"/>
      <c r="I491" s="72"/>
      <c r="J491" s="73"/>
    </row>
    <row r="492" spans="1:10" x14ac:dyDescent="0.35">
      <c r="A492" s="71"/>
      <c r="B492" s="71"/>
      <c r="C492" s="71"/>
      <c r="D492" s="69"/>
      <c r="E492" s="71"/>
      <c r="F492" s="71"/>
      <c r="G492" s="71"/>
      <c r="H492" s="71"/>
      <c r="I492" s="72"/>
      <c r="J492" s="73"/>
    </row>
    <row r="493" spans="1:10" x14ac:dyDescent="0.35">
      <c r="A493" s="71"/>
      <c r="B493" s="71"/>
      <c r="C493" s="71"/>
      <c r="D493" s="69"/>
      <c r="E493" s="71"/>
      <c r="F493" s="71"/>
      <c r="G493" s="71"/>
      <c r="H493" s="71"/>
      <c r="I493" s="72"/>
      <c r="J493" s="73"/>
    </row>
    <row r="494" spans="1:10" x14ac:dyDescent="0.35">
      <c r="A494" s="71"/>
      <c r="B494" s="71"/>
      <c r="C494" s="71"/>
      <c r="D494" s="69"/>
      <c r="E494" s="71"/>
      <c r="F494" s="71"/>
      <c r="G494" s="71"/>
      <c r="H494" s="71"/>
      <c r="I494" s="72"/>
      <c r="J494" s="73"/>
    </row>
    <row r="495" spans="1:10" x14ac:dyDescent="0.35">
      <c r="A495" s="71"/>
      <c r="B495" s="71"/>
      <c r="C495" s="71"/>
      <c r="D495" s="69"/>
      <c r="E495" s="71"/>
      <c r="F495" s="71"/>
      <c r="G495" s="71"/>
      <c r="H495" s="71"/>
      <c r="I495" s="72"/>
      <c r="J495" s="73"/>
    </row>
    <row r="496" spans="1:10" x14ac:dyDescent="0.35">
      <c r="A496" s="71"/>
      <c r="B496" s="71"/>
      <c r="C496" s="71"/>
      <c r="D496" s="69"/>
      <c r="E496" s="71"/>
      <c r="F496" s="71"/>
      <c r="G496" s="71"/>
      <c r="H496" s="71"/>
      <c r="I496" s="72"/>
      <c r="J496" s="73"/>
    </row>
    <row r="497" spans="1:10" x14ac:dyDescent="0.35">
      <c r="A497" s="71"/>
      <c r="B497" s="71"/>
      <c r="C497" s="71"/>
      <c r="D497" s="69"/>
      <c r="E497" s="71"/>
      <c r="F497" s="71"/>
      <c r="G497" s="71"/>
      <c r="H497" s="71"/>
      <c r="I497" s="72"/>
      <c r="J497" s="73"/>
    </row>
    <row r="498" spans="1:10" x14ac:dyDescent="0.35">
      <c r="A498" s="71"/>
      <c r="B498" s="71"/>
      <c r="C498" s="71"/>
      <c r="D498" s="69"/>
      <c r="E498" s="71"/>
      <c r="F498" s="71"/>
      <c r="G498" s="71"/>
      <c r="H498" s="71"/>
      <c r="I498" s="72"/>
      <c r="J498" s="73"/>
    </row>
    <row r="499" spans="1:10" x14ac:dyDescent="0.35">
      <c r="A499" s="71"/>
      <c r="B499" s="71"/>
      <c r="C499" s="71"/>
      <c r="D499" s="69"/>
      <c r="E499" s="71"/>
      <c r="F499" s="71"/>
      <c r="G499" s="71"/>
      <c r="H499" s="71"/>
      <c r="I499" s="72"/>
      <c r="J499" s="73"/>
    </row>
    <row r="500" spans="1:10" x14ac:dyDescent="0.35">
      <c r="A500" s="71"/>
      <c r="B500" s="71"/>
      <c r="C500" s="71"/>
      <c r="D500" s="69"/>
      <c r="E500" s="71"/>
      <c r="F500" s="71"/>
      <c r="G500" s="71"/>
      <c r="H500" s="71"/>
      <c r="I500" s="72"/>
      <c r="J500" s="73"/>
    </row>
    <row r="501" spans="1:10" x14ac:dyDescent="0.35">
      <c r="A501" s="71"/>
      <c r="B501" s="71"/>
      <c r="C501" s="71"/>
      <c r="D501" s="69"/>
      <c r="E501" s="71"/>
      <c r="F501" s="71"/>
      <c r="G501" s="71"/>
      <c r="H501" s="71"/>
      <c r="I501" s="72"/>
      <c r="J501" s="73"/>
    </row>
    <row r="502" spans="1:10" x14ac:dyDescent="0.35">
      <c r="A502" s="71"/>
      <c r="B502" s="71"/>
      <c r="C502" s="71"/>
      <c r="D502" s="69"/>
      <c r="E502" s="71"/>
      <c r="F502" s="71"/>
      <c r="G502" s="71"/>
      <c r="H502" s="71"/>
      <c r="I502" s="72"/>
      <c r="J502" s="73"/>
    </row>
    <row r="503" spans="1:10" x14ac:dyDescent="0.35">
      <c r="A503" s="71"/>
      <c r="B503" s="71"/>
      <c r="C503" s="71"/>
      <c r="D503" s="69"/>
      <c r="E503" s="71"/>
      <c r="F503" s="71"/>
      <c r="G503" s="71"/>
      <c r="H503" s="71"/>
      <c r="I503" s="72"/>
      <c r="J503" s="73"/>
    </row>
    <row r="504" spans="1:10" x14ac:dyDescent="0.35">
      <c r="A504" s="71"/>
      <c r="B504" s="71"/>
      <c r="C504" s="71"/>
      <c r="D504" s="69"/>
      <c r="E504" s="71"/>
      <c r="F504" s="71"/>
      <c r="G504" s="71"/>
      <c r="H504" s="71"/>
      <c r="I504" s="72"/>
      <c r="J504" s="73"/>
    </row>
    <row r="505" spans="1:10" x14ac:dyDescent="0.35">
      <c r="A505" s="71"/>
      <c r="B505" s="71"/>
      <c r="C505" s="71"/>
      <c r="D505" s="69"/>
      <c r="E505" s="71"/>
      <c r="F505" s="71"/>
      <c r="G505" s="71"/>
      <c r="H505" s="71"/>
      <c r="I505" s="72"/>
      <c r="J505" s="73"/>
    </row>
    <row r="506" spans="1:10" x14ac:dyDescent="0.35">
      <c r="A506" s="71"/>
      <c r="B506" s="71"/>
      <c r="C506" s="71"/>
      <c r="D506" s="69"/>
      <c r="E506" s="71"/>
      <c r="F506" s="71"/>
      <c r="G506" s="71"/>
      <c r="H506" s="71"/>
      <c r="I506" s="72"/>
      <c r="J506" s="73"/>
    </row>
    <row r="507" spans="1:10" x14ac:dyDescent="0.35">
      <c r="A507" s="71"/>
      <c r="B507" s="71"/>
      <c r="C507" s="71"/>
      <c r="D507" s="69"/>
      <c r="E507" s="71"/>
      <c r="F507" s="71"/>
      <c r="G507" s="71"/>
      <c r="H507" s="71"/>
      <c r="I507" s="72"/>
      <c r="J507" s="73"/>
    </row>
    <row r="508" spans="1:10" x14ac:dyDescent="0.35">
      <c r="A508" s="71"/>
      <c r="B508" s="71"/>
      <c r="C508" s="71"/>
      <c r="D508" s="69"/>
      <c r="E508" s="71"/>
      <c r="F508" s="71"/>
      <c r="G508" s="71"/>
      <c r="H508" s="71"/>
      <c r="I508" s="72"/>
      <c r="J508" s="73"/>
    </row>
    <row r="509" spans="1:10" x14ac:dyDescent="0.35">
      <c r="A509" s="71"/>
      <c r="B509" s="71"/>
      <c r="C509" s="71"/>
      <c r="D509" s="69"/>
      <c r="E509" s="71"/>
      <c r="F509" s="71"/>
      <c r="G509" s="71"/>
      <c r="H509" s="71"/>
      <c r="I509" s="72"/>
      <c r="J509" s="73"/>
    </row>
    <row r="510" spans="1:10" x14ac:dyDescent="0.35">
      <c r="A510" s="71"/>
      <c r="B510" s="71"/>
      <c r="C510" s="71"/>
      <c r="D510" s="69"/>
      <c r="E510" s="71"/>
      <c r="F510" s="71"/>
      <c r="G510" s="71"/>
      <c r="H510" s="71"/>
      <c r="I510" s="72"/>
      <c r="J510" s="73"/>
    </row>
    <row r="511" spans="1:10" x14ac:dyDescent="0.35">
      <c r="A511" s="71"/>
      <c r="B511" s="71"/>
      <c r="C511" s="71"/>
      <c r="D511" s="69"/>
      <c r="E511" s="71"/>
      <c r="F511" s="71"/>
      <c r="G511" s="71"/>
      <c r="H511" s="71"/>
      <c r="I511" s="72"/>
      <c r="J511" s="73"/>
    </row>
    <row r="512" spans="1:10" x14ac:dyDescent="0.35">
      <c r="A512" s="71"/>
      <c r="B512" s="71"/>
      <c r="C512" s="71"/>
      <c r="D512" s="69"/>
      <c r="E512" s="71"/>
      <c r="F512" s="71"/>
      <c r="G512" s="71"/>
      <c r="H512" s="71"/>
      <c r="I512" s="72"/>
      <c r="J512" s="73"/>
    </row>
    <row r="513" spans="1:10" x14ac:dyDescent="0.35">
      <c r="A513" s="71"/>
      <c r="B513" s="71"/>
      <c r="C513" s="71"/>
      <c r="D513" s="69"/>
      <c r="E513" s="71"/>
      <c r="F513" s="71"/>
      <c r="G513" s="71"/>
      <c r="H513" s="71"/>
      <c r="I513" s="72"/>
      <c r="J513" s="73"/>
    </row>
    <row r="514" spans="1:10" x14ac:dyDescent="0.35">
      <c r="A514" s="71"/>
      <c r="B514" s="71"/>
      <c r="C514" s="71"/>
      <c r="D514" s="69"/>
      <c r="E514" s="71"/>
      <c r="F514" s="71"/>
      <c r="G514" s="71"/>
      <c r="H514" s="71"/>
      <c r="I514" s="72"/>
      <c r="J514" s="73"/>
    </row>
    <row r="515" spans="1:10" x14ac:dyDescent="0.35">
      <c r="A515" s="71"/>
      <c r="B515" s="71"/>
      <c r="C515" s="71"/>
      <c r="D515" s="69"/>
      <c r="E515" s="71"/>
      <c r="F515" s="71"/>
      <c r="G515" s="71"/>
      <c r="H515" s="71"/>
      <c r="I515" s="72"/>
      <c r="J515" s="73"/>
    </row>
    <row r="516" spans="1:10" x14ac:dyDescent="0.35">
      <c r="A516" s="71"/>
      <c r="B516" s="71"/>
      <c r="C516" s="71"/>
      <c r="D516" s="69"/>
      <c r="E516" s="71"/>
      <c r="F516" s="71"/>
      <c r="G516" s="71"/>
      <c r="H516" s="71"/>
      <c r="I516" s="72"/>
      <c r="J516" s="73"/>
    </row>
    <row r="517" spans="1:10" x14ac:dyDescent="0.35">
      <c r="A517" s="71"/>
      <c r="B517" s="71"/>
      <c r="C517" s="71"/>
      <c r="D517" s="69"/>
      <c r="E517" s="71"/>
      <c r="F517" s="71"/>
      <c r="G517" s="71"/>
      <c r="H517" s="71"/>
      <c r="I517" s="72"/>
      <c r="J517" s="73"/>
    </row>
    <row r="518" spans="1:10" x14ac:dyDescent="0.35">
      <c r="A518" s="71"/>
      <c r="B518" s="71"/>
      <c r="C518" s="71"/>
      <c r="D518" s="69"/>
      <c r="E518" s="71"/>
      <c r="F518" s="71"/>
      <c r="G518" s="71"/>
      <c r="H518" s="71"/>
      <c r="I518" s="72"/>
      <c r="J518" s="73"/>
    </row>
    <row r="519" spans="1:10" x14ac:dyDescent="0.35">
      <c r="A519" s="71"/>
      <c r="B519" s="71"/>
      <c r="C519" s="71"/>
      <c r="D519" s="69"/>
      <c r="E519" s="71"/>
      <c r="F519" s="71"/>
      <c r="G519" s="71"/>
      <c r="H519" s="71"/>
      <c r="I519" s="72"/>
      <c r="J519" s="73"/>
    </row>
    <row r="520" spans="1:10" x14ac:dyDescent="0.35">
      <c r="A520" s="71"/>
      <c r="B520" s="71"/>
      <c r="C520" s="71"/>
      <c r="D520" s="69"/>
      <c r="E520" s="71"/>
      <c r="F520" s="71"/>
      <c r="G520" s="71"/>
      <c r="H520" s="71"/>
      <c r="I520" s="72"/>
      <c r="J520" s="73"/>
    </row>
    <row r="521" spans="1:10" x14ac:dyDescent="0.35">
      <c r="A521" s="71"/>
      <c r="B521" s="71"/>
      <c r="C521" s="71"/>
      <c r="D521" s="69"/>
      <c r="E521" s="71"/>
      <c r="F521" s="71"/>
      <c r="G521" s="71"/>
      <c r="H521" s="71"/>
      <c r="I521" s="72"/>
      <c r="J521" s="73"/>
    </row>
    <row r="522" spans="1:10" x14ac:dyDescent="0.35">
      <c r="A522" s="71"/>
      <c r="B522" s="71"/>
      <c r="C522" s="71"/>
      <c r="D522" s="69"/>
      <c r="E522" s="71"/>
      <c r="F522" s="71"/>
      <c r="G522" s="71"/>
      <c r="H522" s="71"/>
      <c r="I522" s="72"/>
      <c r="J522" s="73"/>
    </row>
    <row r="523" spans="1:10" x14ac:dyDescent="0.35">
      <c r="A523" s="71"/>
      <c r="B523" s="71"/>
      <c r="C523" s="71"/>
      <c r="D523" s="69"/>
      <c r="E523" s="71"/>
      <c r="F523" s="71"/>
      <c r="G523" s="71"/>
      <c r="H523" s="71"/>
      <c r="I523" s="72"/>
      <c r="J523" s="73"/>
    </row>
    <row r="524" spans="1:10" x14ac:dyDescent="0.35">
      <c r="A524" s="71"/>
      <c r="B524" s="71"/>
      <c r="C524" s="71"/>
      <c r="D524" s="69"/>
      <c r="E524" s="71"/>
      <c r="F524" s="71"/>
      <c r="G524" s="71"/>
      <c r="H524" s="71"/>
      <c r="I524" s="72"/>
      <c r="J524" s="73"/>
    </row>
    <row r="525" spans="1:10" x14ac:dyDescent="0.35">
      <c r="A525" s="71"/>
      <c r="B525" s="71"/>
      <c r="C525" s="71"/>
      <c r="D525" s="69"/>
      <c r="E525" s="71"/>
      <c r="F525" s="71"/>
      <c r="G525" s="71"/>
      <c r="H525" s="71"/>
      <c r="I525" s="72"/>
      <c r="J525" s="73"/>
    </row>
    <row r="526" spans="1:10" x14ac:dyDescent="0.35">
      <c r="A526" s="71"/>
      <c r="B526" s="71"/>
      <c r="C526" s="71"/>
      <c r="D526" s="69"/>
      <c r="E526" s="71"/>
      <c r="F526" s="71"/>
      <c r="G526" s="71"/>
      <c r="H526" s="71"/>
      <c r="I526" s="72"/>
      <c r="J526" s="73"/>
    </row>
    <row r="527" spans="1:10" x14ac:dyDescent="0.35">
      <c r="A527" s="71"/>
      <c r="B527" s="71"/>
      <c r="C527" s="71"/>
      <c r="D527" s="69"/>
      <c r="E527" s="71"/>
      <c r="F527" s="71"/>
      <c r="G527" s="71"/>
      <c r="H527" s="71"/>
      <c r="I527" s="72"/>
      <c r="J527" s="73"/>
    </row>
    <row r="528" spans="1:10" x14ac:dyDescent="0.35">
      <c r="A528" s="71"/>
      <c r="B528" s="71"/>
      <c r="C528" s="71"/>
      <c r="D528" s="69"/>
      <c r="E528" s="71"/>
      <c r="F528" s="71"/>
      <c r="G528" s="71"/>
      <c r="H528" s="71"/>
      <c r="I528" s="72"/>
      <c r="J528" s="73"/>
    </row>
    <row r="529" spans="1:10" x14ac:dyDescent="0.35">
      <c r="A529" s="71"/>
      <c r="B529" s="71"/>
      <c r="C529" s="71"/>
      <c r="D529" s="69"/>
      <c r="E529" s="71"/>
      <c r="F529" s="71"/>
      <c r="G529" s="71"/>
      <c r="H529" s="71"/>
      <c r="I529" s="72"/>
      <c r="J529" s="73"/>
    </row>
    <row r="530" spans="1:10" x14ac:dyDescent="0.35">
      <c r="A530" s="71"/>
      <c r="B530" s="71"/>
      <c r="C530" s="71"/>
      <c r="D530" s="69"/>
      <c r="E530" s="71"/>
      <c r="F530" s="71"/>
      <c r="G530" s="71"/>
      <c r="H530" s="71"/>
      <c r="I530" s="72"/>
      <c r="J530" s="73"/>
    </row>
    <row r="531" spans="1:10" x14ac:dyDescent="0.35">
      <c r="A531" s="71"/>
      <c r="B531" s="71"/>
      <c r="C531" s="71"/>
      <c r="D531" s="69"/>
      <c r="E531" s="71"/>
      <c r="F531" s="71"/>
      <c r="G531" s="71"/>
      <c r="H531" s="71"/>
      <c r="I531" s="72"/>
      <c r="J531" s="73"/>
    </row>
    <row r="532" spans="1:10" x14ac:dyDescent="0.35">
      <c r="A532" s="71"/>
      <c r="B532" s="71"/>
      <c r="C532" s="71"/>
      <c r="D532" s="69"/>
      <c r="E532" s="71"/>
      <c r="F532" s="71"/>
      <c r="G532" s="71"/>
      <c r="H532" s="71"/>
      <c r="I532" s="72"/>
      <c r="J532" s="73"/>
    </row>
    <row r="533" spans="1:10" x14ac:dyDescent="0.35">
      <c r="A533" s="71"/>
      <c r="B533" s="71"/>
      <c r="C533" s="71"/>
      <c r="D533" s="69"/>
      <c r="E533" s="71"/>
      <c r="F533" s="71"/>
      <c r="G533" s="71"/>
      <c r="H533" s="71"/>
      <c r="I533" s="72"/>
      <c r="J533" s="73"/>
    </row>
    <row r="534" spans="1:10" x14ac:dyDescent="0.35">
      <c r="A534" s="71"/>
      <c r="B534" s="71"/>
      <c r="C534" s="71"/>
      <c r="D534" s="69"/>
      <c r="E534" s="71"/>
      <c r="F534" s="71"/>
      <c r="G534" s="71"/>
      <c r="H534" s="71"/>
      <c r="I534" s="72"/>
      <c r="J534" s="73"/>
    </row>
    <row r="535" spans="1:10" x14ac:dyDescent="0.35">
      <c r="A535" s="71"/>
      <c r="B535" s="71"/>
      <c r="C535" s="71"/>
      <c r="D535" s="69"/>
      <c r="E535" s="71"/>
      <c r="F535" s="71"/>
      <c r="G535" s="71"/>
      <c r="H535" s="71"/>
      <c r="I535" s="72"/>
      <c r="J535" s="73"/>
    </row>
    <row r="536" spans="1:10" x14ac:dyDescent="0.35">
      <c r="A536" s="71"/>
      <c r="B536" s="71"/>
      <c r="C536" s="71"/>
      <c r="D536" s="69"/>
      <c r="E536" s="71"/>
      <c r="F536" s="71"/>
      <c r="G536" s="71"/>
      <c r="H536" s="71"/>
      <c r="I536" s="72"/>
      <c r="J536" s="73"/>
    </row>
    <row r="537" spans="1:10" x14ac:dyDescent="0.35">
      <c r="A537" s="71"/>
      <c r="B537" s="71"/>
      <c r="C537" s="71"/>
      <c r="D537" s="69"/>
      <c r="E537" s="71"/>
      <c r="F537" s="71"/>
      <c r="G537" s="71"/>
      <c r="H537" s="71"/>
      <c r="I537" s="72"/>
      <c r="J537" s="73"/>
    </row>
    <row r="538" spans="1:10" x14ac:dyDescent="0.35">
      <c r="A538" s="71"/>
      <c r="B538" s="71"/>
      <c r="C538" s="71"/>
      <c r="D538" s="69"/>
      <c r="E538" s="71"/>
      <c r="F538" s="71"/>
      <c r="G538" s="71"/>
      <c r="H538" s="71"/>
      <c r="I538" s="72"/>
      <c r="J538" s="73"/>
    </row>
    <row r="539" spans="1:10" x14ac:dyDescent="0.35">
      <c r="A539" s="71"/>
      <c r="B539" s="71"/>
      <c r="C539" s="71"/>
      <c r="D539" s="69"/>
      <c r="E539" s="71"/>
      <c r="F539" s="71"/>
      <c r="G539" s="71"/>
      <c r="H539" s="71"/>
      <c r="I539" s="72"/>
      <c r="J539" s="73"/>
    </row>
    <row r="540" spans="1:10" x14ac:dyDescent="0.35">
      <c r="A540" s="71"/>
      <c r="B540" s="71"/>
      <c r="C540" s="71"/>
      <c r="D540" s="69"/>
      <c r="E540" s="71"/>
      <c r="F540" s="71"/>
      <c r="G540" s="71"/>
      <c r="H540" s="71"/>
      <c r="I540" s="72"/>
      <c r="J540" s="73"/>
    </row>
    <row r="541" spans="1:10" x14ac:dyDescent="0.35">
      <c r="A541" s="71"/>
      <c r="B541" s="71"/>
      <c r="C541" s="71"/>
      <c r="D541" s="69"/>
      <c r="E541" s="71"/>
      <c r="F541" s="71"/>
      <c r="G541" s="71"/>
      <c r="H541" s="71"/>
      <c r="I541" s="72"/>
      <c r="J541" s="73"/>
    </row>
    <row r="542" spans="1:10" x14ac:dyDescent="0.35">
      <c r="A542" s="71"/>
      <c r="B542" s="71"/>
      <c r="C542" s="71"/>
      <c r="D542" s="69"/>
      <c r="E542" s="71"/>
      <c r="F542" s="71"/>
      <c r="G542" s="71"/>
      <c r="H542" s="71"/>
      <c r="I542" s="72"/>
      <c r="J542" s="73"/>
    </row>
    <row r="543" spans="1:10" x14ac:dyDescent="0.35">
      <c r="A543" s="71"/>
      <c r="B543" s="71"/>
      <c r="C543" s="71"/>
      <c r="D543" s="69"/>
      <c r="E543" s="71"/>
      <c r="F543" s="71"/>
      <c r="G543" s="71"/>
      <c r="H543" s="71"/>
      <c r="I543" s="72"/>
      <c r="J543" s="73"/>
    </row>
    <row r="544" spans="1:10" x14ac:dyDescent="0.35">
      <c r="A544" s="71"/>
      <c r="B544" s="71"/>
      <c r="C544" s="71"/>
      <c r="D544" s="69"/>
      <c r="E544" s="71"/>
      <c r="F544" s="71"/>
      <c r="G544" s="71"/>
      <c r="H544" s="71"/>
      <c r="I544" s="72"/>
      <c r="J544" s="73"/>
    </row>
    <row r="545" spans="1:10" x14ac:dyDescent="0.35">
      <c r="A545" s="71"/>
      <c r="B545" s="71"/>
      <c r="C545" s="71"/>
      <c r="D545" s="69"/>
      <c r="E545" s="71"/>
      <c r="F545" s="71"/>
      <c r="G545" s="71"/>
      <c r="H545" s="71"/>
      <c r="I545" s="72"/>
      <c r="J545" s="73"/>
    </row>
    <row r="546" spans="1:10" x14ac:dyDescent="0.35">
      <c r="A546" s="71"/>
      <c r="B546" s="71"/>
      <c r="C546" s="71"/>
      <c r="D546" s="69"/>
      <c r="E546" s="71"/>
      <c r="F546" s="71"/>
      <c r="G546" s="71"/>
      <c r="H546" s="71"/>
      <c r="I546" s="72"/>
      <c r="J546" s="73"/>
    </row>
    <row r="547" spans="1:10" x14ac:dyDescent="0.35">
      <c r="A547" s="71"/>
      <c r="B547" s="71"/>
      <c r="C547" s="71"/>
      <c r="D547" s="69"/>
      <c r="E547" s="71"/>
      <c r="F547" s="71"/>
      <c r="G547" s="71"/>
      <c r="H547" s="71"/>
      <c r="I547" s="72"/>
      <c r="J547" s="73"/>
    </row>
    <row r="548" spans="1:10" x14ac:dyDescent="0.35">
      <c r="A548" s="71"/>
      <c r="B548" s="71"/>
      <c r="C548" s="71"/>
      <c r="D548" s="69"/>
      <c r="E548" s="71"/>
      <c r="F548" s="71"/>
      <c r="G548" s="71"/>
      <c r="H548" s="71"/>
      <c r="I548" s="72"/>
      <c r="J548" s="73"/>
    </row>
    <row r="549" spans="1:10" x14ac:dyDescent="0.35">
      <c r="A549" s="71"/>
      <c r="B549" s="71"/>
      <c r="C549" s="71"/>
      <c r="D549" s="69"/>
      <c r="E549" s="71"/>
      <c r="F549" s="71"/>
      <c r="G549" s="71"/>
      <c r="H549" s="71"/>
      <c r="I549" s="72"/>
      <c r="J549" s="73"/>
    </row>
    <row r="550" spans="1:10" x14ac:dyDescent="0.35">
      <c r="A550" s="71"/>
      <c r="B550" s="71"/>
      <c r="C550" s="71"/>
      <c r="D550" s="69"/>
      <c r="E550" s="71"/>
      <c r="F550" s="71"/>
      <c r="G550" s="71"/>
      <c r="H550" s="71"/>
      <c r="I550" s="72"/>
      <c r="J550" s="73"/>
    </row>
    <row r="551" spans="1:10" x14ac:dyDescent="0.35">
      <c r="A551" s="71"/>
      <c r="B551" s="71"/>
      <c r="C551" s="71"/>
      <c r="D551" s="69"/>
      <c r="E551" s="71"/>
      <c r="F551" s="71"/>
      <c r="G551" s="71"/>
      <c r="H551" s="71"/>
      <c r="I551" s="72"/>
      <c r="J551" s="73"/>
    </row>
    <row r="552" spans="1:10" x14ac:dyDescent="0.35">
      <c r="A552" s="71"/>
      <c r="B552" s="71"/>
      <c r="C552" s="71"/>
      <c r="D552" s="69"/>
      <c r="E552" s="71"/>
      <c r="F552" s="71"/>
      <c r="G552" s="71"/>
      <c r="H552" s="71"/>
      <c r="I552" s="72"/>
      <c r="J552" s="73"/>
    </row>
    <row r="553" spans="1:10" x14ac:dyDescent="0.35">
      <c r="A553" s="71"/>
      <c r="B553" s="71"/>
      <c r="C553" s="71"/>
      <c r="D553" s="69"/>
      <c r="E553" s="71"/>
      <c r="F553" s="71"/>
      <c r="G553" s="71"/>
      <c r="H553" s="71"/>
      <c r="I553" s="72"/>
      <c r="J553" s="73"/>
    </row>
    <row r="554" spans="1:10" x14ac:dyDescent="0.35">
      <c r="A554" s="71"/>
      <c r="B554" s="71"/>
      <c r="C554" s="71"/>
      <c r="D554" s="69"/>
      <c r="E554" s="71"/>
      <c r="F554" s="71"/>
      <c r="G554" s="71"/>
      <c r="H554" s="71"/>
      <c r="I554" s="72"/>
      <c r="J554" s="73"/>
    </row>
    <row r="555" spans="1:10" x14ac:dyDescent="0.35">
      <c r="A555" s="71"/>
      <c r="B555" s="71"/>
      <c r="C555" s="71"/>
      <c r="D555" s="69"/>
      <c r="E555" s="71"/>
      <c r="F555" s="71"/>
      <c r="G555" s="71"/>
      <c r="H555" s="71"/>
      <c r="I555" s="72"/>
      <c r="J555" s="73"/>
    </row>
    <row r="556" spans="1:10" x14ac:dyDescent="0.35">
      <c r="A556" s="71"/>
      <c r="B556" s="71"/>
      <c r="C556" s="71"/>
      <c r="D556" s="69"/>
      <c r="E556" s="71"/>
      <c r="F556" s="71"/>
      <c r="G556" s="71"/>
      <c r="H556" s="71"/>
      <c r="I556" s="72"/>
      <c r="J556" s="73"/>
    </row>
    <row r="557" spans="1:10" x14ac:dyDescent="0.35">
      <c r="A557" s="71"/>
      <c r="B557" s="71"/>
      <c r="C557" s="71"/>
      <c r="D557" s="69"/>
      <c r="E557" s="71"/>
      <c r="F557" s="71"/>
      <c r="G557" s="71"/>
      <c r="H557" s="71"/>
      <c r="I557" s="72"/>
      <c r="J557" s="73"/>
    </row>
    <row r="558" spans="1:10" x14ac:dyDescent="0.35">
      <c r="A558" s="71"/>
      <c r="B558" s="71"/>
      <c r="C558" s="71"/>
      <c r="D558" s="69"/>
      <c r="E558" s="71"/>
      <c r="F558" s="71"/>
      <c r="G558" s="71"/>
      <c r="H558" s="71"/>
      <c r="I558" s="72"/>
      <c r="J558" s="73"/>
    </row>
    <row r="559" spans="1:10" x14ac:dyDescent="0.35">
      <c r="A559" s="71"/>
      <c r="B559" s="71"/>
      <c r="C559" s="71"/>
      <c r="D559" s="69"/>
      <c r="E559" s="71"/>
      <c r="F559" s="71"/>
      <c r="G559" s="71"/>
      <c r="H559" s="71"/>
      <c r="I559" s="72"/>
      <c r="J559" s="73"/>
    </row>
    <row r="560" spans="1:10" x14ac:dyDescent="0.35">
      <c r="A560" s="71"/>
      <c r="B560" s="71"/>
      <c r="C560" s="71"/>
      <c r="D560" s="69"/>
      <c r="E560" s="71"/>
      <c r="F560" s="71"/>
      <c r="G560" s="71"/>
      <c r="H560" s="71"/>
      <c r="I560" s="72"/>
      <c r="J560" s="73"/>
    </row>
    <row r="561" spans="1:10" x14ac:dyDescent="0.35">
      <c r="A561" s="71"/>
      <c r="B561" s="71"/>
      <c r="C561" s="71"/>
      <c r="D561" s="69"/>
      <c r="E561" s="71"/>
      <c r="F561" s="71"/>
      <c r="G561" s="71"/>
      <c r="H561" s="71"/>
      <c r="I561" s="72"/>
      <c r="J561" s="73"/>
    </row>
    <row r="562" spans="1:10" x14ac:dyDescent="0.35">
      <c r="A562" s="71"/>
      <c r="B562" s="71"/>
      <c r="C562" s="71"/>
      <c r="D562" s="69"/>
      <c r="E562" s="71"/>
      <c r="F562" s="71"/>
      <c r="G562" s="71"/>
      <c r="H562" s="71"/>
      <c r="I562" s="72"/>
      <c r="J562" s="73"/>
    </row>
    <row r="563" spans="1:10" x14ac:dyDescent="0.35">
      <c r="A563" s="71"/>
      <c r="B563" s="71"/>
      <c r="C563" s="71"/>
      <c r="D563" s="69"/>
      <c r="E563" s="71"/>
      <c r="F563" s="71"/>
      <c r="G563" s="71"/>
      <c r="H563" s="71"/>
      <c r="I563" s="72"/>
      <c r="J563" s="73"/>
    </row>
    <row r="564" spans="1:10" x14ac:dyDescent="0.35">
      <c r="A564" s="71"/>
      <c r="B564" s="71"/>
      <c r="C564" s="71"/>
      <c r="D564" s="69"/>
      <c r="E564" s="71"/>
      <c r="F564" s="71"/>
      <c r="G564" s="71"/>
      <c r="H564" s="71"/>
      <c r="I564" s="72"/>
      <c r="J564" s="73"/>
    </row>
    <row r="565" spans="1:10" x14ac:dyDescent="0.35">
      <c r="A565" s="71"/>
      <c r="B565" s="71"/>
      <c r="C565" s="71"/>
      <c r="D565" s="69"/>
      <c r="E565" s="71"/>
      <c r="F565" s="71"/>
      <c r="G565" s="71"/>
      <c r="H565" s="71"/>
      <c r="I565" s="72"/>
      <c r="J565" s="73"/>
    </row>
    <row r="566" spans="1:10" x14ac:dyDescent="0.35">
      <c r="A566" s="71"/>
      <c r="B566" s="71"/>
      <c r="C566" s="71"/>
      <c r="D566" s="69"/>
      <c r="E566" s="71"/>
      <c r="F566" s="71"/>
      <c r="G566" s="71"/>
      <c r="H566" s="71"/>
      <c r="I566" s="72"/>
      <c r="J566" s="73"/>
    </row>
    <row r="567" spans="1:10" x14ac:dyDescent="0.35">
      <c r="A567" s="71"/>
      <c r="B567" s="71"/>
      <c r="C567" s="71"/>
      <c r="D567" s="69"/>
      <c r="E567" s="71"/>
      <c r="F567" s="71"/>
      <c r="G567" s="71"/>
      <c r="H567" s="71"/>
      <c r="I567" s="72"/>
      <c r="J567" s="73"/>
    </row>
    <row r="568" spans="1:10" x14ac:dyDescent="0.35">
      <c r="A568" s="71"/>
      <c r="B568" s="71"/>
      <c r="C568" s="71"/>
      <c r="D568" s="69"/>
      <c r="E568" s="71"/>
      <c r="F568" s="71"/>
      <c r="G568" s="71"/>
      <c r="H568" s="71"/>
      <c r="I568" s="72"/>
      <c r="J568" s="73"/>
    </row>
    <row r="569" spans="1:10" x14ac:dyDescent="0.35">
      <c r="A569" s="71"/>
      <c r="B569" s="71"/>
      <c r="C569" s="71"/>
      <c r="D569" s="69"/>
      <c r="E569" s="71"/>
      <c r="F569" s="71"/>
      <c r="G569" s="71"/>
      <c r="H569" s="71"/>
      <c r="I569" s="72"/>
      <c r="J569" s="73"/>
    </row>
    <row r="570" spans="1:10" x14ac:dyDescent="0.35">
      <c r="A570" s="71"/>
      <c r="B570" s="71"/>
      <c r="C570" s="71"/>
      <c r="D570" s="69"/>
      <c r="E570" s="71"/>
      <c r="F570" s="71"/>
      <c r="G570" s="71"/>
      <c r="H570" s="71"/>
      <c r="I570" s="72"/>
      <c r="J570" s="73"/>
    </row>
    <row r="571" spans="1:10" x14ac:dyDescent="0.35">
      <c r="A571" s="71"/>
      <c r="B571" s="71"/>
      <c r="C571" s="71"/>
      <c r="D571" s="69"/>
      <c r="E571" s="71"/>
      <c r="F571" s="71"/>
      <c r="G571" s="71"/>
      <c r="H571" s="71"/>
      <c r="I571" s="72"/>
      <c r="J571" s="73"/>
    </row>
    <row r="572" spans="1:10" x14ac:dyDescent="0.35">
      <c r="A572" s="71"/>
      <c r="B572" s="71"/>
      <c r="C572" s="71"/>
      <c r="D572" s="69"/>
      <c r="E572" s="71"/>
      <c r="F572" s="71"/>
      <c r="G572" s="71"/>
      <c r="H572" s="71"/>
      <c r="I572" s="72"/>
      <c r="J572" s="73"/>
    </row>
    <row r="573" spans="1:10" x14ac:dyDescent="0.35">
      <c r="A573" s="71"/>
      <c r="B573" s="71"/>
      <c r="C573" s="71"/>
      <c r="D573" s="69"/>
      <c r="E573" s="71"/>
      <c r="F573" s="71"/>
      <c r="G573" s="71"/>
      <c r="H573" s="71"/>
      <c r="I573" s="72"/>
      <c r="J573" s="73"/>
    </row>
    <row r="574" spans="1:10" x14ac:dyDescent="0.35">
      <c r="A574" s="71"/>
      <c r="B574" s="71"/>
      <c r="C574" s="71"/>
      <c r="D574" s="69"/>
      <c r="E574" s="71"/>
      <c r="F574" s="71"/>
      <c r="G574" s="71"/>
      <c r="H574" s="71"/>
      <c r="I574" s="72"/>
      <c r="J574" s="73"/>
    </row>
    <row r="575" spans="1:10" x14ac:dyDescent="0.35">
      <c r="A575" s="71"/>
      <c r="B575" s="71"/>
      <c r="C575" s="71"/>
      <c r="D575" s="69"/>
      <c r="E575" s="71"/>
      <c r="F575" s="71"/>
      <c r="G575" s="71"/>
      <c r="H575" s="71"/>
      <c r="I575" s="72"/>
      <c r="J575" s="73"/>
    </row>
    <row r="576" spans="1:10" x14ac:dyDescent="0.35">
      <c r="A576" s="71"/>
      <c r="B576" s="71"/>
      <c r="C576" s="71"/>
      <c r="D576" s="69"/>
      <c r="E576" s="71"/>
      <c r="F576" s="71"/>
      <c r="G576" s="71"/>
      <c r="H576" s="71"/>
      <c r="I576" s="72"/>
      <c r="J576" s="73"/>
    </row>
    <row r="577" spans="1:10" x14ac:dyDescent="0.35">
      <c r="A577" s="71"/>
      <c r="B577" s="71"/>
      <c r="C577" s="71"/>
      <c r="D577" s="69"/>
      <c r="E577" s="71"/>
      <c r="F577" s="71"/>
      <c r="G577" s="71"/>
      <c r="H577" s="71"/>
      <c r="I577" s="72"/>
      <c r="J577" s="73"/>
    </row>
    <row r="578" spans="1:10" x14ac:dyDescent="0.35">
      <c r="A578" s="71"/>
      <c r="B578" s="71"/>
      <c r="C578" s="71"/>
      <c r="D578" s="69"/>
      <c r="E578" s="71"/>
      <c r="F578" s="71"/>
      <c r="G578" s="71"/>
      <c r="H578" s="71"/>
      <c r="I578" s="72"/>
      <c r="J578" s="73"/>
    </row>
    <row r="579" spans="1:10" x14ac:dyDescent="0.35">
      <c r="A579" s="71"/>
      <c r="B579" s="71"/>
      <c r="C579" s="71"/>
      <c r="D579" s="69"/>
      <c r="E579" s="71"/>
      <c r="F579" s="71"/>
      <c r="G579" s="71"/>
      <c r="H579" s="71"/>
      <c r="I579" s="72"/>
      <c r="J579" s="73"/>
    </row>
    <row r="580" spans="1:10" x14ac:dyDescent="0.35">
      <c r="A580" s="71"/>
      <c r="B580" s="71"/>
      <c r="C580" s="71"/>
      <c r="D580" s="69"/>
      <c r="E580" s="71"/>
      <c r="F580" s="71"/>
      <c r="G580" s="71"/>
      <c r="H580" s="71"/>
      <c r="I580" s="72"/>
      <c r="J580" s="73"/>
    </row>
    <row r="581" spans="1:10" x14ac:dyDescent="0.35">
      <c r="A581" s="71"/>
      <c r="B581" s="71"/>
      <c r="C581" s="71"/>
      <c r="D581" s="69"/>
      <c r="E581" s="71"/>
      <c r="F581" s="71"/>
      <c r="G581" s="71"/>
      <c r="H581" s="71"/>
      <c r="I581" s="72"/>
      <c r="J581" s="73"/>
    </row>
    <row r="582" spans="1:10" x14ac:dyDescent="0.35">
      <c r="A582" s="71"/>
      <c r="B582" s="71"/>
      <c r="C582" s="71"/>
      <c r="D582" s="69"/>
      <c r="E582" s="71"/>
      <c r="F582" s="71"/>
      <c r="G582" s="71"/>
      <c r="H582" s="71"/>
      <c r="I582" s="72"/>
      <c r="J582" s="73"/>
    </row>
    <row r="583" spans="1:10" x14ac:dyDescent="0.35">
      <c r="A583" s="71"/>
      <c r="B583" s="71"/>
      <c r="C583" s="71"/>
      <c r="D583" s="69"/>
      <c r="E583" s="71"/>
      <c r="F583" s="71"/>
      <c r="G583" s="71"/>
      <c r="H583" s="71"/>
      <c r="I583" s="72"/>
      <c r="J583" s="73"/>
    </row>
    <row r="584" spans="1:10" x14ac:dyDescent="0.35">
      <c r="A584" s="71"/>
      <c r="B584" s="71"/>
      <c r="C584" s="71"/>
      <c r="D584" s="69"/>
      <c r="E584" s="71"/>
      <c r="F584" s="71"/>
      <c r="G584" s="71"/>
      <c r="H584" s="71"/>
      <c r="I584" s="72"/>
      <c r="J584" s="73"/>
    </row>
    <row r="585" spans="1:10" x14ac:dyDescent="0.35">
      <c r="A585" s="71"/>
      <c r="B585" s="71"/>
      <c r="C585" s="71"/>
      <c r="D585" s="69"/>
      <c r="E585" s="71"/>
      <c r="F585" s="71"/>
      <c r="G585" s="71"/>
      <c r="H585" s="71"/>
      <c r="I585" s="72"/>
      <c r="J585" s="73"/>
    </row>
    <row r="586" spans="1:10" x14ac:dyDescent="0.35">
      <c r="A586" s="71"/>
      <c r="B586" s="71"/>
      <c r="C586" s="71"/>
      <c r="D586" s="69"/>
      <c r="E586" s="71"/>
      <c r="F586" s="71"/>
      <c r="G586" s="71"/>
      <c r="H586" s="71"/>
      <c r="I586" s="72"/>
      <c r="J586" s="73"/>
    </row>
    <row r="587" spans="1:10" x14ac:dyDescent="0.35">
      <c r="A587" s="71"/>
      <c r="B587" s="71"/>
      <c r="C587" s="71"/>
      <c r="D587" s="69"/>
      <c r="E587" s="71"/>
      <c r="F587" s="71"/>
      <c r="G587" s="71"/>
      <c r="H587" s="71"/>
      <c r="I587" s="72"/>
      <c r="J587" s="73"/>
    </row>
    <row r="588" spans="1:10" x14ac:dyDescent="0.35">
      <c r="A588" s="71"/>
      <c r="B588" s="71"/>
      <c r="C588" s="71"/>
      <c r="D588" s="69"/>
      <c r="E588" s="71"/>
      <c r="F588" s="71"/>
      <c r="G588" s="71"/>
      <c r="H588" s="71"/>
      <c r="I588" s="72"/>
      <c r="J588" s="73"/>
    </row>
    <row r="589" spans="1:10" x14ac:dyDescent="0.35">
      <c r="A589" s="71"/>
      <c r="B589" s="71"/>
      <c r="C589" s="71"/>
      <c r="D589" s="69"/>
      <c r="E589" s="71"/>
      <c r="F589" s="71"/>
      <c r="G589" s="71"/>
      <c r="H589" s="71"/>
      <c r="I589" s="72"/>
      <c r="J589" s="73"/>
    </row>
    <row r="590" spans="1:10" x14ac:dyDescent="0.35">
      <c r="A590" s="71"/>
      <c r="B590" s="71"/>
      <c r="C590" s="71"/>
      <c r="D590" s="69"/>
      <c r="E590" s="71"/>
      <c r="F590" s="71"/>
      <c r="G590" s="71"/>
      <c r="H590" s="71"/>
      <c r="I590" s="72"/>
      <c r="J590" s="73"/>
    </row>
    <row r="591" spans="1:10" x14ac:dyDescent="0.35">
      <c r="A591" s="71"/>
      <c r="B591" s="71"/>
      <c r="C591" s="71"/>
      <c r="D591" s="69"/>
      <c r="E591" s="71"/>
      <c r="F591" s="71"/>
      <c r="G591" s="71"/>
      <c r="H591" s="71"/>
      <c r="I591" s="72"/>
      <c r="J591" s="73"/>
    </row>
    <row r="592" spans="1:10" x14ac:dyDescent="0.35">
      <c r="A592" s="71"/>
      <c r="B592" s="71"/>
      <c r="C592" s="71"/>
      <c r="D592" s="69"/>
      <c r="E592" s="71"/>
      <c r="F592" s="71"/>
      <c r="G592" s="71"/>
      <c r="H592" s="71"/>
      <c r="I592" s="72"/>
      <c r="J592" s="73"/>
    </row>
    <row r="593" spans="1:10" x14ac:dyDescent="0.35">
      <c r="A593" s="71"/>
      <c r="B593" s="71"/>
      <c r="C593" s="71"/>
      <c r="D593" s="69"/>
      <c r="E593" s="71"/>
      <c r="F593" s="71"/>
      <c r="G593" s="71"/>
      <c r="H593" s="71"/>
      <c r="I593" s="72"/>
      <c r="J593" s="73"/>
    </row>
    <row r="594" spans="1:10" x14ac:dyDescent="0.35">
      <c r="A594" s="71"/>
      <c r="B594" s="71"/>
      <c r="C594" s="71"/>
      <c r="D594" s="69"/>
      <c r="E594" s="71"/>
      <c r="F594" s="71"/>
      <c r="G594" s="71"/>
      <c r="H594" s="71"/>
      <c r="I594" s="72"/>
      <c r="J594" s="73"/>
    </row>
    <row r="595" spans="1:10" x14ac:dyDescent="0.35">
      <c r="A595" s="71"/>
      <c r="B595" s="71"/>
      <c r="C595" s="71"/>
      <c r="D595" s="69"/>
      <c r="E595" s="71"/>
      <c r="F595" s="71"/>
      <c r="G595" s="71"/>
      <c r="H595" s="71"/>
      <c r="I595" s="72"/>
      <c r="J595" s="73"/>
    </row>
    <row r="596" spans="1:10" x14ac:dyDescent="0.35">
      <c r="A596" s="71"/>
      <c r="B596" s="71"/>
      <c r="C596" s="71"/>
      <c r="D596" s="69"/>
      <c r="E596" s="71"/>
      <c r="F596" s="71"/>
      <c r="G596" s="71"/>
      <c r="H596" s="71"/>
      <c r="I596" s="72"/>
      <c r="J596" s="73"/>
    </row>
    <row r="597" spans="1:10" x14ac:dyDescent="0.35">
      <c r="A597" s="71"/>
      <c r="B597" s="71"/>
      <c r="C597" s="71"/>
      <c r="D597" s="69"/>
      <c r="E597" s="71"/>
      <c r="F597" s="71"/>
      <c r="G597" s="71"/>
      <c r="H597" s="71"/>
      <c r="I597" s="72"/>
      <c r="J597" s="73"/>
    </row>
    <row r="598" spans="1:10" x14ac:dyDescent="0.35">
      <c r="A598" s="71"/>
      <c r="B598" s="71"/>
      <c r="C598" s="71"/>
      <c r="D598" s="69"/>
      <c r="E598" s="71"/>
      <c r="F598" s="71"/>
      <c r="G598" s="71"/>
      <c r="H598" s="71"/>
      <c r="I598" s="72"/>
      <c r="J598" s="73"/>
    </row>
    <row r="599" spans="1:10" x14ac:dyDescent="0.35">
      <c r="A599" s="71"/>
      <c r="B599" s="71"/>
      <c r="C599" s="71"/>
      <c r="D599" s="69"/>
      <c r="E599" s="71"/>
      <c r="F599" s="71"/>
      <c r="G599" s="71"/>
      <c r="H599" s="71"/>
      <c r="I599" s="72"/>
      <c r="J599" s="73"/>
    </row>
    <row r="600" spans="1:10" x14ac:dyDescent="0.35">
      <c r="A600" s="71"/>
      <c r="B600" s="71"/>
      <c r="C600" s="71"/>
      <c r="D600" s="69"/>
      <c r="E600" s="71"/>
      <c r="F600" s="71"/>
      <c r="G600" s="71"/>
      <c r="H600" s="71"/>
      <c r="I600" s="72"/>
      <c r="J600" s="73"/>
    </row>
    <row r="601" spans="1:10" x14ac:dyDescent="0.35">
      <c r="A601" s="71"/>
      <c r="B601" s="71"/>
      <c r="C601" s="71"/>
      <c r="D601" s="69"/>
      <c r="E601" s="71"/>
      <c r="F601" s="71"/>
      <c r="G601" s="71"/>
      <c r="H601" s="71"/>
      <c r="I601" s="72"/>
      <c r="J601" s="73"/>
    </row>
    <row r="602" spans="1:10" x14ac:dyDescent="0.35">
      <c r="A602" s="71"/>
      <c r="B602" s="71"/>
      <c r="C602" s="71"/>
      <c r="D602" s="69"/>
      <c r="E602" s="71"/>
      <c r="F602" s="71"/>
      <c r="G602" s="71"/>
      <c r="H602" s="71"/>
      <c r="I602" s="72"/>
      <c r="J602" s="73"/>
    </row>
    <row r="603" spans="1:10" x14ac:dyDescent="0.35">
      <c r="A603" s="71"/>
      <c r="B603" s="71"/>
      <c r="C603" s="71"/>
      <c r="D603" s="69"/>
      <c r="E603" s="71"/>
      <c r="F603" s="71"/>
      <c r="G603" s="71"/>
      <c r="H603" s="71"/>
      <c r="I603" s="72"/>
      <c r="J603" s="73"/>
    </row>
    <row r="604" spans="1:10" x14ac:dyDescent="0.35">
      <c r="A604" s="71"/>
      <c r="B604" s="71"/>
      <c r="C604" s="71"/>
      <c r="D604" s="69"/>
      <c r="E604" s="71"/>
      <c r="F604" s="71"/>
      <c r="G604" s="71"/>
      <c r="H604" s="71"/>
      <c r="I604" s="72"/>
      <c r="J604" s="73"/>
    </row>
    <row r="605" spans="1:10" x14ac:dyDescent="0.35">
      <c r="A605" s="71"/>
      <c r="B605" s="71"/>
      <c r="C605" s="71"/>
      <c r="D605" s="69"/>
      <c r="E605" s="71"/>
      <c r="F605" s="71"/>
      <c r="G605" s="71"/>
      <c r="H605" s="71"/>
      <c r="I605" s="72"/>
      <c r="J605" s="73"/>
    </row>
    <row r="606" spans="1:10" x14ac:dyDescent="0.35">
      <c r="A606" s="71"/>
      <c r="B606" s="71"/>
      <c r="C606" s="71"/>
      <c r="D606" s="69"/>
      <c r="E606" s="71"/>
      <c r="F606" s="71"/>
      <c r="G606" s="71"/>
      <c r="H606" s="71"/>
      <c r="I606" s="72"/>
      <c r="J606" s="73"/>
    </row>
    <row r="607" spans="1:10" x14ac:dyDescent="0.35">
      <c r="A607" s="71"/>
      <c r="B607" s="71"/>
      <c r="C607" s="71"/>
      <c r="D607" s="69"/>
      <c r="E607" s="71"/>
      <c r="F607" s="71"/>
      <c r="G607" s="71"/>
      <c r="H607" s="71"/>
      <c r="I607" s="72"/>
      <c r="J607" s="73"/>
    </row>
    <row r="608" spans="1:10" x14ac:dyDescent="0.35">
      <c r="A608" s="71"/>
      <c r="B608" s="71"/>
      <c r="C608" s="71"/>
      <c r="D608" s="69"/>
      <c r="E608" s="71"/>
      <c r="F608" s="71"/>
      <c r="G608" s="71"/>
      <c r="H608" s="71"/>
      <c r="I608" s="72"/>
      <c r="J608" s="73"/>
    </row>
    <row r="609" spans="1:10" x14ac:dyDescent="0.35">
      <c r="A609" s="71"/>
      <c r="B609" s="71"/>
      <c r="C609" s="71"/>
      <c r="D609" s="69"/>
      <c r="E609" s="71"/>
      <c r="F609" s="71"/>
      <c r="G609" s="71"/>
      <c r="H609" s="71"/>
      <c r="I609" s="72"/>
      <c r="J609" s="73"/>
    </row>
    <row r="610" spans="1:10" x14ac:dyDescent="0.35">
      <c r="A610" s="71"/>
      <c r="B610" s="71"/>
      <c r="C610" s="71"/>
      <c r="D610" s="69"/>
      <c r="E610" s="71"/>
      <c r="F610" s="71"/>
      <c r="G610" s="71"/>
      <c r="H610" s="71"/>
      <c r="I610" s="72"/>
      <c r="J610" s="73"/>
    </row>
    <row r="611" spans="1:10" x14ac:dyDescent="0.35">
      <c r="A611" s="71"/>
      <c r="B611" s="71"/>
      <c r="C611" s="71"/>
      <c r="D611" s="69"/>
      <c r="E611" s="71"/>
      <c r="F611" s="71"/>
      <c r="G611" s="71"/>
      <c r="H611" s="71"/>
      <c r="I611" s="72"/>
      <c r="J611" s="73"/>
    </row>
    <row r="612" spans="1:10" x14ac:dyDescent="0.35">
      <c r="A612" s="71"/>
      <c r="B612" s="71"/>
      <c r="C612" s="71"/>
      <c r="D612" s="69"/>
      <c r="E612" s="71"/>
      <c r="F612" s="71"/>
      <c r="G612" s="71"/>
      <c r="H612" s="71"/>
      <c r="I612" s="72"/>
      <c r="J612" s="73"/>
    </row>
    <row r="613" spans="1:10" x14ac:dyDescent="0.35">
      <c r="A613" s="71"/>
      <c r="B613" s="71"/>
      <c r="C613" s="71"/>
      <c r="D613" s="69"/>
      <c r="E613" s="71"/>
      <c r="F613" s="71"/>
      <c r="G613" s="71"/>
      <c r="H613" s="71"/>
      <c r="I613" s="72"/>
      <c r="J613" s="73"/>
    </row>
    <row r="614" spans="1:10" x14ac:dyDescent="0.35">
      <c r="A614" s="71"/>
      <c r="B614" s="71"/>
      <c r="C614" s="71"/>
      <c r="D614" s="69"/>
      <c r="E614" s="71"/>
      <c r="F614" s="71"/>
      <c r="G614" s="71"/>
      <c r="H614" s="71"/>
      <c r="I614" s="72"/>
      <c r="J614" s="73"/>
    </row>
    <row r="615" spans="1:10" x14ac:dyDescent="0.35">
      <c r="A615" s="71"/>
      <c r="B615" s="71"/>
      <c r="C615" s="71"/>
      <c r="D615" s="69"/>
      <c r="E615" s="71"/>
      <c r="F615" s="71"/>
      <c r="G615" s="71"/>
      <c r="H615" s="71"/>
      <c r="I615" s="72"/>
      <c r="J615" s="73"/>
    </row>
    <row r="616" spans="1:10" x14ac:dyDescent="0.35">
      <c r="A616" s="71"/>
      <c r="B616" s="71"/>
      <c r="C616" s="71"/>
      <c r="D616" s="69"/>
      <c r="E616" s="71"/>
      <c r="F616" s="71"/>
      <c r="G616" s="71"/>
      <c r="H616" s="71"/>
      <c r="I616" s="72"/>
      <c r="J616" s="73"/>
    </row>
    <row r="617" spans="1:10" x14ac:dyDescent="0.35">
      <c r="A617" s="71"/>
      <c r="B617" s="71"/>
      <c r="C617" s="71"/>
      <c r="D617" s="69"/>
      <c r="E617" s="71"/>
      <c r="F617" s="71"/>
      <c r="G617" s="71"/>
      <c r="H617" s="71"/>
      <c r="I617" s="72"/>
      <c r="J617" s="73"/>
    </row>
    <row r="618" spans="1:10" x14ac:dyDescent="0.35">
      <c r="A618" s="71"/>
      <c r="B618" s="71"/>
      <c r="C618" s="71"/>
      <c r="D618" s="69"/>
      <c r="E618" s="71"/>
      <c r="F618" s="71"/>
      <c r="G618" s="71"/>
      <c r="H618" s="71"/>
      <c r="I618" s="72"/>
      <c r="J618" s="73"/>
    </row>
    <row r="619" spans="1:10" x14ac:dyDescent="0.35">
      <c r="A619" s="71"/>
      <c r="B619" s="71"/>
      <c r="C619" s="71"/>
      <c r="D619" s="69"/>
      <c r="E619" s="71"/>
      <c r="F619" s="71"/>
      <c r="G619" s="71"/>
      <c r="H619" s="71"/>
      <c r="I619" s="72"/>
      <c r="J619" s="73"/>
    </row>
    <row r="620" spans="1:10" x14ac:dyDescent="0.35">
      <c r="A620" s="71"/>
      <c r="B620" s="71"/>
      <c r="C620" s="71"/>
      <c r="D620" s="69"/>
      <c r="E620" s="71"/>
      <c r="F620" s="71"/>
      <c r="G620" s="71"/>
      <c r="H620" s="71"/>
      <c r="I620" s="72"/>
      <c r="J620" s="73"/>
    </row>
    <row r="621" spans="1:10" x14ac:dyDescent="0.35">
      <c r="A621" s="71"/>
      <c r="B621" s="71"/>
      <c r="C621" s="71"/>
      <c r="D621" s="69"/>
      <c r="E621" s="71"/>
      <c r="F621" s="71"/>
      <c r="G621" s="71"/>
      <c r="H621" s="71"/>
      <c r="I621" s="72"/>
      <c r="J621" s="73"/>
    </row>
    <row r="622" spans="1:10" x14ac:dyDescent="0.35">
      <c r="A622" s="71"/>
      <c r="B622" s="71"/>
      <c r="C622" s="71"/>
      <c r="D622" s="69"/>
      <c r="E622" s="71"/>
      <c r="F622" s="71"/>
      <c r="G622" s="71"/>
      <c r="H622" s="71"/>
      <c r="I622" s="72"/>
      <c r="J622" s="73"/>
    </row>
    <row r="623" spans="1:10" x14ac:dyDescent="0.35">
      <c r="A623" s="71"/>
      <c r="B623" s="71"/>
      <c r="C623" s="71"/>
      <c r="D623" s="69"/>
      <c r="E623" s="71"/>
      <c r="F623" s="71"/>
      <c r="G623" s="71"/>
      <c r="H623" s="71"/>
      <c r="I623" s="72"/>
      <c r="J623" s="73"/>
    </row>
    <row r="624" spans="1:10" x14ac:dyDescent="0.35">
      <c r="A624" s="71"/>
      <c r="B624" s="71"/>
      <c r="C624" s="71"/>
      <c r="D624" s="69"/>
      <c r="E624" s="71"/>
      <c r="F624" s="71"/>
      <c r="G624" s="71"/>
      <c r="H624" s="71"/>
      <c r="I624" s="72"/>
      <c r="J624" s="73"/>
    </row>
    <row r="625" spans="1:10" x14ac:dyDescent="0.35">
      <c r="A625" s="71"/>
      <c r="B625" s="71"/>
      <c r="C625" s="71"/>
      <c r="D625" s="69"/>
      <c r="E625" s="71"/>
      <c r="F625" s="71"/>
      <c r="G625" s="71"/>
      <c r="H625" s="71"/>
      <c r="I625" s="72"/>
      <c r="J625" s="73"/>
    </row>
    <row r="626" spans="1:10" x14ac:dyDescent="0.35">
      <c r="A626" s="71"/>
      <c r="B626" s="71"/>
      <c r="C626" s="71"/>
      <c r="D626" s="69"/>
      <c r="E626" s="71"/>
      <c r="F626" s="71"/>
      <c r="G626" s="71"/>
      <c r="H626" s="71"/>
      <c r="I626" s="72"/>
      <c r="J626" s="73"/>
    </row>
    <row r="627" spans="1:10" x14ac:dyDescent="0.35">
      <c r="A627" s="71"/>
      <c r="B627" s="71"/>
      <c r="C627" s="71"/>
      <c r="D627" s="69"/>
      <c r="E627" s="71"/>
      <c r="F627" s="71"/>
      <c r="G627" s="71"/>
      <c r="H627" s="71"/>
      <c r="I627" s="72"/>
      <c r="J627" s="73"/>
    </row>
    <row r="628" spans="1:10" x14ac:dyDescent="0.35">
      <c r="A628" s="71"/>
      <c r="B628" s="71"/>
      <c r="C628" s="71"/>
      <c r="D628" s="69"/>
      <c r="E628" s="71"/>
      <c r="F628" s="71"/>
      <c r="G628" s="71"/>
      <c r="H628" s="71"/>
      <c r="I628" s="72"/>
      <c r="J628" s="73"/>
    </row>
    <row r="629" spans="1:10" x14ac:dyDescent="0.35">
      <c r="A629" s="71"/>
      <c r="B629" s="71"/>
      <c r="C629" s="71"/>
      <c r="D629" s="69"/>
      <c r="E629" s="71"/>
      <c r="F629" s="71"/>
      <c r="G629" s="71"/>
      <c r="H629" s="71"/>
      <c r="I629" s="72"/>
      <c r="J629" s="73"/>
    </row>
    <row r="630" spans="1:10" x14ac:dyDescent="0.35">
      <c r="A630" s="71"/>
      <c r="B630" s="71"/>
      <c r="C630" s="71"/>
      <c r="D630" s="69"/>
      <c r="E630" s="71"/>
      <c r="F630" s="71"/>
      <c r="G630" s="71"/>
      <c r="H630" s="71"/>
      <c r="I630" s="72"/>
      <c r="J630" s="73"/>
    </row>
    <row r="631" spans="1:10" x14ac:dyDescent="0.35">
      <c r="A631" s="71"/>
      <c r="B631" s="71"/>
      <c r="C631" s="71"/>
      <c r="D631" s="69"/>
      <c r="E631" s="71"/>
      <c r="F631" s="71"/>
      <c r="G631" s="71"/>
      <c r="H631" s="71"/>
      <c r="I631" s="72"/>
      <c r="J631" s="73"/>
    </row>
    <row r="632" spans="1:10" x14ac:dyDescent="0.35">
      <c r="A632" s="71"/>
      <c r="B632" s="71"/>
      <c r="C632" s="71"/>
      <c r="D632" s="69"/>
      <c r="E632" s="71"/>
      <c r="F632" s="71"/>
      <c r="G632" s="71"/>
      <c r="H632" s="71"/>
      <c r="I632" s="72"/>
      <c r="J632" s="73"/>
    </row>
    <row r="633" spans="1:10" x14ac:dyDescent="0.35">
      <c r="A633" s="71"/>
      <c r="B633" s="71"/>
      <c r="C633" s="71"/>
      <c r="D633" s="69"/>
      <c r="E633" s="71"/>
      <c r="F633" s="71"/>
      <c r="G633" s="71"/>
      <c r="H633" s="71"/>
      <c r="I633" s="72"/>
      <c r="J633" s="73"/>
    </row>
    <row r="634" spans="1:10" x14ac:dyDescent="0.35">
      <c r="A634" s="71"/>
      <c r="B634" s="71"/>
      <c r="C634" s="71"/>
      <c r="D634" s="69"/>
      <c r="E634" s="71"/>
      <c r="F634" s="71"/>
      <c r="G634" s="71"/>
      <c r="H634" s="71"/>
      <c r="I634" s="72"/>
      <c r="J634" s="73"/>
    </row>
    <row r="635" spans="1:10" x14ac:dyDescent="0.35">
      <c r="A635" s="71"/>
      <c r="B635" s="71"/>
      <c r="C635" s="71"/>
      <c r="D635" s="69"/>
      <c r="E635" s="71"/>
      <c r="F635" s="71"/>
      <c r="G635" s="71"/>
      <c r="H635" s="71"/>
      <c r="I635" s="72"/>
      <c r="J635" s="73"/>
    </row>
    <row r="636" spans="1:10" x14ac:dyDescent="0.35">
      <c r="A636" s="71"/>
      <c r="B636" s="71"/>
      <c r="C636" s="71"/>
      <c r="D636" s="69"/>
      <c r="E636" s="71"/>
      <c r="F636" s="71"/>
      <c r="G636" s="71"/>
      <c r="H636" s="71"/>
      <c r="I636" s="72"/>
      <c r="J636" s="73"/>
    </row>
    <row r="637" spans="1:10" x14ac:dyDescent="0.35">
      <c r="A637" s="71"/>
      <c r="B637" s="71"/>
      <c r="C637" s="71"/>
      <c r="D637" s="69"/>
      <c r="E637" s="71"/>
      <c r="F637" s="71"/>
      <c r="G637" s="71"/>
      <c r="H637" s="71"/>
      <c r="I637" s="72"/>
      <c r="J637" s="73"/>
    </row>
    <row r="638" spans="1:10" x14ac:dyDescent="0.35">
      <c r="A638" s="71"/>
      <c r="B638" s="71"/>
      <c r="C638" s="71"/>
      <c r="D638" s="69"/>
      <c r="E638" s="71"/>
      <c r="F638" s="71"/>
      <c r="G638" s="71"/>
      <c r="H638" s="71"/>
      <c r="I638" s="72"/>
      <c r="J638" s="73"/>
    </row>
    <row r="639" spans="1:10" x14ac:dyDescent="0.35">
      <c r="A639" s="71"/>
      <c r="B639" s="71"/>
      <c r="C639" s="71"/>
      <c r="D639" s="69"/>
      <c r="E639" s="71"/>
      <c r="F639" s="71"/>
      <c r="G639" s="71"/>
      <c r="H639" s="71"/>
      <c r="I639" s="72"/>
      <c r="J639" s="73"/>
    </row>
    <row r="640" spans="1:10" x14ac:dyDescent="0.35">
      <c r="A640" s="71"/>
      <c r="B640" s="71"/>
      <c r="C640" s="71"/>
      <c r="D640" s="69"/>
      <c r="E640" s="71"/>
      <c r="F640" s="71"/>
      <c r="G640" s="71"/>
      <c r="H640" s="71"/>
      <c r="I640" s="72"/>
      <c r="J640" s="73"/>
    </row>
    <row r="641" spans="1:10" x14ac:dyDescent="0.35">
      <c r="A641" s="71"/>
      <c r="B641" s="71"/>
      <c r="C641" s="71"/>
      <c r="D641" s="69"/>
      <c r="E641" s="71"/>
      <c r="F641" s="71"/>
      <c r="G641" s="71"/>
      <c r="H641" s="71"/>
      <c r="I641" s="72"/>
      <c r="J641" s="73"/>
    </row>
    <row r="642" spans="1:10" x14ac:dyDescent="0.35">
      <c r="A642" s="71"/>
      <c r="B642" s="71"/>
      <c r="C642" s="71"/>
      <c r="D642" s="69"/>
      <c r="E642" s="71"/>
      <c r="F642" s="71"/>
      <c r="G642" s="71"/>
      <c r="H642" s="71"/>
      <c r="I642" s="72"/>
      <c r="J642" s="73"/>
    </row>
    <row r="643" spans="1:10" x14ac:dyDescent="0.35">
      <c r="A643" s="71"/>
      <c r="B643" s="71"/>
      <c r="C643" s="71"/>
      <c r="D643" s="69"/>
      <c r="E643" s="71"/>
      <c r="F643" s="71"/>
      <c r="G643" s="71"/>
      <c r="H643" s="71"/>
      <c r="I643" s="72"/>
      <c r="J643" s="73"/>
    </row>
    <row r="644" spans="1:10" x14ac:dyDescent="0.35">
      <c r="A644" s="71"/>
      <c r="B644" s="71"/>
      <c r="C644" s="71"/>
      <c r="D644" s="69"/>
      <c r="E644" s="71"/>
      <c r="F644" s="71"/>
      <c r="G644" s="71"/>
      <c r="H644" s="71"/>
      <c r="I644" s="72"/>
      <c r="J644" s="73"/>
    </row>
    <row r="645" spans="1:10" x14ac:dyDescent="0.35">
      <c r="A645" s="71"/>
      <c r="B645" s="71"/>
      <c r="C645" s="71"/>
      <c r="D645" s="69"/>
      <c r="E645" s="71"/>
      <c r="F645" s="71"/>
      <c r="G645" s="71"/>
      <c r="H645" s="71"/>
      <c r="I645" s="72"/>
      <c r="J645" s="73"/>
    </row>
    <row r="646" spans="1:10" x14ac:dyDescent="0.35">
      <c r="A646" s="71"/>
      <c r="B646" s="71"/>
      <c r="C646" s="71"/>
      <c r="D646" s="69"/>
      <c r="E646" s="71"/>
      <c r="F646" s="71"/>
      <c r="G646" s="71"/>
      <c r="H646" s="71"/>
      <c r="I646" s="72"/>
      <c r="J646" s="73"/>
    </row>
    <row r="647" spans="1:10" x14ac:dyDescent="0.35">
      <c r="A647" s="71"/>
      <c r="B647" s="71"/>
      <c r="C647" s="71"/>
      <c r="D647" s="69"/>
      <c r="E647" s="71"/>
      <c r="F647" s="71"/>
      <c r="G647" s="71"/>
      <c r="H647" s="71"/>
      <c r="I647" s="72"/>
      <c r="J647" s="73"/>
    </row>
    <row r="648" spans="1:10" x14ac:dyDescent="0.35">
      <c r="A648" s="71"/>
      <c r="B648" s="71"/>
      <c r="C648" s="71"/>
      <c r="D648" s="69"/>
      <c r="E648" s="71"/>
      <c r="F648" s="71"/>
      <c r="G648" s="71"/>
      <c r="H648" s="71"/>
      <c r="I648" s="72"/>
      <c r="J648" s="73"/>
    </row>
    <row r="649" spans="1:10" x14ac:dyDescent="0.35">
      <c r="A649" s="71"/>
      <c r="B649" s="71"/>
      <c r="C649" s="71"/>
      <c r="D649" s="69"/>
      <c r="E649" s="71"/>
      <c r="F649" s="71"/>
      <c r="G649" s="71"/>
      <c r="H649" s="71"/>
      <c r="I649" s="72"/>
      <c r="J649" s="73"/>
    </row>
    <row r="650" spans="1:10" x14ac:dyDescent="0.35">
      <c r="A650" s="71"/>
      <c r="B650" s="71"/>
      <c r="C650" s="71"/>
      <c r="D650" s="69"/>
      <c r="E650" s="71"/>
      <c r="F650" s="71"/>
      <c r="G650" s="71"/>
      <c r="H650" s="71"/>
      <c r="I650" s="72"/>
      <c r="J650" s="73"/>
    </row>
    <row r="651" spans="1:10" x14ac:dyDescent="0.35">
      <c r="A651" s="71"/>
      <c r="B651" s="71"/>
      <c r="C651" s="71"/>
      <c r="D651" s="69"/>
      <c r="E651" s="71"/>
      <c r="F651" s="71"/>
      <c r="G651" s="71"/>
      <c r="H651" s="71"/>
      <c r="I651" s="72"/>
      <c r="J651" s="73"/>
    </row>
    <row r="652" spans="1:10" x14ac:dyDescent="0.35">
      <c r="A652" s="71"/>
      <c r="B652" s="71"/>
      <c r="C652" s="71"/>
      <c r="D652" s="69"/>
      <c r="E652" s="71"/>
      <c r="F652" s="71"/>
      <c r="G652" s="71"/>
      <c r="H652" s="71"/>
      <c r="I652" s="72"/>
      <c r="J652" s="73"/>
    </row>
    <row r="653" spans="1:10" x14ac:dyDescent="0.35">
      <c r="A653" s="71"/>
      <c r="B653" s="71"/>
      <c r="C653" s="71"/>
      <c r="D653" s="69"/>
      <c r="E653" s="71"/>
      <c r="F653" s="71"/>
      <c r="G653" s="71"/>
      <c r="H653" s="71"/>
      <c r="I653" s="72"/>
      <c r="J653" s="73"/>
    </row>
    <row r="654" spans="1:10" x14ac:dyDescent="0.35">
      <c r="A654" s="71"/>
      <c r="B654" s="71"/>
      <c r="C654" s="71"/>
      <c r="D654" s="69"/>
      <c r="E654" s="71"/>
      <c r="F654" s="71"/>
      <c r="G654" s="71"/>
      <c r="H654" s="71"/>
      <c r="I654" s="72"/>
      <c r="J654" s="73"/>
    </row>
    <row r="655" spans="1:10" x14ac:dyDescent="0.35">
      <c r="A655" s="71"/>
      <c r="B655" s="71"/>
      <c r="C655" s="71"/>
      <c r="D655" s="69"/>
      <c r="E655" s="71"/>
      <c r="F655" s="71"/>
      <c r="G655" s="71"/>
      <c r="H655" s="71"/>
      <c r="I655" s="72"/>
      <c r="J655" s="73"/>
    </row>
    <row r="656" spans="1:10" x14ac:dyDescent="0.35">
      <c r="A656" s="71"/>
      <c r="B656" s="71"/>
      <c r="C656" s="71"/>
      <c r="D656" s="69"/>
      <c r="E656" s="71"/>
      <c r="F656" s="71"/>
      <c r="G656" s="71"/>
      <c r="H656" s="71"/>
      <c r="I656" s="72"/>
      <c r="J656" s="73"/>
    </row>
    <row r="657" spans="1:10" x14ac:dyDescent="0.35">
      <c r="A657" s="71"/>
      <c r="B657" s="71"/>
      <c r="C657" s="71"/>
      <c r="D657" s="69"/>
      <c r="E657" s="71"/>
      <c r="F657" s="71"/>
      <c r="G657" s="71"/>
      <c r="H657" s="71"/>
      <c r="I657" s="72"/>
      <c r="J657" s="73"/>
    </row>
    <row r="658" spans="1:10" x14ac:dyDescent="0.35">
      <c r="A658" s="71"/>
      <c r="B658" s="71"/>
      <c r="C658" s="71"/>
      <c r="D658" s="69"/>
      <c r="E658" s="71"/>
      <c r="F658" s="71"/>
      <c r="G658" s="71"/>
      <c r="H658" s="71"/>
      <c r="I658" s="72"/>
      <c r="J658" s="73"/>
    </row>
    <row r="659" spans="1:10" x14ac:dyDescent="0.35">
      <c r="A659" s="71"/>
      <c r="B659" s="71"/>
      <c r="C659" s="71"/>
      <c r="D659" s="69"/>
      <c r="E659" s="71"/>
      <c r="F659" s="71"/>
      <c r="G659" s="71"/>
      <c r="H659" s="71"/>
      <c r="I659" s="72"/>
      <c r="J659" s="73"/>
    </row>
    <row r="660" spans="1:10" x14ac:dyDescent="0.35">
      <c r="A660" s="71"/>
      <c r="B660" s="71"/>
      <c r="C660" s="71"/>
      <c r="D660" s="69"/>
      <c r="E660" s="71"/>
      <c r="F660" s="71"/>
      <c r="G660" s="71"/>
      <c r="H660" s="71"/>
      <c r="I660" s="72"/>
      <c r="J660" s="73"/>
    </row>
    <row r="661" spans="1:10" x14ac:dyDescent="0.35">
      <c r="A661" s="71"/>
      <c r="B661" s="71"/>
      <c r="C661" s="71"/>
      <c r="D661" s="69"/>
      <c r="E661" s="71"/>
      <c r="F661" s="71"/>
      <c r="G661" s="71"/>
      <c r="H661" s="71"/>
      <c r="I661" s="72"/>
      <c r="J661" s="73"/>
    </row>
    <row r="662" spans="1:10" x14ac:dyDescent="0.35">
      <c r="A662" s="71"/>
      <c r="B662" s="71"/>
      <c r="C662" s="71"/>
      <c r="D662" s="69"/>
      <c r="E662" s="71"/>
      <c r="F662" s="71"/>
      <c r="G662" s="71"/>
      <c r="H662" s="71"/>
      <c r="I662" s="72"/>
      <c r="J662" s="73"/>
    </row>
    <row r="663" spans="1:10" x14ac:dyDescent="0.35">
      <c r="A663" s="71"/>
      <c r="B663" s="71"/>
      <c r="C663" s="71"/>
      <c r="D663" s="69"/>
      <c r="E663" s="71"/>
      <c r="F663" s="71"/>
      <c r="G663" s="71"/>
      <c r="H663" s="71"/>
      <c r="I663" s="72"/>
      <c r="J663" s="73"/>
    </row>
    <row r="664" spans="1:10" x14ac:dyDescent="0.35">
      <c r="A664" s="71"/>
      <c r="B664" s="71"/>
      <c r="C664" s="71"/>
      <c r="D664" s="69"/>
      <c r="E664" s="71"/>
      <c r="F664" s="71"/>
      <c r="G664" s="71"/>
      <c r="H664" s="71"/>
      <c r="I664" s="72"/>
      <c r="J664" s="73"/>
    </row>
    <row r="665" spans="1:10" x14ac:dyDescent="0.35">
      <c r="A665" s="71"/>
      <c r="B665" s="71"/>
      <c r="C665" s="71"/>
      <c r="D665" s="69"/>
      <c r="E665" s="71"/>
      <c r="F665" s="71"/>
      <c r="G665" s="71"/>
      <c r="H665" s="71"/>
      <c r="I665" s="72"/>
      <c r="J665" s="73"/>
    </row>
    <row r="666" spans="1:10" x14ac:dyDescent="0.35">
      <c r="A666" s="71"/>
      <c r="B666" s="71"/>
      <c r="C666" s="71"/>
      <c r="D666" s="69"/>
      <c r="E666" s="71"/>
      <c r="F666" s="71"/>
      <c r="G666" s="71"/>
      <c r="H666" s="71"/>
      <c r="I666" s="72"/>
      <c r="J666" s="73"/>
    </row>
    <row r="667" spans="1:10" x14ac:dyDescent="0.35">
      <c r="A667" s="71"/>
      <c r="B667" s="71"/>
      <c r="C667" s="71"/>
      <c r="D667" s="69"/>
      <c r="E667" s="71"/>
      <c r="F667" s="71"/>
      <c r="G667" s="71"/>
      <c r="H667" s="71"/>
      <c r="I667" s="72"/>
      <c r="J667" s="73"/>
    </row>
    <row r="668" spans="1:10" x14ac:dyDescent="0.35">
      <c r="A668" s="71"/>
      <c r="B668" s="71"/>
      <c r="C668" s="71"/>
      <c r="D668" s="69"/>
      <c r="E668" s="71"/>
      <c r="F668" s="71"/>
      <c r="G668" s="71"/>
      <c r="H668" s="71"/>
      <c r="I668" s="72"/>
      <c r="J668" s="73"/>
    </row>
    <row r="669" spans="1:10" x14ac:dyDescent="0.35">
      <c r="A669" s="71"/>
      <c r="B669" s="71"/>
      <c r="C669" s="71"/>
      <c r="D669" s="69"/>
      <c r="E669" s="71"/>
      <c r="F669" s="71"/>
      <c r="G669" s="71"/>
      <c r="H669" s="71"/>
      <c r="I669" s="72"/>
      <c r="J669" s="73"/>
    </row>
    <row r="670" spans="1:10" x14ac:dyDescent="0.35">
      <c r="A670" s="71"/>
      <c r="B670" s="71"/>
      <c r="C670" s="71"/>
      <c r="D670" s="69"/>
      <c r="E670" s="71"/>
      <c r="F670" s="71"/>
      <c r="G670" s="71"/>
      <c r="H670" s="71"/>
      <c r="I670" s="72"/>
      <c r="J670" s="73"/>
    </row>
    <row r="671" spans="1:10" x14ac:dyDescent="0.35">
      <c r="A671" s="71"/>
      <c r="B671" s="71"/>
      <c r="C671" s="71"/>
      <c r="D671" s="69"/>
      <c r="E671" s="71"/>
      <c r="F671" s="71"/>
      <c r="G671" s="71"/>
      <c r="H671" s="71"/>
      <c r="I671" s="72"/>
      <c r="J671" s="73"/>
    </row>
    <row r="672" spans="1:10" x14ac:dyDescent="0.35">
      <c r="A672" s="71"/>
      <c r="B672" s="71"/>
      <c r="C672" s="71"/>
      <c r="D672" s="69"/>
      <c r="E672" s="71"/>
      <c r="F672" s="71"/>
      <c r="G672" s="71"/>
      <c r="H672" s="71"/>
      <c r="I672" s="72"/>
      <c r="J672" s="73"/>
    </row>
    <row r="673" spans="1:10" x14ac:dyDescent="0.35">
      <c r="A673" s="71"/>
      <c r="B673" s="71"/>
      <c r="C673" s="71"/>
      <c r="D673" s="69"/>
      <c r="E673" s="71"/>
      <c r="F673" s="71"/>
      <c r="G673" s="71"/>
      <c r="H673" s="71"/>
      <c r="I673" s="72"/>
      <c r="J673" s="73"/>
    </row>
    <row r="674" spans="1:10" x14ac:dyDescent="0.35">
      <c r="A674" s="71"/>
      <c r="B674" s="71"/>
      <c r="C674" s="71"/>
      <c r="D674" s="69"/>
      <c r="E674" s="71"/>
      <c r="F674" s="71"/>
      <c r="G674" s="71"/>
      <c r="H674" s="71"/>
      <c r="I674" s="72"/>
      <c r="J674" s="73"/>
    </row>
    <row r="675" spans="1:10" x14ac:dyDescent="0.35">
      <c r="A675" s="71"/>
      <c r="B675" s="71"/>
      <c r="C675" s="71"/>
      <c r="D675" s="69"/>
      <c r="E675" s="71"/>
      <c r="F675" s="71"/>
      <c r="G675" s="71"/>
      <c r="H675" s="71"/>
      <c r="I675" s="72"/>
      <c r="J675" s="73"/>
    </row>
    <row r="676" spans="1:10" x14ac:dyDescent="0.35">
      <c r="A676" s="71"/>
      <c r="B676" s="71"/>
      <c r="C676" s="71"/>
      <c r="D676" s="69"/>
      <c r="E676" s="71"/>
      <c r="F676" s="71"/>
      <c r="G676" s="71"/>
      <c r="H676" s="71"/>
      <c r="I676" s="72"/>
      <c r="J676" s="73"/>
    </row>
    <row r="677" spans="1:10" x14ac:dyDescent="0.35">
      <c r="A677" s="71"/>
      <c r="B677" s="71"/>
      <c r="C677" s="71"/>
      <c r="D677" s="69"/>
      <c r="E677" s="71"/>
      <c r="F677" s="71"/>
      <c r="G677" s="71"/>
      <c r="H677" s="71"/>
      <c r="I677" s="72"/>
      <c r="J677" s="73"/>
    </row>
    <row r="678" spans="1:10" x14ac:dyDescent="0.35">
      <c r="A678" s="71"/>
      <c r="B678" s="71"/>
      <c r="C678" s="71"/>
      <c r="D678" s="69"/>
      <c r="E678" s="71"/>
      <c r="F678" s="71"/>
      <c r="G678" s="71"/>
      <c r="H678" s="71"/>
      <c r="I678" s="72"/>
      <c r="J678" s="73"/>
    </row>
    <row r="679" spans="1:10" x14ac:dyDescent="0.35">
      <c r="A679" s="71"/>
      <c r="B679" s="71"/>
      <c r="C679" s="71"/>
      <c r="D679" s="69"/>
      <c r="E679" s="71"/>
      <c r="F679" s="71"/>
      <c r="G679" s="71"/>
      <c r="H679" s="71"/>
      <c r="I679" s="72"/>
      <c r="J679" s="73"/>
    </row>
    <row r="680" spans="1:10" x14ac:dyDescent="0.35">
      <c r="A680" s="71"/>
      <c r="B680" s="71"/>
      <c r="C680" s="71"/>
      <c r="D680" s="69"/>
      <c r="E680" s="71"/>
      <c r="F680" s="71"/>
      <c r="G680" s="71"/>
      <c r="H680" s="71"/>
      <c r="I680" s="72"/>
      <c r="J680" s="73"/>
    </row>
    <row r="681" spans="1:10" x14ac:dyDescent="0.35">
      <c r="A681" s="71"/>
      <c r="B681" s="71"/>
      <c r="C681" s="71"/>
      <c r="D681" s="69"/>
      <c r="E681" s="71"/>
      <c r="F681" s="71"/>
      <c r="G681" s="71"/>
      <c r="H681" s="71"/>
      <c r="I681" s="72"/>
      <c r="J681" s="73"/>
    </row>
    <row r="682" spans="1:10" x14ac:dyDescent="0.35">
      <c r="A682" s="71"/>
      <c r="B682" s="71"/>
      <c r="C682" s="71"/>
      <c r="D682" s="69"/>
      <c r="E682" s="71"/>
      <c r="F682" s="71"/>
      <c r="G682" s="71"/>
      <c r="H682" s="71"/>
      <c r="I682" s="72"/>
      <c r="J682" s="73"/>
    </row>
    <row r="683" spans="1:10" x14ac:dyDescent="0.35">
      <c r="A683" s="71"/>
      <c r="B683" s="71"/>
      <c r="C683" s="71"/>
      <c r="D683" s="69"/>
      <c r="E683" s="71"/>
      <c r="F683" s="71"/>
      <c r="G683" s="71"/>
      <c r="H683" s="71"/>
      <c r="I683" s="72"/>
      <c r="J683" s="73"/>
    </row>
    <row r="684" spans="1:10" x14ac:dyDescent="0.35">
      <c r="A684" s="71"/>
      <c r="B684" s="71"/>
      <c r="C684" s="71"/>
      <c r="D684" s="69"/>
      <c r="E684" s="71"/>
      <c r="F684" s="71"/>
      <c r="G684" s="71"/>
      <c r="H684" s="71"/>
      <c r="I684" s="72"/>
      <c r="J684" s="73"/>
    </row>
    <row r="685" spans="1:10" x14ac:dyDescent="0.35">
      <c r="A685" s="71"/>
      <c r="B685" s="71"/>
      <c r="C685" s="71"/>
      <c r="D685" s="69"/>
      <c r="E685" s="71"/>
      <c r="F685" s="71"/>
      <c r="G685" s="71"/>
      <c r="H685" s="71"/>
      <c r="I685" s="72"/>
      <c r="J685" s="73"/>
    </row>
    <row r="686" spans="1:10" x14ac:dyDescent="0.35">
      <c r="A686" s="71"/>
      <c r="B686" s="71"/>
      <c r="C686" s="71"/>
      <c r="D686" s="69"/>
      <c r="E686" s="71"/>
      <c r="F686" s="71"/>
      <c r="G686" s="71"/>
      <c r="H686" s="71"/>
      <c r="I686" s="72"/>
      <c r="J686" s="73"/>
    </row>
    <row r="687" spans="1:10" x14ac:dyDescent="0.35">
      <c r="A687" s="71"/>
      <c r="B687" s="71"/>
      <c r="C687" s="71"/>
      <c r="D687" s="69"/>
      <c r="E687" s="71"/>
      <c r="F687" s="71"/>
      <c r="G687" s="71"/>
      <c r="H687" s="71"/>
      <c r="I687" s="72"/>
      <c r="J687" s="73"/>
    </row>
    <row r="688" spans="1:10" x14ac:dyDescent="0.35">
      <c r="A688" s="71"/>
      <c r="B688" s="71"/>
      <c r="C688" s="71"/>
      <c r="D688" s="69"/>
      <c r="E688" s="71"/>
      <c r="F688" s="71"/>
      <c r="G688" s="71"/>
      <c r="H688" s="71"/>
      <c r="I688" s="72"/>
      <c r="J688" s="73"/>
    </row>
    <row r="689" spans="1:10" x14ac:dyDescent="0.35">
      <c r="A689" s="71"/>
      <c r="B689" s="71"/>
      <c r="C689" s="71"/>
      <c r="D689" s="69"/>
      <c r="E689" s="71"/>
      <c r="F689" s="71"/>
      <c r="G689" s="71"/>
      <c r="H689" s="71"/>
      <c r="I689" s="72"/>
      <c r="J689" s="73"/>
    </row>
    <row r="690" spans="1:10" x14ac:dyDescent="0.35">
      <c r="A690" s="71"/>
      <c r="B690" s="71"/>
      <c r="C690" s="71"/>
      <c r="D690" s="69"/>
      <c r="E690" s="71"/>
      <c r="F690" s="71"/>
      <c r="G690" s="71"/>
      <c r="H690" s="71"/>
      <c r="I690" s="72"/>
      <c r="J690" s="73"/>
    </row>
    <row r="691" spans="1:10" x14ac:dyDescent="0.35">
      <c r="A691" s="71"/>
      <c r="B691" s="71"/>
      <c r="C691" s="71"/>
      <c r="D691" s="69"/>
      <c r="E691" s="71"/>
      <c r="F691" s="71"/>
      <c r="G691" s="71"/>
      <c r="H691" s="71"/>
      <c r="I691" s="72"/>
      <c r="J691" s="73"/>
    </row>
    <row r="692" spans="1:10" x14ac:dyDescent="0.35">
      <c r="A692" s="71"/>
      <c r="B692" s="71"/>
      <c r="C692" s="71"/>
      <c r="D692" s="69"/>
      <c r="E692" s="71"/>
      <c r="F692" s="71"/>
      <c r="G692" s="71"/>
      <c r="H692" s="71"/>
      <c r="I692" s="72"/>
      <c r="J692" s="73"/>
    </row>
    <row r="693" spans="1:10" x14ac:dyDescent="0.35">
      <c r="A693" s="71"/>
      <c r="B693" s="71"/>
      <c r="C693" s="71"/>
      <c r="D693" s="69"/>
      <c r="E693" s="71"/>
      <c r="F693" s="71"/>
      <c r="G693" s="71"/>
      <c r="H693" s="71"/>
      <c r="I693" s="72"/>
      <c r="J693" s="73"/>
    </row>
    <row r="694" spans="1:10" x14ac:dyDescent="0.35">
      <c r="A694" s="71"/>
      <c r="B694" s="71"/>
      <c r="C694" s="71"/>
      <c r="D694" s="69"/>
      <c r="E694" s="71"/>
      <c r="F694" s="71"/>
      <c r="G694" s="71"/>
      <c r="H694" s="71"/>
      <c r="I694" s="72"/>
      <c r="J694" s="73"/>
    </row>
    <row r="695" spans="1:10" x14ac:dyDescent="0.35">
      <c r="A695" s="71"/>
      <c r="B695" s="71"/>
      <c r="C695" s="71"/>
      <c r="D695" s="69"/>
      <c r="E695" s="71"/>
      <c r="F695" s="71"/>
      <c r="G695" s="71"/>
      <c r="H695" s="71"/>
      <c r="I695" s="72"/>
      <c r="J695" s="73"/>
    </row>
    <row r="696" spans="1:10" x14ac:dyDescent="0.35">
      <c r="A696" s="71"/>
      <c r="B696" s="71"/>
      <c r="C696" s="71"/>
      <c r="D696" s="69"/>
      <c r="E696" s="71"/>
      <c r="F696" s="71"/>
      <c r="G696" s="71"/>
      <c r="H696" s="71"/>
      <c r="I696" s="72"/>
      <c r="J696" s="73"/>
    </row>
    <row r="697" spans="1:10" x14ac:dyDescent="0.35">
      <c r="A697" s="71"/>
      <c r="B697" s="71"/>
      <c r="C697" s="71"/>
      <c r="D697" s="69"/>
      <c r="E697" s="71"/>
      <c r="F697" s="71"/>
      <c r="G697" s="71"/>
      <c r="H697" s="71"/>
      <c r="I697" s="72"/>
      <c r="J697" s="73"/>
    </row>
    <row r="698" spans="1:10" x14ac:dyDescent="0.35">
      <c r="A698" s="71"/>
      <c r="B698" s="71"/>
      <c r="C698" s="71"/>
      <c r="D698" s="69"/>
      <c r="E698" s="71"/>
      <c r="F698" s="71"/>
      <c r="G698" s="71"/>
      <c r="H698" s="71"/>
      <c r="I698" s="72"/>
      <c r="J698" s="73"/>
    </row>
    <row r="699" spans="1:10" x14ac:dyDescent="0.35">
      <c r="A699" s="71"/>
      <c r="B699" s="71"/>
      <c r="C699" s="71"/>
      <c r="D699" s="69"/>
      <c r="E699" s="71"/>
      <c r="F699" s="71"/>
      <c r="G699" s="71"/>
      <c r="H699" s="71"/>
      <c r="I699" s="72"/>
      <c r="J699" s="73"/>
    </row>
    <row r="700" spans="1:10" x14ac:dyDescent="0.35">
      <c r="A700" s="71"/>
      <c r="B700" s="71"/>
      <c r="C700" s="71"/>
      <c r="D700" s="69"/>
      <c r="E700" s="71"/>
      <c r="F700" s="71"/>
      <c r="G700" s="71"/>
      <c r="H700" s="71"/>
      <c r="I700" s="72"/>
      <c r="J700" s="73"/>
    </row>
    <row r="701" spans="1:10" x14ac:dyDescent="0.35">
      <c r="A701" s="71"/>
      <c r="B701" s="71"/>
      <c r="C701" s="71"/>
      <c r="D701" s="69"/>
      <c r="E701" s="71"/>
      <c r="F701" s="71"/>
      <c r="G701" s="71"/>
      <c r="H701" s="71"/>
      <c r="I701" s="72"/>
      <c r="J701" s="73"/>
    </row>
    <row r="702" spans="1:10" x14ac:dyDescent="0.35">
      <c r="A702" s="71"/>
      <c r="B702" s="71"/>
      <c r="C702" s="71"/>
      <c r="D702" s="69"/>
      <c r="E702" s="71"/>
      <c r="F702" s="71"/>
      <c r="G702" s="71"/>
      <c r="H702" s="71"/>
      <c r="I702" s="72"/>
      <c r="J702" s="73"/>
    </row>
    <row r="703" spans="1:10" x14ac:dyDescent="0.35">
      <c r="A703" s="71"/>
      <c r="B703" s="71"/>
      <c r="C703" s="71"/>
      <c r="D703" s="69"/>
      <c r="E703" s="71"/>
      <c r="F703" s="71"/>
      <c r="G703" s="71"/>
      <c r="H703" s="71"/>
      <c r="I703" s="72"/>
      <c r="J703" s="73"/>
    </row>
    <row r="704" spans="1:10" x14ac:dyDescent="0.35">
      <c r="A704" s="71"/>
      <c r="B704" s="71"/>
      <c r="C704" s="71"/>
      <c r="D704" s="69"/>
      <c r="E704" s="71"/>
      <c r="F704" s="71"/>
      <c r="G704" s="71"/>
      <c r="H704" s="71"/>
      <c r="I704" s="72"/>
      <c r="J704" s="73"/>
    </row>
    <row r="705" spans="1:10" x14ac:dyDescent="0.35">
      <c r="A705" s="71"/>
      <c r="B705" s="71"/>
      <c r="C705" s="71"/>
      <c r="D705" s="69"/>
      <c r="E705" s="71"/>
      <c r="F705" s="71"/>
      <c r="G705" s="71"/>
      <c r="H705" s="71"/>
      <c r="I705" s="72"/>
      <c r="J705" s="73"/>
    </row>
    <row r="706" spans="1:10" x14ac:dyDescent="0.35">
      <c r="A706" s="71"/>
      <c r="B706" s="71"/>
      <c r="C706" s="71"/>
      <c r="D706" s="69"/>
      <c r="E706" s="71"/>
      <c r="F706" s="71"/>
      <c r="G706" s="71"/>
      <c r="H706" s="71"/>
      <c r="I706" s="72"/>
      <c r="J706" s="73"/>
    </row>
    <row r="707" spans="1:10" x14ac:dyDescent="0.35">
      <c r="A707" s="71"/>
      <c r="B707" s="71"/>
      <c r="C707" s="71"/>
      <c r="D707" s="69"/>
      <c r="E707" s="71"/>
      <c r="F707" s="71"/>
      <c r="G707" s="71"/>
      <c r="H707" s="71"/>
      <c r="I707" s="72"/>
      <c r="J707" s="73"/>
    </row>
    <row r="708" spans="1:10" x14ac:dyDescent="0.35">
      <c r="A708" s="71"/>
      <c r="B708" s="71"/>
      <c r="C708" s="71"/>
      <c r="D708" s="69"/>
      <c r="E708" s="71"/>
      <c r="F708" s="71"/>
      <c r="G708" s="71"/>
      <c r="H708" s="71"/>
      <c r="I708" s="72"/>
      <c r="J708" s="73"/>
    </row>
    <row r="709" spans="1:10" x14ac:dyDescent="0.35">
      <c r="A709" s="71"/>
      <c r="B709" s="71"/>
      <c r="C709" s="71"/>
      <c r="D709" s="69"/>
      <c r="E709" s="71"/>
      <c r="F709" s="71"/>
      <c r="G709" s="71"/>
      <c r="H709" s="71"/>
      <c r="I709" s="72"/>
      <c r="J709" s="73"/>
    </row>
    <row r="710" spans="1:10" x14ac:dyDescent="0.35">
      <c r="A710" s="71"/>
      <c r="B710" s="71"/>
      <c r="C710" s="71"/>
      <c r="D710" s="69"/>
      <c r="E710" s="71"/>
      <c r="F710" s="71"/>
      <c r="G710" s="71"/>
      <c r="H710" s="71"/>
      <c r="I710" s="72"/>
      <c r="J710" s="73"/>
    </row>
    <row r="711" spans="1:10" x14ac:dyDescent="0.35">
      <c r="A711" s="71"/>
      <c r="B711" s="71"/>
      <c r="C711" s="71"/>
      <c r="D711" s="69"/>
      <c r="E711" s="71"/>
      <c r="F711" s="71"/>
      <c r="G711" s="71"/>
      <c r="H711" s="71"/>
      <c r="I711" s="72"/>
      <c r="J711" s="73"/>
    </row>
    <row r="712" spans="1:10" x14ac:dyDescent="0.35">
      <c r="A712" s="71"/>
      <c r="B712" s="71"/>
      <c r="C712" s="71"/>
      <c r="D712" s="69"/>
      <c r="E712" s="71"/>
      <c r="F712" s="71"/>
      <c r="G712" s="71"/>
      <c r="H712" s="71"/>
      <c r="I712" s="72"/>
      <c r="J712" s="73"/>
    </row>
    <row r="713" spans="1:10" x14ac:dyDescent="0.35">
      <c r="A713" s="71"/>
      <c r="B713" s="71"/>
      <c r="C713" s="71"/>
      <c r="D713" s="69"/>
      <c r="E713" s="71"/>
      <c r="F713" s="71"/>
      <c r="G713" s="71"/>
      <c r="H713" s="71"/>
      <c r="I713" s="72"/>
      <c r="J713" s="73"/>
    </row>
    <row r="714" spans="1:10" x14ac:dyDescent="0.35">
      <c r="A714" s="71"/>
      <c r="B714" s="71"/>
      <c r="C714" s="71"/>
      <c r="D714" s="69"/>
      <c r="E714" s="71"/>
      <c r="F714" s="71"/>
      <c r="G714" s="71"/>
      <c r="H714" s="71"/>
      <c r="I714" s="72"/>
      <c r="J714" s="73"/>
    </row>
    <row r="715" spans="1:10" x14ac:dyDescent="0.35">
      <c r="A715" s="71"/>
      <c r="B715" s="71"/>
      <c r="C715" s="71"/>
      <c r="D715" s="69"/>
      <c r="E715" s="71"/>
      <c r="F715" s="71"/>
      <c r="G715" s="71"/>
      <c r="H715" s="71"/>
      <c r="I715" s="72"/>
      <c r="J715" s="73"/>
    </row>
    <row r="716" spans="1:10" x14ac:dyDescent="0.35">
      <c r="A716" s="71"/>
      <c r="B716" s="71"/>
      <c r="C716" s="71"/>
      <c r="D716" s="69"/>
      <c r="E716" s="71"/>
      <c r="F716" s="71"/>
      <c r="G716" s="71"/>
      <c r="H716" s="71"/>
      <c r="I716" s="72"/>
      <c r="J716" s="73"/>
    </row>
    <row r="717" spans="1:10" x14ac:dyDescent="0.35">
      <c r="A717" s="71"/>
      <c r="B717" s="71"/>
      <c r="C717" s="71"/>
      <c r="D717" s="69"/>
      <c r="E717" s="71"/>
      <c r="F717" s="71"/>
      <c r="G717" s="71"/>
      <c r="H717" s="71"/>
      <c r="I717" s="72"/>
      <c r="J717" s="73"/>
    </row>
    <row r="718" spans="1:10" x14ac:dyDescent="0.35">
      <c r="A718" s="71"/>
      <c r="B718" s="71"/>
      <c r="C718" s="71"/>
      <c r="D718" s="69"/>
      <c r="E718" s="71"/>
      <c r="F718" s="71"/>
      <c r="G718" s="71"/>
      <c r="H718" s="71"/>
      <c r="I718" s="72"/>
      <c r="J718" s="73"/>
    </row>
    <row r="719" spans="1:10" x14ac:dyDescent="0.35">
      <c r="A719" s="71"/>
      <c r="B719" s="71"/>
      <c r="C719" s="71"/>
      <c r="D719" s="69"/>
      <c r="E719" s="71"/>
      <c r="F719" s="71"/>
      <c r="G719" s="71"/>
      <c r="H719" s="71"/>
      <c r="I719" s="72"/>
      <c r="J719" s="73"/>
    </row>
    <row r="720" spans="1:10" x14ac:dyDescent="0.35">
      <c r="A720" s="71"/>
      <c r="B720" s="71"/>
      <c r="C720" s="71"/>
      <c r="D720" s="69"/>
      <c r="E720" s="71"/>
      <c r="F720" s="71"/>
      <c r="G720" s="71"/>
      <c r="H720" s="71"/>
      <c r="I720" s="72"/>
      <c r="J720" s="73"/>
    </row>
    <row r="721" spans="1:10" x14ac:dyDescent="0.35">
      <c r="A721" s="71"/>
      <c r="B721" s="71"/>
      <c r="C721" s="71"/>
      <c r="D721" s="69"/>
      <c r="E721" s="71"/>
      <c r="F721" s="71"/>
      <c r="G721" s="71"/>
      <c r="H721" s="71"/>
      <c r="I721" s="72"/>
      <c r="J721" s="73"/>
    </row>
    <row r="722" spans="1:10" x14ac:dyDescent="0.35">
      <c r="A722" s="71"/>
      <c r="B722" s="71"/>
      <c r="C722" s="71"/>
      <c r="D722" s="69"/>
      <c r="E722" s="71"/>
      <c r="F722" s="71"/>
      <c r="G722" s="71"/>
      <c r="H722" s="71"/>
      <c r="I722" s="72"/>
      <c r="J722" s="73"/>
    </row>
    <row r="723" spans="1:10" x14ac:dyDescent="0.35">
      <c r="A723" s="71"/>
      <c r="B723" s="71"/>
      <c r="C723" s="71"/>
      <c r="D723" s="69"/>
      <c r="E723" s="71"/>
      <c r="F723" s="71"/>
      <c r="G723" s="71"/>
      <c r="H723" s="71"/>
      <c r="I723" s="72"/>
      <c r="J723" s="73"/>
    </row>
    <row r="724" spans="1:10" x14ac:dyDescent="0.35">
      <c r="A724" s="71"/>
      <c r="B724" s="71"/>
      <c r="C724" s="71"/>
      <c r="D724" s="69"/>
      <c r="E724" s="71"/>
      <c r="F724" s="71"/>
      <c r="G724" s="71"/>
      <c r="H724" s="71"/>
      <c r="I724" s="72"/>
      <c r="J724" s="73"/>
    </row>
    <row r="725" spans="1:10" x14ac:dyDescent="0.35">
      <c r="A725" s="71"/>
      <c r="B725" s="71"/>
      <c r="C725" s="71"/>
      <c r="D725" s="69"/>
      <c r="E725" s="71"/>
      <c r="F725" s="71"/>
      <c r="G725" s="71"/>
      <c r="H725" s="71"/>
      <c r="I725" s="72"/>
      <c r="J725" s="73"/>
    </row>
    <row r="726" spans="1:10" x14ac:dyDescent="0.35">
      <c r="A726" s="71"/>
      <c r="B726" s="71"/>
      <c r="C726" s="71"/>
      <c r="D726" s="69"/>
      <c r="E726" s="71"/>
      <c r="F726" s="71"/>
      <c r="G726" s="71"/>
      <c r="H726" s="71"/>
      <c r="I726" s="72"/>
      <c r="J726" s="73"/>
    </row>
    <row r="727" spans="1:10" x14ac:dyDescent="0.35">
      <c r="A727" s="71"/>
      <c r="B727" s="71"/>
      <c r="C727" s="71"/>
      <c r="D727" s="69"/>
      <c r="E727" s="71"/>
      <c r="F727" s="71"/>
      <c r="G727" s="71"/>
      <c r="H727" s="71"/>
      <c r="I727" s="72"/>
      <c r="J727" s="73"/>
    </row>
    <row r="728" spans="1:10" x14ac:dyDescent="0.35">
      <c r="A728" s="71"/>
      <c r="B728" s="71"/>
      <c r="C728" s="71"/>
      <c r="D728" s="69"/>
      <c r="E728" s="71"/>
      <c r="F728" s="71"/>
      <c r="G728" s="71"/>
      <c r="H728" s="71"/>
      <c r="I728" s="72"/>
      <c r="J728" s="73"/>
    </row>
    <row r="729" spans="1:10" x14ac:dyDescent="0.35">
      <c r="A729" s="71"/>
      <c r="B729" s="71"/>
      <c r="C729" s="71"/>
      <c r="D729" s="69"/>
      <c r="E729" s="71"/>
      <c r="F729" s="71"/>
      <c r="G729" s="71"/>
      <c r="H729" s="71"/>
      <c r="I729" s="72"/>
      <c r="J729" s="73"/>
    </row>
    <row r="730" spans="1:10" x14ac:dyDescent="0.35">
      <c r="A730" s="71"/>
      <c r="B730" s="71"/>
      <c r="C730" s="71"/>
      <c r="D730" s="69"/>
      <c r="E730" s="71"/>
      <c r="F730" s="71"/>
      <c r="G730" s="71"/>
      <c r="H730" s="71"/>
      <c r="I730" s="72"/>
      <c r="J730" s="73"/>
    </row>
    <row r="731" spans="1:10" x14ac:dyDescent="0.35">
      <c r="A731" s="71"/>
      <c r="B731" s="71"/>
      <c r="C731" s="71"/>
      <c r="D731" s="69"/>
      <c r="E731" s="71"/>
      <c r="F731" s="71"/>
      <c r="G731" s="71"/>
      <c r="H731" s="71"/>
      <c r="I731" s="72"/>
      <c r="J731" s="73"/>
    </row>
    <row r="732" spans="1:10" x14ac:dyDescent="0.35">
      <c r="A732" s="71"/>
      <c r="B732" s="71"/>
      <c r="C732" s="71"/>
      <c r="D732" s="69"/>
      <c r="E732" s="71"/>
      <c r="F732" s="71"/>
      <c r="G732" s="71"/>
      <c r="H732" s="71"/>
      <c r="I732" s="72"/>
      <c r="J732" s="73"/>
    </row>
    <row r="733" spans="1:10" x14ac:dyDescent="0.35">
      <c r="A733" s="71"/>
      <c r="B733" s="71"/>
      <c r="C733" s="71"/>
      <c r="D733" s="69"/>
      <c r="E733" s="71"/>
      <c r="F733" s="71"/>
      <c r="G733" s="71"/>
      <c r="H733" s="71"/>
      <c r="I733" s="72"/>
      <c r="J733" s="73"/>
    </row>
    <row r="734" spans="1:10" x14ac:dyDescent="0.35">
      <c r="A734" s="71"/>
      <c r="B734" s="71"/>
      <c r="C734" s="71"/>
      <c r="D734" s="69"/>
      <c r="E734" s="71"/>
      <c r="F734" s="71"/>
      <c r="G734" s="71"/>
      <c r="H734" s="71"/>
      <c r="I734" s="72"/>
      <c r="J734" s="73"/>
    </row>
    <row r="735" spans="1:10" x14ac:dyDescent="0.35">
      <c r="A735" s="71"/>
      <c r="B735" s="71"/>
      <c r="C735" s="71"/>
      <c r="D735" s="69"/>
      <c r="E735" s="71"/>
      <c r="F735" s="71"/>
      <c r="G735" s="71"/>
      <c r="H735" s="71"/>
      <c r="I735" s="72"/>
      <c r="J735" s="73"/>
    </row>
    <row r="736" spans="1:10" x14ac:dyDescent="0.35">
      <c r="A736" s="71"/>
      <c r="B736" s="71"/>
      <c r="C736" s="71"/>
      <c r="D736" s="69"/>
      <c r="E736" s="71"/>
      <c r="F736" s="71"/>
      <c r="G736" s="71"/>
      <c r="H736" s="71"/>
      <c r="I736" s="72"/>
      <c r="J736" s="73"/>
    </row>
    <row r="737" spans="1:10" x14ac:dyDescent="0.35">
      <c r="A737" s="71"/>
      <c r="B737" s="71"/>
      <c r="C737" s="71"/>
      <c r="D737" s="69"/>
      <c r="E737" s="71"/>
      <c r="F737" s="71"/>
      <c r="G737" s="71"/>
      <c r="H737" s="71"/>
      <c r="I737" s="72"/>
      <c r="J737" s="73"/>
    </row>
    <row r="738" spans="1:10" x14ac:dyDescent="0.35">
      <c r="A738" s="71"/>
      <c r="B738" s="71"/>
      <c r="C738" s="71"/>
      <c r="D738" s="69"/>
      <c r="E738" s="71"/>
      <c r="F738" s="71"/>
      <c r="G738" s="71"/>
      <c r="H738" s="71"/>
      <c r="I738" s="72"/>
      <c r="J738" s="73"/>
    </row>
    <row r="739" spans="1:10" x14ac:dyDescent="0.35">
      <c r="A739" s="71"/>
      <c r="B739" s="71"/>
      <c r="C739" s="71"/>
      <c r="D739" s="69"/>
      <c r="E739" s="71"/>
      <c r="F739" s="71"/>
      <c r="G739" s="71"/>
      <c r="H739" s="71"/>
      <c r="I739" s="72"/>
      <c r="J739" s="73"/>
    </row>
    <row r="740" spans="1:10" x14ac:dyDescent="0.35">
      <c r="A740" s="71"/>
      <c r="B740" s="71"/>
      <c r="C740" s="71"/>
      <c r="D740" s="69"/>
      <c r="E740" s="71"/>
      <c r="F740" s="71"/>
      <c r="G740" s="71"/>
      <c r="H740" s="71"/>
      <c r="I740" s="72"/>
      <c r="J740" s="73"/>
    </row>
    <row r="741" spans="1:10" x14ac:dyDescent="0.35">
      <c r="A741" s="71"/>
      <c r="B741" s="71"/>
      <c r="C741" s="71"/>
      <c r="D741" s="69"/>
      <c r="E741" s="71"/>
      <c r="F741" s="71"/>
      <c r="G741" s="71"/>
      <c r="H741" s="71"/>
      <c r="I741" s="72"/>
      <c r="J741" s="73"/>
    </row>
    <row r="742" spans="1:10" x14ac:dyDescent="0.35">
      <c r="A742" s="71"/>
      <c r="B742" s="71"/>
      <c r="C742" s="71"/>
      <c r="D742" s="69"/>
      <c r="E742" s="71"/>
      <c r="F742" s="71"/>
      <c r="G742" s="71"/>
      <c r="H742" s="71"/>
      <c r="I742" s="72"/>
      <c r="J742" s="73"/>
    </row>
    <row r="743" spans="1:10" x14ac:dyDescent="0.35">
      <c r="A743" s="71"/>
      <c r="B743" s="71"/>
      <c r="C743" s="71"/>
      <c r="D743" s="69"/>
      <c r="E743" s="71"/>
      <c r="F743" s="71"/>
      <c r="G743" s="71"/>
      <c r="H743" s="71"/>
      <c r="I743" s="72"/>
      <c r="J743" s="73"/>
    </row>
    <row r="744" spans="1:10" x14ac:dyDescent="0.35">
      <c r="A744" s="71"/>
      <c r="B744" s="71"/>
      <c r="C744" s="71"/>
      <c r="D744" s="69"/>
      <c r="E744" s="71"/>
      <c r="F744" s="71"/>
      <c r="G744" s="71"/>
      <c r="H744" s="71"/>
      <c r="I744" s="72"/>
      <c r="J744" s="73"/>
    </row>
    <row r="745" spans="1:10" x14ac:dyDescent="0.35">
      <c r="A745" s="71"/>
      <c r="B745" s="71"/>
      <c r="C745" s="71"/>
      <c r="D745" s="69"/>
      <c r="E745" s="71"/>
      <c r="F745" s="71"/>
      <c r="G745" s="71"/>
      <c r="H745" s="71"/>
      <c r="I745" s="72"/>
      <c r="J745" s="73"/>
    </row>
    <row r="746" spans="1:10" x14ac:dyDescent="0.35">
      <c r="A746" s="71"/>
      <c r="B746" s="71"/>
      <c r="C746" s="71"/>
      <c r="D746" s="69"/>
      <c r="E746" s="71"/>
      <c r="F746" s="71"/>
      <c r="G746" s="71"/>
      <c r="H746" s="71"/>
      <c r="I746" s="72"/>
      <c r="J746" s="73"/>
    </row>
    <row r="747" spans="1:10" x14ac:dyDescent="0.35">
      <c r="A747" s="71"/>
      <c r="B747" s="71"/>
      <c r="C747" s="71"/>
      <c r="D747" s="69"/>
      <c r="E747" s="71"/>
      <c r="F747" s="71"/>
      <c r="G747" s="71"/>
      <c r="H747" s="71"/>
      <c r="I747" s="72"/>
      <c r="J747" s="73"/>
    </row>
    <row r="748" spans="1:10" x14ac:dyDescent="0.35">
      <c r="A748" s="71"/>
      <c r="B748" s="71"/>
      <c r="C748" s="71"/>
      <c r="D748" s="69"/>
      <c r="E748" s="71"/>
      <c r="F748" s="71"/>
      <c r="G748" s="71"/>
      <c r="H748" s="71"/>
      <c r="I748" s="72"/>
      <c r="J748" s="73"/>
    </row>
    <row r="749" spans="1:10" x14ac:dyDescent="0.35">
      <c r="A749" s="71"/>
      <c r="B749" s="71"/>
      <c r="C749" s="71"/>
      <c r="D749" s="69"/>
      <c r="E749" s="71"/>
      <c r="F749" s="71"/>
      <c r="G749" s="71"/>
      <c r="H749" s="71"/>
      <c r="I749" s="72"/>
      <c r="J749" s="73"/>
    </row>
    <row r="750" spans="1:10" x14ac:dyDescent="0.35">
      <c r="A750" s="71"/>
      <c r="B750" s="71"/>
      <c r="C750" s="71"/>
      <c r="D750" s="69"/>
      <c r="E750" s="71"/>
      <c r="F750" s="71"/>
      <c r="G750" s="71"/>
      <c r="H750" s="71"/>
      <c r="I750" s="72"/>
      <c r="J750" s="73"/>
    </row>
    <row r="751" spans="1:10" x14ac:dyDescent="0.35">
      <c r="A751" s="71"/>
      <c r="B751" s="71"/>
      <c r="C751" s="71"/>
      <c r="D751" s="69"/>
      <c r="E751" s="71"/>
      <c r="F751" s="71"/>
      <c r="G751" s="71"/>
      <c r="H751" s="71"/>
      <c r="I751" s="72"/>
      <c r="J751" s="73"/>
    </row>
    <row r="752" spans="1:10" x14ac:dyDescent="0.35">
      <c r="A752" s="71"/>
      <c r="B752" s="71"/>
      <c r="C752" s="71"/>
      <c r="D752" s="69"/>
      <c r="E752" s="71"/>
      <c r="F752" s="71"/>
      <c r="G752" s="71"/>
      <c r="H752" s="71"/>
      <c r="I752" s="72"/>
      <c r="J752" s="73"/>
    </row>
    <row r="753" spans="1:10" x14ac:dyDescent="0.35">
      <c r="A753" s="71"/>
      <c r="B753" s="71"/>
      <c r="C753" s="71"/>
      <c r="D753" s="69"/>
      <c r="E753" s="71"/>
      <c r="F753" s="71"/>
      <c r="G753" s="71"/>
      <c r="H753" s="71"/>
      <c r="I753" s="72"/>
      <c r="J753" s="73"/>
    </row>
    <row r="754" spans="1:10" x14ac:dyDescent="0.35">
      <c r="A754" s="71"/>
      <c r="B754" s="71"/>
      <c r="C754" s="71"/>
      <c r="D754" s="69"/>
      <c r="E754" s="71"/>
      <c r="F754" s="71"/>
      <c r="G754" s="71"/>
      <c r="H754" s="71"/>
      <c r="I754" s="72"/>
      <c r="J754" s="73"/>
    </row>
    <row r="755" spans="1:10" x14ac:dyDescent="0.35">
      <c r="A755" s="71"/>
      <c r="B755" s="71"/>
      <c r="C755" s="71"/>
      <c r="D755" s="69"/>
      <c r="E755" s="71"/>
      <c r="F755" s="71"/>
      <c r="G755" s="71"/>
      <c r="H755" s="71"/>
      <c r="I755" s="72"/>
      <c r="J755" s="73"/>
    </row>
    <row r="756" spans="1:10" x14ac:dyDescent="0.35">
      <c r="A756" s="71"/>
      <c r="B756" s="71"/>
      <c r="C756" s="71"/>
      <c r="D756" s="69"/>
      <c r="E756" s="71"/>
      <c r="F756" s="71"/>
      <c r="G756" s="71"/>
      <c r="H756" s="71"/>
      <c r="I756" s="72"/>
      <c r="J756" s="73"/>
    </row>
    <row r="757" spans="1:10" x14ac:dyDescent="0.35">
      <c r="A757" s="71"/>
      <c r="B757" s="71"/>
      <c r="C757" s="71"/>
      <c r="D757" s="69"/>
      <c r="E757" s="71"/>
      <c r="F757" s="71"/>
      <c r="G757" s="71"/>
      <c r="H757" s="71"/>
      <c r="I757" s="72"/>
      <c r="J757" s="73"/>
    </row>
    <row r="758" spans="1:10" x14ac:dyDescent="0.35">
      <c r="A758" s="71"/>
      <c r="B758" s="71"/>
      <c r="C758" s="71"/>
      <c r="D758" s="69"/>
      <c r="E758" s="71"/>
      <c r="F758" s="71"/>
      <c r="G758" s="71"/>
      <c r="H758" s="71"/>
      <c r="I758" s="72"/>
      <c r="J758" s="73"/>
    </row>
    <row r="759" spans="1:10" x14ac:dyDescent="0.35">
      <c r="A759" s="71"/>
      <c r="B759" s="71"/>
      <c r="C759" s="71"/>
      <c r="D759" s="69"/>
      <c r="E759" s="71"/>
      <c r="F759" s="71"/>
      <c r="G759" s="71"/>
      <c r="H759" s="71"/>
      <c r="I759" s="72"/>
      <c r="J759" s="73"/>
    </row>
    <row r="760" spans="1:10" x14ac:dyDescent="0.35">
      <c r="A760" s="71"/>
      <c r="B760" s="71"/>
      <c r="C760" s="71"/>
      <c r="D760" s="69"/>
      <c r="E760" s="71"/>
      <c r="F760" s="71"/>
      <c r="G760" s="71"/>
      <c r="H760" s="71"/>
      <c r="I760" s="72"/>
      <c r="J760" s="73"/>
    </row>
    <row r="761" spans="1:10" x14ac:dyDescent="0.35">
      <c r="A761" s="71"/>
      <c r="B761" s="71"/>
      <c r="C761" s="71"/>
      <c r="D761" s="69"/>
      <c r="E761" s="71"/>
      <c r="F761" s="71"/>
      <c r="G761" s="71"/>
      <c r="H761" s="71"/>
      <c r="I761" s="72"/>
      <c r="J761" s="73"/>
    </row>
    <row r="762" spans="1:10" x14ac:dyDescent="0.35">
      <c r="A762" s="71"/>
      <c r="B762" s="71"/>
      <c r="C762" s="71"/>
      <c r="D762" s="69"/>
      <c r="E762" s="71"/>
      <c r="F762" s="71"/>
      <c r="G762" s="71"/>
      <c r="H762" s="71"/>
      <c r="I762" s="72"/>
      <c r="J762" s="73"/>
    </row>
    <row r="763" spans="1:10" x14ac:dyDescent="0.35">
      <c r="A763" s="71"/>
      <c r="B763" s="71"/>
      <c r="C763" s="71"/>
      <c r="D763" s="69"/>
      <c r="E763" s="71"/>
      <c r="F763" s="71"/>
      <c r="G763" s="71"/>
      <c r="H763" s="71"/>
      <c r="I763" s="72"/>
      <c r="J763" s="73"/>
    </row>
    <row r="764" spans="1:10" x14ac:dyDescent="0.35">
      <c r="A764" s="71"/>
      <c r="B764" s="71"/>
      <c r="C764" s="71"/>
      <c r="D764" s="69"/>
      <c r="E764" s="71"/>
      <c r="F764" s="71"/>
      <c r="G764" s="71"/>
      <c r="H764" s="71"/>
      <c r="I764" s="72"/>
      <c r="J764" s="73"/>
    </row>
    <row r="765" spans="1:10" x14ac:dyDescent="0.35">
      <c r="A765" s="71"/>
      <c r="B765" s="71"/>
      <c r="C765" s="71"/>
      <c r="D765" s="69"/>
      <c r="E765" s="71"/>
      <c r="F765" s="71"/>
      <c r="G765" s="71"/>
      <c r="H765" s="71"/>
      <c r="I765" s="72"/>
      <c r="J765" s="73"/>
    </row>
    <row r="766" spans="1:10" x14ac:dyDescent="0.35">
      <c r="A766" s="71"/>
      <c r="B766" s="71"/>
      <c r="C766" s="71"/>
      <c r="D766" s="69"/>
      <c r="E766" s="71"/>
      <c r="F766" s="71"/>
      <c r="G766" s="71"/>
      <c r="H766" s="71"/>
      <c r="I766" s="72"/>
      <c r="J766" s="73"/>
    </row>
    <row r="767" spans="1:10" x14ac:dyDescent="0.35">
      <c r="A767" s="71"/>
      <c r="B767" s="71"/>
      <c r="C767" s="71"/>
      <c r="D767" s="69"/>
      <c r="E767" s="71"/>
      <c r="F767" s="71"/>
      <c r="G767" s="71"/>
      <c r="H767" s="71"/>
      <c r="I767" s="72"/>
      <c r="J767" s="73"/>
    </row>
    <row r="768" spans="1:10" x14ac:dyDescent="0.35">
      <c r="A768" s="71"/>
      <c r="B768" s="71"/>
      <c r="C768" s="71"/>
      <c r="D768" s="69"/>
      <c r="E768" s="71"/>
      <c r="F768" s="71"/>
      <c r="G768" s="71"/>
      <c r="H768" s="71"/>
      <c r="I768" s="72"/>
      <c r="J768" s="73"/>
    </row>
    <row r="769" spans="1:10" x14ac:dyDescent="0.35">
      <c r="A769" s="71"/>
      <c r="B769" s="71"/>
      <c r="C769" s="71"/>
      <c r="D769" s="69"/>
      <c r="E769" s="71"/>
      <c r="F769" s="71"/>
      <c r="G769" s="71"/>
      <c r="H769" s="71"/>
      <c r="I769" s="72"/>
      <c r="J769" s="73"/>
    </row>
    <row r="770" spans="1:10" x14ac:dyDescent="0.35">
      <c r="A770" s="71"/>
      <c r="B770" s="71"/>
      <c r="C770" s="71"/>
      <c r="D770" s="69"/>
      <c r="E770" s="71"/>
      <c r="F770" s="71"/>
      <c r="G770" s="71"/>
      <c r="H770" s="71"/>
      <c r="I770" s="72"/>
      <c r="J770" s="73"/>
    </row>
    <row r="771" spans="1:10" x14ac:dyDescent="0.35">
      <c r="A771" s="71"/>
      <c r="B771" s="71"/>
      <c r="C771" s="71"/>
      <c r="D771" s="69"/>
      <c r="E771" s="71"/>
      <c r="F771" s="71"/>
      <c r="G771" s="71"/>
      <c r="H771" s="71"/>
      <c r="I771" s="72"/>
      <c r="J771" s="73"/>
    </row>
    <row r="772" spans="1:10" x14ac:dyDescent="0.35">
      <c r="A772" s="71"/>
      <c r="B772" s="71"/>
      <c r="C772" s="71"/>
      <c r="D772" s="69"/>
      <c r="E772" s="71"/>
      <c r="F772" s="71"/>
      <c r="G772" s="71"/>
      <c r="H772" s="71"/>
      <c r="I772" s="72"/>
      <c r="J772" s="73"/>
    </row>
    <row r="773" spans="1:10" x14ac:dyDescent="0.35">
      <c r="A773" s="71"/>
      <c r="B773" s="71"/>
      <c r="C773" s="71"/>
      <c r="D773" s="69"/>
      <c r="E773" s="71"/>
      <c r="F773" s="71"/>
      <c r="G773" s="71"/>
      <c r="H773" s="71"/>
      <c r="I773" s="72"/>
      <c r="J773" s="73"/>
    </row>
    <row r="774" spans="1:10" x14ac:dyDescent="0.35">
      <c r="A774" s="71"/>
      <c r="B774" s="71"/>
      <c r="C774" s="71"/>
      <c r="D774" s="69"/>
      <c r="E774" s="71"/>
      <c r="F774" s="71"/>
      <c r="G774" s="71"/>
      <c r="H774" s="71"/>
      <c r="I774" s="72"/>
      <c r="J774" s="73"/>
    </row>
    <row r="775" spans="1:10" x14ac:dyDescent="0.35">
      <c r="A775" s="71"/>
      <c r="B775" s="71"/>
      <c r="C775" s="71"/>
      <c r="D775" s="69"/>
      <c r="E775" s="71"/>
      <c r="F775" s="71"/>
      <c r="G775" s="71"/>
      <c r="H775" s="71"/>
      <c r="I775" s="72"/>
      <c r="J775" s="73"/>
    </row>
    <row r="776" spans="1:10" x14ac:dyDescent="0.35">
      <c r="A776" s="71"/>
      <c r="B776" s="71"/>
      <c r="C776" s="71"/>
      <c r="D776" s="69"/>
      <c r="E776" s="71"/>
      <c r="F776" s="71"/>
      <c r="G776" s="71"/>
      <c r="H776" s="71"/>
      <c r="I776" s="72"/>
      <c r="J776" s="73"/>
    </row>
    <row r="777" spans="1:10" x14ac:dyDescent="0.35">
      <c r="A777" s="71"/>
      <c r="B777" s="71"/>
      <c r="C777" s="71"/>
      <c r="D777" s="69"/>
      <c r="E777" s="71"/>
      <c r="F777" s="71"/>
      <c r="G777" s="71"/>
      <c r="H777" s="71"/>
      <c r="I777" s="72"/>
      <c r="J777" s="73"/>
    </row>
    <row r="778" spans="1:10" x14ac:dyDescent="0.35">
      <c r="A778" s="71"/>
      <c r="B778" s="71"/>
      <c r="C778" s="71"/>
      <c r="D778" s="69"/>
      <c r="E778" s="71"/>
      <c r="F778" s="71"/>
      <c r="G778" s="71"/>
      <c r="H778" s="71"/>
      <c r="I778" s="72"/>
      <c r="J778" s="73"/>
    </row>
    <row r="779" spans="1:10" x14ac:dyDescent="0.35">
      <c r="A779" s="71"/>
      <c r="B779" s="71"/>
      <c r="C779" s="71"/>
      <c r="D779" s="69"/>
      <c r="E779" s="71"/>
      <c r="F779" s="71"/>
      <c r="G779" s="71"/>
      <c r="H779" s="71"/>
      <c r="I779" s="72"/>
      <c r="J779" s="73"/>
    </row>
    <row r="780" spans="1:10" x14ac:dyDescent="0.35">
      <c r="A780" s="71"/>
      <c r="B780" s="71"/>
      <c r="C780" s="71"/>
      <c r="D780" s="69"/>
      <c r="E780" s="71"/>
      <c r="F780" s="71"/>
      <c r="G780" s="71"/>
      <c r="H780" s="71"/>
      <c r="I780" s="72"/>
      <c r="J780" s="73"/>
    </row>
    <row r="781" spans="1:10" x14ac:dyDescent="0.35">
      <c r="A781" s="71"/>
      <c r="B781" s="71"/>
      <c r="C781" s="71"/>
      <c r="D781" s="69"/>
      <c r="E781" s="71"/>
      <c r="F781" s="71"/>
      <c r="G781" s="71"/>
      <c r="H781" s="71"/>
      <c r="I781" s="72"/>
      <c r="J781" s="73"/>
    </row>
    <row r="782" spans="1:10" x14ac:dyDescent="0.35">
      <c r="A782" s="71"/>
      <c r="B782" s="71"/>
      <c r="C782" s="71"/>
      <c r="D782" s="69"/>
      <c r="E782" s="71"/>
      <c r="F782" s="71"/>
      <c r="G782" s="71"/>
      <c r="H782" s="71"/>
      <c r="I782" s="72"/>
      <c r="J782" s="73"/>
    </row>
    <row r="783" spans="1:10" x14ac:dyDescent="0.35">
      <c r="A783" s="71"/>
      <c r="B783" s="71"/>
      <c r="C783" s="71"/>
      <c r="D783" s="69"/>
      <c r="E783" s="71"/>
      <c r="F783" s="71"/>
      <c r="G783" s="71"/>
      <c r="H783" s="71"/>
      <c r="I783" s="72"/>
      <c r="J783" s="73"/>
    </row>
    <row r="784" spans="1:10" x14ac:dyDescent="0.35">
      <c r="A784" s="71"/>
      <c r="B784" s="71"/>
      <c r="C784" s="71"/>
      <c r="D784" s="69"/>
      <c r="E784" s="71"/>
      <c r="F784" s="71"/>
      <c r="G784" s="71"/>
      <c r="H784" s="71"/>
      <c r="I784" s="72"/>
      <c r="J784" s="73"/>
    </row>
    <row r="785" spans="1:10" x14ac:dyDescent="0.35">
      <c r="A785" s="71"/>
      <c r="B785" s="71"/>
      <c r="C785" s="71"/>
      <c r="D785" s="69"/>
      <c r="E785" s="71"/>
      <c r="F785" s="71"/>
      <c r="G785" s="71"/>
      <c r="H785" s="71"/>
      <c r="I785" s="72"/>
      <c r="J785" s="73"/>
    </row>
    <row r="786" spans="1:10" x14ac:dyDescent="0.35">
      <c r="A786" s="71"/>
      <c r="B786" s="71"/>
      <c r="C786" s="71"/>
      <c r="D786" s="69"/>
      <c r="E786" s="71"/>
      <c r="F786" s="71"/>
      <c r="G786" s="71"/>
      <c r="H786" s="71"/>
      <c r="I786" s="72"/>
      <c r="J786" s="73"/>
    </row>
    <row r="787" spans="1:10" x14ac:dyDescent="0.35">
      <c r="A787" s="71"/>
      <c r="B787" s="71"/>
      <c r="C787" s="71"/>
      <c r="D787" s="69"/>
      <c r="E787" s="71"/>
      <c r="F787" s="71"/>
      <c r="G787" s="71"/>
      <c r="H787" s="71"/>
      <c r="I787" s="72"/>
      <c r="J787" s="73"/>
    </row>
    <row r="788" spans="1:10" x14ac:dyDescent="0.35">
      <c r="A788" s="71"/>
      <c r="B788" s="71"/>
      <c r="C788" s="71"/>
      <c r="D788" s="69"/>
      <c r="E788" s="71"/>
      <c r="F788" s="71"/>
      <c r="G788" s="71"/>
      <c r="H788" s="71"/>
      <c r="I788" s="72"/>
      <c r="J788" s="73"/>
    </row>
    <row r="789" spans="1:10" x14ac:dyDescent="0.35">
      <c r="A789" s="71"/>
      <c r="B789" s="71"/>
      <c r="C789" s="71"/>
      <c r="D789" s="69"/>
      <c r="E789" s="71"/>
      <c r="F789" s="71"/>
      <c r="G789" s="71"/>
      <c r="H789" s="71"/>
      <c r="I789" s="72"/>
      <c r="J789" s="73"/>
    </row>
    <row r="790" spans="1:10" x14ac:dyDescent="0.35">
      <c r="A790" s="71"/>
      <c r="B790" s="71"/>
      <c r="C790" s="71"/>
      <c r="D790" s="69"/>
      <c r="E790" s="71"/>
      <c r="F790" s="71"/>
      <c r="G790" s="71"/>
      <c r="H790" s="71"/>
      <c r="I790" s="72"/>
      <c r="J790" s="73"/>
    </row>
    <row r="791" spans="1:10" x14ac:dyDescent="0.35">
      <c r="A791" s="71"/>
      <c r="B791" s="71"/>
      <c r="C791" s="71"/>
      <c r="D791" s="69"/>
      <c r="E791" s="71"/>
      <c r="F791" s="71"/>
      <c r="G791" s="71"/>
      <c r="H791" s="71"/>
      <c r="I791" s="72"/>
      <c r="J791" s="73"/>
    </row>
    <row r="792" spans="1:10" x14ac:dyDescent="0.35">
      <c r="A792" s="71"/>
      <c r="B792" s="71"/>
      <c r="C792" s="71"/>
      <c r="D792" s="69"/>
      <c r="E792" s="71"/>
      <c r="F792" s="71"/>
      <c r="G792" s="71"/>
      <c r="H792" s="71"/>
      <c r="I792" s="72"/>
      <c r="J792" s="73"/>
    </row>
    <row r="793" spans="1:10" x14ac:dyDescent="0.35">
      <c r="A793" s="71"/>
      <c r="B793" s="71"/>
      <c r="C793" s="71"/>
      <c r="D793" s="69"/>
      <c r="E793" s="71"/>
      <c r="F793" s="71"/>
      <c r="G793" s="71"/>
      <c r="H793" s="71"/>
      <c r="I793" s="72"/>
      <c r="J793" s="73"/>
    </row>
    <row r="794" spans="1:10" x14ac:dyDescent="0.35">
      <c r="A794" s="71"/>
      <c r="B794" s="71"/>
      <c r="C794" s="71"/>
      <c r="D794" s="69"/>
      <c r="E794" s="71"/>
      <c r="F794" s="71"/>
      <c r="G794" s="71"/>
      <c r="H794" s="71"/>
      <c r="I794" s="72"/>
      <c r="J794" s="73"/>
    </row>
    <row r="795" spans="1:10" x14ac:dyDescent="0.35">
      <c r="A795" s="71"/>
      <c r="B795" s="71"/>
      <c r="C795" s="71"/>
      <c r="D795" s="69"/>
      <c r="E795" s="71"/>
      <c r="F795" s="71"/>
      <c r="G795" s="71"/>
      <c r="H795" s="71"/>
      <c r="I795" s="72"/>
      <c r="J795" s="73"/>
    </row>
    <row r="796" spans="1:10" x14ac:dyDescent="0.35">
      <c r="A796" s="71"/>
      <c r="B796" s="71"/>
      <c r="C796" s="71"/>
      <c r="D796" s="69"/>
      <c r="E796" s="71"/>
      <c r="F796" s="71"/>
      <c r="G796" s="71"/>
      <c r="H796" s="71"/>
      <c r="I796" s="72"/>
      <c r="J796" s="73"/>
    </row>
    <row r="797" spans="1:10" x14ac:dyDescent="0.35">
      <c r="A797" s="71"/>
      <c r="B797" s="71"/>
      <c r="C797" s="71"/>
      <c r="D797" s="69"/>
      <c r="E797" s="71"/>
      <c r="F797" s="71"/>
      <c r="G797" s="71"/>
      <c r="H797" s="71"/>
      <c r="I797" s="72"/>
      <c r="J797" s="73"/>
    </row>
    <row r="798" spans="1:10" x14ac:dyDescent="0.35">
      <c r="A798" s="71"/>
      <c r="B798" s="71"/>
      <c r="C798" s="71"/>
      <c r="D798" s="69"/>
      <c r="E798" s="71"/>
      <c r="F798" s="71"/>
      <c r="G798" s="71"/>
      <c r="H798" s="71"/>
      <c r="I798" s="72"/>
      <c r="J798" s="73"/>
    </row>
    <row r="799" spans="1:10" x14ac:dyDescent="0.35">
      <c r="A799" s="71"/>
      <c r="B799" s="71"/>
      <c r="C799" s="71"/>
      <c r="D799" s="69"/>
      <c r="E799" s="71"/>
      <c r="F799" s="71"/>
      <c r="G799" s="71"/>
      <c r="H799" s="71"/>
      <c r="I799" s="72"/>
      <c r="J799" s="73"/>
    </row>
    <row r="800" spans="1:10" x14ac:dyDescent="0.35">
      <c r="A800" s="71"/>
      <c r="B800" s="71"/>
      <c r="C800" s="71"/>
      <c r="D800" s="69"/>
      <c r="E800" s="71"/>
      <c r="F800" s="71"/>
      <c r="G800" s="71"/>
      <c r="H800" s="71"/>
      <c r="I800" s="72"/>
      <c r="J800" s="73"/>
    </row>
    <row r="801" spans="1:10" x14ac:dyDescent="0.35">
      <c r="A801" s="71"/>
      <c r="B801" s="71"/>
      <c r="C801" s="71"/>
      <c r="D801" s="69"/>
      <c r="E801" s="71"/>
      <c r="F801" s="71"/>
      <c r="G801" s="71"/>
      <c r="H801" s="71"/>
      <c r="I801" s="72"/>
      <c r="J801" s="73"/>
    </row>
    <row r="802" spans="1:10" x14ac:dyDescent="0.35">
      <c r="A802" s="71"/>
      <c r="B802" s="71"/>
      <c r="C802" s="71"/>
      <c r="D802" s="69"/>
      <c r="E802" s="71"/>
      <c r="F802" s="71"/>
      <c r="G802" s="71"/>
      <c r="H802" s="71"/>
      <c r="I802" s="72"/>
      <c r="J802" s="73"/>
    </row>
    <row r="803" spans="1:10" x14ac:dyDescent="0.35">
      <c r="A803" s="71"/>
      <c r="B803" s="71"/>
      <c r="C803" s="71"/>
      <c r="D803" s="69"/>
      <c r="E803" s="71"/>
      <c r="F803" s="71"/>
      <c r="G803" s="71"/>
      <c r="H803" s="71"/>
      <c r="I803" s="72"/>
      <c r="J803" s="73"/>
    </row>
    <row r="804" spans="1:10" x14ac:dyDescent="0.35">
      <c r="A804" s="71"/>
      <c r="B804" s="71"/>
      <c r="C804" s="71"/>
      <c r="D804" s="69"/>
      <c r="E804" s="71"/>
      <c r="F804" s="71"/>
      <c r="G804" s="71"/>
      <c r="H804" s="71"/>
      <c r="I804" s="72"/>
      <c r="J804" s="73"/>
    </row>
    <row r="805" spans="1:10" x14ac:dyDescent="0.35">
      <c r="A805" s="71"/>
      <c r="B805" s="71"/>
      <c r="C805" s="71"/>
      <c r="D805" s="69"/>
      <c r="E805" s="71"/>
      <c r="F805" s="71"/>
      <c r="G805" s="71"/>
      <c r="H805" s="71"/>
      <c r="I805" s="72"/>
      <c r="J805" s="73"/>
    </row>
    <row r="806" spans="1:10" x14ac:dyDescent="0.35">
      <c r="A806" s="71"/>
      <c r="B806" s="71"/>
      <c r="C806" s="71"/>
      <c r="D806" s="69"/>
      <c r="E806" s="71"/>
      <c r="F806" s="71"/>
      <c r="G806" s="71"/>
      <c r="H806" s="71"/>
      <c r="I806" s="72"/>
      <c r="J806" s="73"/>
    </row>
    <row r="807" spans="1:10" x14ac:dyDescent="0.35">
      <c r="A807" s="71"/>
      <c r="B807" s="71"/>
      <c r="C807" s="71"/>
      <c r="D807" s="69"/>
      <c r="E807" s="71"/>
      <c r="F807" s="71"/>
      <c r="G807" s="71"/>
      <c r="H807" s="71"/>
      <c r="I807" s="72"/>
      <c r="J807" s="73"/>
    </row>
    <row r="808" spans="1:10" x14ac:dyDescent="0.35">
      <c r="A808" s="71"/>
      <c r="B808" s="71"/>
      <c r="C808" s="71"/>
      <c r="D808" s="69"/>
      <c r="E808" s="71"/>
      <c r="F808" s="71"/>
      <c r="G808" s="71"/>
      <c r="H808" s="71"/>
      <c r="I808" s="72"/>
      <c r="J808" s="73"/>
    </row>
    <row r="809" spans="1:10" x14ac:dyDescent="0.35">
      <c r="A809" s="71"/>
      <c r="B809" s="71"/>
      <c r="C809" s="71"/>
      <c r="D809" s="69"/>
      <c r="E809" s="71"/>
      <c r="F809" s="71"/>
      <c r="G809" s="71"/>
      <c r="H809" s="71"/>
      <c r="I809" s="72"/>
      <c r="J809" s="73"/>
    </row>
    <row r="810" spans="1:10" x14ac:dyDescent="0.35">
      <c r="A810" s="71"/>
      <c r="B810" s="71"/>
      <c r="C810" s="71"/>
      <c r="D810" s="69"/>
      <c r="E810" s="71"/>
      <c r="F810" s="71"/>
      <c r="G810" s="71"/>
      <c r="H810" s="71"/>
      <c r="I810" s="72"/>
      <c r="J810" s="73"/>
    </row>
    <row r="811" spans="1:10" x14ac:dyDescent="0.35">
      <c r="A811" s="71"/>
      <c r="B811" s="71"/>
      <c r="C811" s="71"/>
      <c r="D811" s="69"/>
      <c r="E811" s="71"/>
      <c r="F811" s="71"/>
      <c r="G811" s="71"/>
      <c r="H811" s="71"/>
      <c r="I811" s="72"/>
      <c r="J811" s="73"/>
    </row>
    <row r="812" spans="1:10" x14ac:dyDescent="0.35">
      <c r="A812" s="71"/>
      <c r="B812" s="71"/>
      <c r="C812" s="71"/>
      <c r="D812" s="69"/>
      <c r="E812" s="71"/>
      <c r="F812" s="71"/>
      <c r="G812" s="71"/>
      <c r="H812" s="71"/>
      <c r="I812" s="72"/>
      <c r="J812" s="73"/>
    </row>
    <row r="813" spans="1:10" x14ac:dyDescent="0.35">
      <c r="A813" s="71"/>
      <c r="B813" s="71"/>
      <c r="C813" s="71"/>
      <c r="D813" s="69"/>
      <c r="E813" s="71"/>
      <c r="F813" s="71"/>
      <c r="G813" s="71"/>
      <c r="H813" s="71"/>
      <c r="I813" s="72"/>
      <c r="J813" s="73"/>
    </row>
    <row r="814" spans="1:10" x14ac:dyDescent="0.35">
      <c r="A814" s="71"/>
      <c r="B814" s="71"/>
      <c r="C814" s="71"/>
      <c r="D814" s="69"/>
      <c r="E814" s="71"/>
      <c r="F814" s="71"/>
      <c r="G814" s="71"/>
      <c r="H814" s="71"/>
      <c r="I814" s="72"/>
      <c r="J814" s="73"/>
    </row>
    <row r="815" spans="1:10" x14ac:dyDescent="0.35">
      <c r="A815" s="71"/>
      <c r="B815" s="71"/>
      <c r="C815" s="71"/>
      <c r="D815" s="69"/>
      <c r="E815" s="71"/>
      <c r="F815" s="71"/>
      <c r="G815" s="71"/>
      <c r="H815" s="71"/>
      <c r="I815" s="72"/>
      <c r="J815" s="73"/>
    </row>
    <row r="816" spans="1:10" x14ac:dyDescent="0.35">
      <c r="A816" s="71"/>
      <c r="B816" s="71"/>
      <c r="C816" s="71"/>
      <c r="D816" s="69"/>
      <c r="E816" s="71"/>
      <c r="F816" s="71"/>
      <c r="G816" s="71"/>
      <c r="H816" s="71"/>
      <c r="I816" s="72"/>
      <c r="J816" s="73"/>
    </row>
    <row r="817" spans="1:10" x14ac:dyDescent="0.35">
      <c r="A817" s="71"/>
      <c r="B817" s="71"/>
      <c r="C817" s="71"/>
      <c r="D817" s="69"/>
      <c r="E817" s="71"/>
      <c r="F817" s="71"/>
      <c r="G817" s="71"/>
      <c r="H817" s="71"/>
      <c r="I817" s="72"/>
      <c r="J817" s="73"/>
    </row>
    <row r="818" spans="1:10" x14ac:dyDescent="0.35">
      <c r="A818" s="71"/>
      <c r="B818" s="71"/>
      <c r="C818" s="71"/>
      <c r="D818" s="69"/>
      <c r="E818" s="71"/>
      <c r="F818" s="71"/>
      <c r="G818" s="71"/>
      <c r="H818" s="71"/>
      <c r="I818" s="72"/>
      <c r="J818" s="73"/>
    </row>
    <row r="819" spans="1:10" x14ac:dyDescent="0.35">
      <c r="A819" s="71"/>
      <c r="B819" s="71"/>
      <c r="C819" s="71"/>
      <c r="D819" s="69"/>
      <c r="E819" s="71"/>
      <c r="F819" s="71"/>
      <c r="G819" s="71"/>
      <c r="H819" s="71"/>
      <c r="I819" s="72"/>
      <c r="J819" s="73"/>
    </row>
    <row r="820" spans="1:10" x14ac:dyDescent="0.35">
      <c r="A820" s="71"/>
      <c r="B820" s="71"/>
      <c r="C820" s="71"/>
      <c r="D820" s="69"/>
      <c r="E820" s="71"/>
      <c r="F820" s="71"/>
      <c r="G820" s="71"/>
      <c r="H820" s="71"/>
      <c r="I820" s="72"/>
      <c r="J820" s="73"/>
    </row>
    <row r="821" spans="1:10" x14ac:dyDescent="0.35">
      <c r="A821" s="71"/>
      <c r="B821" s="71"/>
      <c r="C821" s="71"/>
      <c r="D821" s="69"/>
      <c r="E821" s="71"/>
      <c r="F821" s="71"/>
      <c r="G821" s="71"/>
      <c r="H821" s="71"/>
      <c r="I821" s="72"/>
      <c r="J821" s="73"/>
    </row>
    <row r="822" spans="1:10" x14ac:dyDescent="0.35">
      <c r="A822" s="71"/>
      <c r="B822" s="71"/>
      <c r="C822" s="71"/>
      <c r="D822" s="69"/>
      <c r="E822" s="71"/>
      <c r="F822" s="71"/>
      <c r="G822" s="71"/>
      <c r="H822" s="71"/>
      <c r="I822" s="72"/>
      <c r="J822" s="73"/>
    </row>
    <row r="823" spans="1:10" x14ac:dyDescent="0.35">
      <c r="A823" s="71"/>
      <c r="B823" s="71"/>
      <c r="C823" s="71"/>
      <c r="D823" s="69"/>
      <c r="E823" s="71"/>
      <c r="F823" s="71"/>
      <c r="G823" s="71"/>
      <c r="H823" s="71"/>
      <c r="I823" s="72"/>
      <c r="J823" s="73"/>
    </row>
    <row r="824" spans="1:10" x14ac:dyDescent="0.35">
      <c r="A824" s="71"/>
      <c r="B824" s="71"/>
      <c r="C824" s="71"/>
      <c r="D824" s="69"/>
      <c r="E824" s="71"/>
      <c r="F824" s="71"/>
      <c r="G824" s="71"/>
      <c r="H824" s="71"/>
      <c r="I824" s="72"/>
      <c r="J824" s="73"/>
    </row>
    <row r="825" spans="1:10" x14ac:dyDescent="0.35">
      <c r="A825" s="71"/>
      <c r="B825" s="71"/>
      <c r="C825" s="71"/>
      <c r="D825" s="69"/>
      <c r="E825" s="71"/>
      <c r="F825" s="71"/>
      <c r="G825" s="71"/>
      <c r="H825" s="71"/>
      <c r="I825" s="72"/>
      <c r="J825" s="73"/>
    </row>
    <row r="826" spans="1:10" x14ac:dyDescent="0.35">
      <c r="A826" s="71"/>
      <c r="B826" s="71"/>
      <c r="C826" s="71"/>
      <c r="D826" s="69"/>
      <c r="E826" s="71"/>
      <c r="F826" s="71"/>
      <c r="G826" s="71"/>
      <c r="H826" s="71"/>
      <c r="I826" s="72"/>
      <c r="J826" s="73"/>
    </row>
    <row r="827" spans="1:10" x14ac:dyDescent="0.35">
      <c r="A827" s="71"/>
      <c r="B827" s="71"/>
      <c r="C827" s="71"/>
      <c r="D827" s="69"/>
      <c r="E827" s="71"/>
      <c r="F827" s="71"/>
      <c r="G827" s="71"/>
      <c r="H827" s="71"/>
      <c r="I827" s="72"/>
      <c r="J827" s="73"/>
    </row>
    <row r="828" spans="1:10" x14ac:dyDescent="0.35">
      <c r="A828" s="71"/>
      <c r="B828" s="71"/>
      <c r="C828" s="71"/>
      <c r="D828" s="69"/>
      <c r="E828" s="71"/>
      <c r="F828" s="71"/>
      <c r="G828" s="71"/>
      <c r="H828" s="71"/>
      <c r="I828" s="72"/>
      <c r="J828" s="73"/>
    </row>
    <row r="829" spans="1:10" x14ac:dyDescent="0.35">
      <c r="A829" s="71"/>
      <c r="B829" s="71"/>
      <c r="C829" s="71"/>
      <c r="D829" s="69"/>
      <c r="E829" s="71"/>
      <c r="F829" s="71"/>
      <c r="G829" s="71"/>
      <c r="H829" s="71"/>
      <c r="I829" s="72"/>
      <c r="J829" s="73"/>
    </row>
    <row r="830" spans="1:10" x14ac:dyDescent="0.35">
      <c r="A830" s="71"/>
      <c r="B830" s="71"/>
      <c r="C830" s="71"/>
      <c r="D830" s="69"/>
      <c r="E830" s="71"/>
      <c r="F830" s="71"/>
      <c r="G830" s="71"/>
      <c r="H830" s="71"/>
      <c r="I830" s="72"/>
      <c r="J830" s="73"/>
    </row>
    <row r="831" spans="1:10" x14ac:dyDescent="0.35">
      <c r="A831" s="71"/>
      <c r="B831" s="71"/>
      <c r="C831" s="71"/>
      <c r="D831" s="69"/>
      <c r="E831" s="71"/>
      <c r="F831" s="71"/>
      <c r="G831" s="71"/>
      <c r="H831" s="71"/>
      <c r="I831" s="72"/>
      <c r="J831" s="73"/>
    </row>
    <row r="832" spans="1:10" x14ac:dyDescent="0.35">
      <c r="A832" s="71"/>
      <c r="B832" s="71"/>
      <c r="C832" s="71"/>
      <c r="D832" s="69"/>
      <c r="E832" s="71"/>
      <c r="F832" s="71"/>
      <c r="G832" s="71"/>
      <c r="H832" s="71"/>
      <c r="I832" s="72"/>
      <c r="J832" s="73"/>
    </row>
    <row r="833" spans="1:10" x14ac:dyDescent="0.35">
      <c r="A833" s="71"/>
      <c r="B833" s="71"/>
      <c r="C833" s="71"/>
      <c r="D833" s="69"/>
      <c r="E833" s="71"/>
      <c r="F833" s="71"/>
      <c r="G833" s="71"/>
      <c r="H833" s="71"/>
      <c r="I833" s="72"/>
      <c r="J833" s="73"/>
    </row>
    <row r="834" spans="1:10" x14ac:dyDescent="0.35">
      <c r="A834" s="71"/>
      <c r="B834" s="71"/>
      <c r="C834" s="71"/>
      <c r="D834" s="69"/>
      <c r="E834" s="71"/>
      <c r="F834" s="71"/>
      <c r="G834" s="71"/>
      <c r="H834" s="71"/>
      <c r="I834" s="72"/>
      <c r="J834" s="73"/>
    </row>
    <row r="835" spans="1:10" x14ac:dyDescent="0.35">
      <c r="A835" s="71"/>
      <c r="B835" s="71"/>
      <c r="C835" s="71"/>
      <c r="D835" s="69"/>
      <c r="E835" s="71"/>
      <c r="F835" s="71"/>
      <c r="G835" s="71"/>
      <c r="H835" s="71"/>
      <c r="I835" s="72"/>
      <c r="J835" s="73"/>
    </row>
    <row r="836" spans="1:10" x14ac:dyDescent="0.35">
      <c r="A836" s="71"/>
      <c r="B836" s="71"/>
      <c r="C836" s="71"/>
      <c r="D836" s="69"/>
      <c r="E836" s="71"/>
      <c r="F836" s="71"/>
      <c r="G836" s="71"/>
      <c r="H836" s="71"/>
      <c r="I836" s="72"/>
      <c r="J836" s="73"/>
    </row>
    <row r="837" spans="1:10" x14ac:dyDescent="0.35">
      <c r="A837" s="71"/>
      <c r="B837" s="71"/>
      <c r="C837" s="71"/>
      <c r="D837" s="69"/>
      <c r="E837" s="71"/>
      <c r="F837" s="71"/>
      <c r="G837" s="71"/>
      <c r="H837" s="71"/>
      <c r="I837" s="72"/>
      <c r="J837" s="73"/>
    </row>
    <row r="838" spans="1:10" x14ac:dyDescent="0.35">
      <c r="A838" s="71"/>
      <c r="B838" s="71"/>
      <c r="C838" s="71"/>
      <c r="D838" s="69"/>
      <c r="E838" s="71"/>
      <c r="F838" s="71"/>
      <c r="G838" s="71"/>
      <c r="H838" s="71"/>
      <c r="I838" s="72"/>
      <c r="J838" s="73"/>
    </row>
    <row r="839" spans="1:10" x14ac:dyDescent="0.35">
      <c r="A839" s="71"/>
      <c r="B839" s="71"/>
      <c r="C839" s="71"/>
      <c r="D839" s="69"/>
      <c r="E839" s="71"/>
      <c r="F839" s="71"/>
      <c r="G839" s="71"/>
      <c r="H839" s="71"/>
      <c r="I839" s="72"/>
      <c r="J839" s="73"/>
    </row>
    <row r="840" spans="1:10" x14ac:dyDescent="0.35">
      <c r="A840" s="71"/>
      <c r="B840" s="71"/>
      <c r="C840" s="71"/>
      <c r="D840" s="69"/>
      <c r="E840" s="71"/>
      <c r="F840" s="71"/>
      <c r="G840" s="71"/>
      <c r="H840" s="71"/>
      <c r="I840" s="72"/>
      <c r="J840" s="73"/>
    </row>
    <row r="841" spans="1:10" x14ac:dyDescent="0.35">
      <c r="A841" s="71"/>
      <c r="B841" s="71"/>
      <c r="C841" s="71"/>
      <c r="D841" s="69"/>
      <c r="E841" s="71"/>
      <c r="F841" s="71"/>
      <c r="G841" s="71"/>
      <c r="H841" s="71"/>
      <c r="I841" s="72"/>
      <c r="J841" s="73"/>
    </row>
    <row r="842" spans="1:10" x14ac:dyDescent="0.35">
      <c r="A842" s="71"/>
      <c r="B842" s="71"/>
      <c r="C842" s="71"/>
      <c r="D842" s="69"/>
      <c r="E842" s="71"/>
      <c r="F842" s="71"/>
      <c r="G842" s="71"/>
      <c r="H842" s="71"/>
      <c r="I842" s="72"/>
      <c r="J842" s="73"/>
    </row>
    <row r="843" spans="1:10" x14ac:dyDescent="0.35">
      <c r="A843" s="71"/>
      <c r="B843" s="71"/>
      <c r="C843" s="71"/>
      <c r="D843" s="69"/>
      <c r="E843" s="71"/>
      <c r="F843" s="71"/>
      <c r="G843" s="71"/>
      <c r="H843" s="71"/>
      <c r="I843" s="72"/>
      <c r="J843" s="73"/>
    </row>
    <row r="844" spans="1:10" x14ac:dyDescent="0.35">
      <c r="A844" s="71"/>
      <c r="B844" s="71"/>
      <c r="C844" s="71"/>
      <c r="D844" s="69"/>
      <c r="E844" s="71"/>
      <c r="F844" s="71"/>
      <c r="G844" s="71"/>
      <c r="H844" s="71"/>
      <c r="I844" s="72"/>
      <c r="J844" s="73"/>
    </row>
    <row r="845" spans="1:10" x14ac:dyDescent="0.35">
      <c r="A845" s="71"/>
      <c r="B845" s="71"/>
      <c r="C845" s="71"/>
      <c r="D845" s="69"/>
      <c r="E845" s="71"/>
      <c r="F845" s="71"/>
      <c r="G845" s="71"/>
      <c r="H845" s="71"/>
      <c r="I845" s="72"/>
      <c r="J845" s="73"/>
    </row>
    <row r="846" spans="1:10" x14ac:dyDescent="0.35">
      <c r="A846" s="71"/>
      <c r="B846" s="71"/>
      <c r="C846" s="71"/>
      <c r="D846" s="69"/>
      <c r="E846" s="71"/>
      <c r="F846" s="71"/>
      <c r="G846" s="71"/>
      <c r="H846" s="71"/>
      <c r="I846" s="72"/>
      <c r="J846" s="73"/>
    </row>
    <row r="847" spans="1:10" x14ac:dyDescent="0.35">
      <c r="A847" s="71"/>
      <c r="B847" s="71"/>
      <c r="C847" s="71"/>
      <c r="D847" s="69"/>
      <c r="E847" s="71"/>
      <c r="F847" s="71"/>
      <c r="G847" s="71"/>
      <c r="H847" s="71"/>
      <c r="I847" s="72"/>
      <c r="J847" s="73"/>
    </row>
    <row r="848" spans="1:10" x14ac:dyDescent="0.35">
      <c r="A848" s="71"/>
      <c r="B848" s="71"/>
      <c r="C848" s="71"/>
      <c r="D848" s="69"/>
      <c r="E848" s="71"/>
      <c r="F848" s="71"/>
      <c r="G848" s="71"/>
      <c r="H848" s="71"/>
      <c r="I848" s="72"/>
      <c r="J848" s="73"/>
    </row>
    <row r="849" spans="1:10" x14ac:dyDescent="0.35">
      <c r="A849" s="71"/>
      <c r="B849" s="71"/>
      <c r="C849" s="71"/>
      <c r="D849" s="69"/>
      <c r="E849" s="71"/>
      <c r="F849" s="71"/>
      <c r="G849" s="71"/>
      <c r="H849" s="71"/>
      <c r="I849" s="72"/>
      <c r="J849" s="73"/>
    </row>
    <row r="850" spans="1:10" x14ac:dyDescent="0.35">
      <c r="A850" s="71"/>
      <c r="B850" s="71"/>
      <c r="C850" s="71"/>
      <c r="D850" s="69"/>
      <c r="E850" s="71"/>
      <c r="F850" s="71"/>
      <c r="G850" s="71"/>
      <c r="H850" s="71"/>
      <c r="I850" s="72"/>
      <c r="J850" s="73"/>
    </row>
    <row r="851" spans="1:10" x14ac:dyDescent="0.35">
      <c r="A851" s="71"/>
      <c r="B851" s="71"/>
      <c r="C851" s="71"/>
      <c r="D851" s="69"/>
      <c r="E851" s="71"/>
      <c r="F851" s="71"/>
      <c r="G851" s="71"/>
      <c r="H851" s="71"/>
      <c r="I851" s="72"/>
      <c r="J851" s="73"/>
    </row>
    <row r="852" spans="1:10" x14ac:dyDescent="0.35">
      <c r="A852" s="71"/>
      <c r="B852" s="71"/>
      <c r="C852" s="71"/>
      <c r="D852" s="69"/>
      <c r="E852" s="71"/>
      <c r="F852" s="71"/>
      <c r="G852" s="71"/>
      <c r="H852" s="71"/>
      <c r="I852" s="72"/>
      <c r="J852" s="73"/>
    </row>
    <row r="853" spans="1:10" x14ac:dyDescent="0.35">
      <c r="A853" s="71"/>
      <c r="B853" s="71"/>
      <c r="C853" s="71"/>
      <c r="D853" s="69"/>
      <c r="E853" s="71"/>
      <c r="F853" s="71"/>
      <c r="G853" s="71"/>
      <c r="H853" s="71"/>
      <c r="I853" s="72"/>
      <c r="J853" s="73"/>
    </row>
    <row r="854" spans="1:10" x14ac:dyDescent="0.35">
      <c r="A854" s="71"/>
      <c r="B854" s="71"/>
      <c r="C854" s="71"/>
      <c r="D854" s="69"/>
      <c r="E854" s="71"/>
      <c r="F854" s="71"/>
      <c r="G854" s="71"/>
      <c r="H854" s="71"/>
      <c r="I854" s="72"/>
      <c r="J854" s="73"/>
    </row>
    <row r="855" spans="1:10" x14ac:dyDescent="0.35">
      <c r="A855" s="71"/>
      <c r="B855" s="71"/>
      <c r="C855" s="71"/>
      <c r="D855" s="69"/>
      <c r="E855" s="71"/>
      <c r="F855" s="71"/>
      <c r="G855" s="71"/>
      <c r="H855" s="71"/>
      <c r="I855" s="72"/>
      <c r="J855" s="73"/>
    </row>
    <row r="856" spans="1:10" x14ac:dyDescent="0.35">
      <c r="A856" s="71"/>
      <c r="B856" s="71"/>
      <c r="C856" s="71"/>
      <c r="D856" s="69"/>
      <c r="E856" s="71"/>
      <c r="F856" s="71"/>
      <c r="G856" s="71"/>
      <c r="H856" s="71"/>
      <c r="I856" s="72"/>
      <c r="J856" s="73"/>
    </row>
    <row r="857" spans="1:10" x14ac:dyDescent="0.35">
      <c r="A857" s="71"/>
      <c r="B857" s="71"/>
      <c r="C857" s="71"/>
      <c r="D857" s="69"/>
      <c r="E857" s="71"/>
      <c r="F857" s="71"/>
      <c r="G857" s="71"/>
      <c r="H857" s="71"/>
      <c r="I857" s="72"/>
      <c r="J857" s="73"/>
    </row>
    <row r="858" spans="1:10" x14ac:dyDescent="0.35">
      <c r="A858" s="71"/>
      <c r="B858" s="71"/>
      <c r="C858" s="71"/>
      <c r="D858" s="69"/>
      <c r="E858" s="71"/>
      <c r="F858" s="71"/>
      <c r="G858" s="71"/>
      <c r="H858" s="71"/>
      <c r="I858" s="72"/>
      <c r="J858" s="73"/>
    </row>
    <row r="859" spans="1:10" x14ac:dyDescent="0.35">
      <c r="A859" s="71"/>
      <c r="B859" s="71"/>
      <c r="C859" s="71"/>
      <c r="D859" s="69"/>
      <c r="E859" s="71"/>
      <c r="F859" s="71"/>
      <c r="G859" s="71"/>
      <c r="H859" s="71"/>
      <c r="I859" s="72"/>
      <c r="J859" s="73"/>
    </row>
    <row r="860" spans="1:10" x14ac:dyDescent="0.35">
      <c r="A860" s="71"/>
      <c r="B860" s="71"/>
      <c r="C860" s="71"/>
      <c r="D860" s="69"/>
      <c r="E860" s="71"/>
      <c r="F860" s="71"/>
      <c r="G860" s="71"/>
      <c r="H860" s="71"/>
      <c r="I860" s="72"/>
      <c r="J860" s="73"/>
    </row>
    <row r="861" spans="1:10" x14ac:dyDescent="0.35">
      <c r="A861" s="71"/>
      <c r="B861" s="71"/>
      <c r="C861" s="71"/>
      <c r="D861" s="69"/>
      <c r="E861" s="71"/>
      <c r="F861" s="71"/>
      <c r="G861" s="71"/>
      <c r="H861" s="71"/>
      <c r="I861" s="72"/>
      <c r="J861" s="73"/>
    </row>
    <row r="862" spans="1:10" x14ac:dyDescent="0.35">
      <c r="A862" s="71"/>
      <c r="B862" s="71"/>
      <c r="C862" s="71"/>
      <c r="D862" s="69"/>
      <c r="E862" s="71"/>
      <c r="F862" s="71"/>
      <c r="G862" s="71"/>
      <c r="H862" s="71"/>
      <c r="I862" s="72"/>
      <c r="J862" s="73"/>
    </row>
    <row r="863" spans="1:10" x14ac:dyDescent="0.35">
      <c r="A863" s="71"/>
      <c r="B863" s="71"/>
      <c r="C863" s="71"/>
      <c r="D863" s="69"/>
      <c r="E863" s="71"/>
      <c r="F863" s="71"/>
      <c r="G863" s="71"/>
      <c r="H863" s="71"/>
      <c r="I863" s="72"/>
      <c r="J863" s="73"/>
    </row>
    <row r="864" spans="1:10" x14ac:dyDescent="0.35">
      <c r="A864" s="71"/>
      <c r="B864" s="71"/>
      <c r="C864" s="71"/>
      <c r="D864" s="69"/>
      <c r="E864" s="71"/>
      <c r="F864" s="71"/>
      <c r="G864" s="71"/>
      <c r="H864" s="71"/>
      <c r="I864" s="72"/>
      <c r="J864" s="73"/>
    </row>
    <row r="865" spans="1:10" x14ac:dyDescent="0.35">
      <c r="A865" s="71"/>
      <c r="B865" s="71"/>
      <c r="C865" s="71"/>
      <c r="D865" s="69"/>
      <c r="E865" s="71"/>
      <c r="F865" s="71"/>
      <c r="G865" s="71"/>
      <c r="H865" s="71"/>
      <c r="I865" s="72"/>
      <c r="J865" s="73"/>
    </row>
    <row r="866" spans="1:10" x14ac:dyDescent="0.35">
      <c r="A866" s="71"/>
      <c r="B866" s="71"/>
      <c r="C866" s="71"/>
      <c r="D866" s="69"/>
      <c r="E866" s="71"/>
      <c r="F866" s="71"/>
      <c r="G866" s="71"/>
      <c r="H866" s="71"/>
      <c r="I866" s="72"/>
      <c r="J866" s="73"/>
    </row>
    <row r="867" spans="1:10" x14ac:dyDescent="0.35">
      <c r="A867" s="71"/>
      <c r="B867" s="71"/>
      <c r="C867" s="71"/>
      <c r="D867" s="69"/>
      <c r="E867" s="71"/>
      <c r="F867" s="71"/>
      <c r="G867" s="71"/>
      <c r="H867" s="71"/>
      <c r="I867" s="72"/>
      <c r="J867" s="73"/>
    </row>
    <row r="868" spans="1:10" x14ac:dyDescent="0.35">
      <c r="A868" s="71"/>
      <c r="B868" s="71"/>
      <c r="C868" s="71"/>
      <c r="D868" s="69"/>
      <c r="E868" s="71"/>
      <c r="F868" s="71"/>
      <c r="G868" s="71"/>
      <c r="H868" s="71"/>
      <c r="I868" s="72"/>
      <c r="J868" s="73"/>
    </row>
    <row r="869" spans="1:10" x14ac:dyDescent="0.35">
      <c r="A869" s="71"/>
      <c r="B869" s="71"/>
      <c r="C869" s="71"/>
      <c r="D869" s="69"/>
      <c r="E869" s="71"/>
      <c r="F869" s="71"/>
      <c r="G869" s="71"/>
      <c r="H869" s="71"/>
      <c r="I869" s="72"/>
      <c r="J869" s="73"/>
    </row>
    <row r="870" spans="1:10" x14ac:dyDescent="0.35">
      <c r="A870" s="71"/>
      <c r="B870" s="71"/>
      <c r="C870" s="71"/>
      <c r="D870" s="69"/>
      <c r="E870" s="71"/>
      <c r="F870" s="71"/>
      <c r="G870" s="71"/>
      <c r="H870" s="71"/>
      <c r="I870" s="72"/>
      <c r="J870" s="73"/>
    </row>
    <row r="871" spans="1:10" x14ac:dyDescent="0.35">
      <c r="A871" s="71"/>
      <c r="B871" s="71"/>
      <c r="C871" s="71"/>
      <c r="D871" s="69"/>
      <c r="E871" s="71"/>
      <c r="F871" s="71"/>
      <c r="G871" s="71"/>
      <c r="H871" s="71"/>
      <c r="I871" s="72"/>
      <c r="J871" s="73"/>
    </row>
    <row r="872" spans="1:10" x14ac:dyDescent="0.35">
      <c r="A872" s="71"/>
      <c r="B872" s="71"/>
      <c r="C872" s="71"/>
      <c r="D872" s="69"/>
      <c r="E872" s="71"/>
      <c r="F872" s="71"/>
      <c r="G872" s="71"/>
      <c r="H872" s="71"/>
      <c r="I872" s="72"/>
      <c r="J872" s="73"/>
    </row>
    <row r="873" spans="1:10" x14ac:dyDescent="0.35">
      <c r="A873" s="71"/>
      <c r="B873" s="71"/>
      <c r="C873" s="71"/>
      <c r="D873" s="69"/>
      <c r="E873" s="71"/>
      <c r="F873" s="71"/>
      <c r="G873" s="71"/>
      <c r="H873" s="71"/>
      <c r="I873" s="72"/>
      <c r="J873" s="73"/>
    </row>
    <row r="874" spans="1:10" x14ac:dyDescent="0.35">
      <c r="A874" s="71"/>
      <c r="B874" s="71"/>
      <c r="C874" s="71"/>
      <c r="D874" s="69"/>
      <c r="E874" s="71"/>
      <c r="F874" s="71"/>
      <c r="G874" s="71"/>
      <c r="H874" s="71"/>
      <c r="I874" s="72"/>
      <c r="J874" s="73"/>
    </row>
    <row r="875" spans="1:10" x14ac:dyDescent="0.35">
      <c r="A875" s="71"/>
      <c r="B875" s="71"/>
      <c r="C875" s="71"/>
      <c r="D875" s="69"/>
      <c r="E875" s="71"/>
      <c r="F875" s="71"/>
      <c r="G875" s="71"/>
      <c r="H875" s="71"/>
      <c r="I875" s="72"/>
      <c r="J875" s="73"/>
    </row>
    <row r="876" spans="1:10" x14ac:dyDescent="0.35">
      <c r="A876" s="71"/>
      <c r="B876" s="71"/>
      <c r="C876" s="71"/>
      <c r="D876" s="69"/>
      <c r="E876" s="71"/>
      <c r="F876" s="71"/>
      <c r="G876" s="71"/>
      <c r="H876" s="71"/>
      <c r="I876" s="72"/>
      <c r="J876" s="73"/>
    </row>
    <row r="877" spans="1:10" x14ac:dyDescent="0.35">
      <c r="A877" s="71"/>
      <c r="B877" s="71"/>
      <c r="C877" s="71"/>
      <c r="D877" s="69"/>
      <c r="E877" s="71"/>
      <c r="F877" s="71"/>
      <c r="G877" s="71"/>
      <c r="H877" s="71"/>
      <c r="I877" s="72"/>
      <c r="J877" s="73"/>
    </row>
    <row r="878" spans="1:10" x14ac:dyDescent="0.35">
      <c r="A878" s="71"/>
      <c r="B878" s="71"/>
      <c r="C878" s="71"/>
      <c r="D878" s="69"/>
      <c r="E878" s="71"/>
      <c r="F878" s="71"/>
      <c r="G878" s="71"/>
      <c r="H878" s="71"/>
      <c r="I878" s="72"/>
      <c r="J878" s="73"/>
    </row>
    <row r="879" spans="1:10" x14ac:dyDescent="0.35">
      <c r="A879" s="71"/>
      <c r="B879" s="71"/>
      <c r="C879" s="71"/>
      <c r="D879" s="69"/>
      <c r="E879" s="71"/>
      <c r="F879" s="71"/>
      <c r="G879" s="71"/>
      <c r="H879" s="71"/>
      <c r="I879" s="72"/>
      <c r="J879" s="73"/>
    </row>
    <row r="880" spans="1:10" x14ac:dyDescent="0.35">
      <c r="A880" s="71"/>
      <c r="B880" s="71"/>
      <c r="C880" s="71"/>
      <c r="D880" s="69"/>
      <c r="E880" s="71"/>
      <c r="F880" s="71"/>
      <c r="G880" s="71"/>
      <c r="H880" s="71"/>
      <c r="I880" s="72"/>
      <c r="J880" s="73"/>
    </row>
    <row r="881" spans="1:10" x14ac:dyDescent="0.35">
      <c r="A881" s="71"/>
      <c r="B881" s="71"/>
      <c r="C881" s="71"/>
      <c r="D881" s="69"/>
      <c r="E881" s="71"/>
      <c r="F881" s="71"/>
      <c r="G881" s="71"/>
      <c r="H881" s="71"/>
      <c r="I881" s="72"/>
      <c r="J881" s="73"/>
    </row>
    <row r="882" spans="1:10" x14ac:dyDescent="0.35">
      <c r="A882" s="71"/>
      <c r="B882" s="71"/>
      <c r="C882" s="71"/>
      <c r="D882" s="69"/>
      <c r="E882" s="71"/>
      <c r="F882" s="71"/>
      <c r="G882" s="71"/>
      <c r="H882" s="71"/>
      <c r="I882" s="72"/>
      <c r="J882" s="73"/>
    </row>
    <row r="883" spans="1:10" x14ac:dyDescent="0.35">
      <c r="A883" s="71"/>
      <c r="B883" s="71"/>
      <c r="C883" s="71"/>
      <c r="D883" s="69"/>
      <c r="E883" s="71"/>
      <c r="F883" s="71"/>
      <c r="G883" s="71"/>
      <c r="H883" s="71"/>
      <c r="I883" s="72"/>
      <c r="J883" s="73"/>
    </row>
    <row r="884" spans="1:10" x14ac:dyDescent="0.35">
      <c r="A884" s="71"/>
      <c r="B884" s="71"/>
      <c r="C884" s="71"/>
      <c r="D884" s="69"/>
      <c r="E884" s="71"/>
      <c r="F884" s="71"/>
      <c r="G884" s="71"/>
      <c r="H884" s="71"/>
      <c r="I884" s="72"/>
      <c r="J884" s="73"/>
    </row>
    <row r="885" spans="1:10" x14ac:dyDescent="0.35">
      <c r="A885" s="71"/>
      <c r="B885" s="71"/>
      <c r="C885" s="71"/>
      <c r="D885" s="69"/>
      <c r="E885" s="71"/>
      <c r="F885" s="71"/>
      <c r="G885" s="71"/>
      <c r="H885" s="71"/>
      <c r="I885" s="72"/>
      <c r="J885" s="73"/>
    </row>
    <row r="886" spans="1:10" x14ac:dyDescent="0.35">
      <c r="A886" s="71"/>
      <c r="B886" s="71"/>
      <c r="C886" s="71"/>
      <c r="D886" s="69"/>
      <c r="E886" s="71"/>
      <c r="F886" s="71"/>
      <c r="G886" s="71"/>
      <c r="H886" s="71"/>
      <c r="I886" s="72"/>
      <c r="J886" s="73"/>
    </row>
    <row r="887" spans="1:10" x14ac:dyDescent="0.35">
      <c r="A887" s="71"/>
      <c r="B887" s="71"/>
      <c r="C887" s="71"/>
      <c r="D887" s="69"/>
      <c r="E887" s="71"/>
      <c r="F887" s="71"/>
      <c r="G887" s="71"/>
      <c r="H887" s="71"/>
      <c r="I887" s="72"/>
      <c r="J887" s="73"/>
    </row>
    <row r="888" spans="1:10" x14ac:dyDescent="0.35">
      <c r="A888" s="71"/>
      <c r="B888" s="71"/>
      <c r="C888" s="71"/>
      <c r="D888" s="69"/>
      <c r="E888" s="71"/>
      <c r="F888" s="71"/>
      <c r="G888" s="71"/>
      <c r="H888" s="71"/>
      <c r="I888" s="72"/>
      <c r="J888" s="73"/>
    </row>
    <row r="889" spans="1:10" x14ac:dyDescent="0.35">
      <c r="A889" s="71"/>
      <c r="B889" s="71"/>
      <c r="C889" s="71"/>
      <c r="D889" s="69"/>
      <c r="E889" s="71"/>
      <c r="F889" s="71"/>
      <c r="G889" s="71"/>
      <c r="H889" s="71"/>
      <c r="I889" s="72"/>
      <c r="J889" s="73"/>
    </row>
    <row r="890" spans="1:10" x14ac:dyDescent="0.35">
      <c r="A890" s="71"/>
      <c r="B890" s="71"/>
      <c r="C890" s="71"/>
      <c r="D890" s="69"/>
      <c r="E890" s="71"/>
      <c r="F890" s="71"/>
      <c r="G890" s="71"/>
      <c r="H890" s="71"/>
      <c r="I890" s="72"/>
      <c r="J890" s="73"/>
    </row>
    <row r="891" spans="1:10" x14ac:dyDescent="0.35">
      <c r="A891" s="71"/>
      <c r="B891" s="71"/>
      <c r="C891" s="71"/>
      <c r="D891" s="69"/>
      <c r="E891" s="71"/>
      <c r="F891" s="71"/>
      <c r="G891" s="71"/>
      <c r="H891" s="71"/>
      <c r="I891" s="72"/>
      <c r="J891" s="73"/>
    </row>
    <row r="892" spans="1:10" x14ac:dyDescent="0.35">
      <c r="A892" s="71"/>
      <c r="B892" s="71"/>
      <c r="C892" s="71"/>
      <c r="D892" s="69"/>
      <c r="E892" s="71"/>
      <c r="F892" s="71"/>
      <c r="G892" s="71"/>
      <c r="H892" s="71"/>
      <c r="I892" s="72"/>
      <c r="J892" s="73"/>
    </row>
    <row r="893" spans="1:10" x14ac:dyDescent="0.35">
      <c r="A893" s="71"/>
      <c r="B893" s="71"/>
      <c r="C893" s="71"/>
      <c r="D893" s="69"/>
      <c r="E893" s="71"/>
      <c r="F893" s="71"/>
      <c r="G893" s="71"/>
      <c r="H893" s="71"/>
      <c r="I893" s="72"/>
      <c r="J893" s="73"/>
    </row>
    <row r="894" spans="1:10" x14ac:dyDescent="0.35">
      <c r="A894" s="71"/>
      <c r="B894" s="71"/>
      <c r="C894" s="71"/>
      <c r="D894" s="69"/>
      <c r="E894" s="71"/>
      <c r="F894" s="71"/>
      <c r="G894" s="71"/>
      <c r="H894" s="71"/>
      <c r="I894" s="72"/>
      <c r="J894" s="73"/>
    </row>
    <row r="895" spans="1:10" x14ac:dyDescent="0.35">
      <c r="A895" s="71"/>
      <c r="B895" s="71"/>
      <c r="C895" s="71"/>
      <c r="D895" s="69"/>
      <c r="E895" s="71"/>
      <c r="F895" s="71"/>
      <c r="G895" s="71"/>
      <c r="H895" s="71"/>
      <c r="I895" s="72"/>
      <c r="J895" s="73"/>
    </row>
    <row r="896" spans="1:10" x14ac:dyDescent="0.35">
      <c r="A896" s="71"/>
      <c r="B896" s="71"/>
      <c r="C896" s="71"/>
      <c r="D896" s="69"/>
      <c r="E896" s="71"/>
      <c r="F896" s="71"/>
      <c r="G896" s="71"/>
      <c r="H896" s="71"/>
      <c r="I896" s="72"/>
      <c r="J896" s="73"/>
    </row>
    <row r="897" spans="1:10" x14ac:dyDescent="0.35">
      <c r="A897" s="71"/>
      <c r="B897" s="71"/>
      <c r="C897" s="71"/>
      <c r="D897" s="69"/>
      <c r="E897" s="71"/>
      <c r="F897" s="71"/>
      <c r="G897" s="71"/>
      <c r="H897" s="71"/>
      <c r="I897" s="72"/>
      <c r="J897" s="73"/>
    </row>
    <row r="898" spans="1:10" x14ac:dyDescent="0.35">
      <c r="A898" s="71"/>
      <c r="B898" s="71"/>
      <c r="C898" s="71"/>
      <c r="D898" s="69"/>
      <c r="E898" s="71"/>
      <c r="F898" s="71"/>
      <c r="G898" s="71"/>
      <c r="H898" s="71"/>
      <c r="I898" s="72"/>
      <c r="J898" s="73"/>
    </row>
    <row r="899" spans="1:10" x14ac:dyDescent="0.35">
      <c r="A899" s="71"/>
      <c r="B899" s="71"/>
      <c r="C899" s="71"/>
      <c r="D899" s="69"/>
      <c r="E899" s="71"/>
      <c r="F899" s="71"/>
      <c r="G899" s="71"/>
      <c r="H899" s="71"/>
      <c r="I899" s="72"/>
      <c r="J899" s="73"/>
    </row>
    <row r="900" spans="1:10" x14ac:dyDescent="0.35">
      <c r="A900" s="71"/>
      <c r="B900" s="71"/>
      <c r="C900" s="71"/>
      <c r="D900" s="69"/>
      <c r="E900" s="71"/>
      <c r="F900" s="71"/>
      <c r="G900" s="71"/>
      <c r="H900" s="71"/>
      <c r="I900" s="72"/>
      <c r="J900" s="73"/>
    </row>
    <row r="901" spans="1:10" x14ac:dyDescent="0.35">
      <c r="A901" s="71"/>
      <c r="B901" s="71"/>
      <c r="C901" s="71"/>
      <c r="D901" s="69"/>
      <c r="E901" s="71"/>
      <c r="F901" s="71"/>
      <c r="G901" s="71"/>
      <c r="H901" s="71"/>
      <c r="I901" s="72"/>
      <c r="J901" s="73"/>
    </row>
    <row r="902" spans="1:10" x14ac:dyDescent="0.35">
      <c r="A902" s="71"/>
      <c r="B902" s="71"/>
      <c r="C902" s="71"/>
      <c r="D902" s="69"/>
      <c r="E902" s="71"/>
      <c r="F902" s="71"/>
      <c r="G902" s="71"/>
      <c r="H902" s="71"/>
      <c r="I902" s="72"/>
      <c r="J902" s="73"/>
    </row>
    <row r="903" spans="1:10" x14ac:dyDescent="0.35">
      <c r="A903" s="71"/>
      <c r="B903" s="71"/>
      <c r="C903" s="71"/>
      <c r="D903" s="69"/>
      <c r="E903" s="71"/>
      <c r="F903" s="71"/>
      <c r="G903" s="71"/>
      <c r="H903" s="71"/>
      <c r="I903" s="72"/>
      <c r="J903" s="73"/>
    </row>
    <row r="904" spans="1:10" x14ac:dyDescent="0.35">
      <c r="A904" s="71"/>
      <c r="B904" s="71"/>
      <c r="C904" s="71"/>
      <c r="D904" s="69"/>
      <c r="E904" s="71"/>
      <c r="F904" s="71"/>
      <c r="G904" s="71"/>
      <c r="H904" s="71"/>
      <c r="I904" s="72"/>
      <c r="J904" s="73"/>
    </row>
    <row r="905" spans="1:10" x14ac:dyDescent="0.35">
      <c r="A905" s="71"/>
      <c r="B905" s="71"/>
      <c r="C905" s="71"/>
      <c r="D905" s="69"/>
      <c r="E905" s="71"/>
      <c r="F905" s="71"/>
      <c r="G905" s="71"/>
      <c r="H905" s="71"/>
      <c r="I905" s="72"/>
      <c r="J905" s="73"/>
    </row>
    <row r="906" spans="1:10" x14ac:dyDescent="0.35">
      <c r="A906" s="71"/>
      <c r="B906" s="71"/>
      <c r="C906" s="71"/>
      <c r="D906" s="69"/>
      <c r="E906" s="71"/>
      <c r="F906" s="71"/>
      <c r="G906" s="71"/>
      <c r="H906" s="71"/>
      <c r="I906" s="72"/>
      <c r="J906" s="73"/>
    </row>
    <row r="907" spans="1:10" x14ac:dyDescent="0.35">
      <c r="A907" s="71"/>
      <c r="B907" s="71"/>
      <c r="C907" s="71"/>
      <c r="D907" s="69"/>
      <c r="E907" s="71"/>
      <c r="F907" s="71"/>
      <c r="G907" s="71"/>
      <c r="H907" s="71"/>
      <c r="I907" s="72"/>
      <c r="J907" s="73"/>
    </row>
    <row r="908" spans="1:10" x14ac:dyDescent="0.35">
      <c r="A908" s="71"/>
      <c r="B908" s="71"/>
      <c r="C908" s="71"/>
      <c r="D908" s="69"/>
      <c r="E908" s="71"/>
      <c r="F908" s="71"/>
      <c r="G908" s="71"/>
      <c r="H908" s="71"/>
      <c r="I908" s="72"/>
      <c r="J908" s="73"/>
    </row>
    <row r="909" spans="1:10" x14ac:dyDescent="0.35">
      <c r="A909" s="71"/>
      <c r="B909" s="71"/>
      <c r="C909" s="71"/>
      <c r="D909" s="69"/>
      <c r="E909" s="71"/>
      <c r="F909" s="71"/>
      <c r="G909" s="71"/>
      <c r="H909" s="71"/>
      <c r="I909" s="72"/>
      <c r="J909" s="73"/>
    </row>
    <row r="910" spans="1:10" x14ac:dyDescent="0.35">
      <c r="A910" s="71"/>
      <c r="B910" s="71"/>
      <c r="C910" s="71"/>
      <c r="D910" s="69"/>
      <c r="E910" s="71"/>
      <c r="F910" s="71"/>
      <c r="G910" s="71"/>
      <c r="H910" s="71"/>
      <c r="I910" s="72"/>
      <c r="J910" s="73"/>
    </row>
    <row r="911" spans="1:10" x14ac:dyDescent="0.35">
      <c r="A911" s="71"/>
      <c r="B911" s="71"/>
      <c r="C911" s="71"/>
      <c r="D911" s="69"/>
      <c r="E911" s="71"/>
      <c r="F911" s="71"/>
      <c r="G911" s="71"/>
      <c r="H911" s="71"/>
      <c r="I911" s="72"/>
      <c r="J911" s="73"/>
    </row>
    <row r="912" spans="1:10" x14ac:dyDescent="0.35">
      <c r="A912" s="71"/>
      <c r="B912" s="71"/>
      <c r="C912" s="71"/>
      <c r="D912" s="69"/>
      <c r="E912" s="71"/>
      <c r="F912" s="71"/>
      <c r="G912" s="71"/>
      <c r="H912" s="71"/>
      <c r="I912" s="72"/>
      <c r="J912" s="73"/>
    </row>
    <row r="913" spans="1:10" x14ac:dyDescent="0.35">
      <c r="A913" s="71"/>
      <c r="B913" s="71"/>
      <c r="C913" s="71"/>
      <c r="D913" s="69"/>
      <c r="E913" s="71"/>
      <c r="F913" s="71"/>
      <c r="G913" s="71"/>
      <c r="H913" s="71"/>
      <c r="I913" s="72"/>
      <c r="J913" s="73"/>
    </row>
    <row r="914" spans="1:10" x14ac:dyDescent="0.35">
      <c r="A914" s="71"/>
      <c r="B914" s="71"/>
      <c r="C914" s="71"/>
      <c r="D914" s="69"/>
      <c r="E914" s="71"/>
      <c r="F914" s="71"/>
      <c r="G914" s="71"/>
      <c r="H914" s="71"/>
      <c r="I914" s="72"/>
      <c r="J914" s="73"/>
    </row>
    <row r="915" spans="1:10" x14ac:dyDescent="0.35">
      <c r="A915" s="71"/>
      <c r="B915" s="71"/>
      <c r="C915" s="71"/>
      <c r="D915" s="69"/>
      <c r="E915" s="71"/>
      <c r="F915" s="71"/>
      <c r="G915" s="71"/>
      <c r="H915" s="71"/>
      <c r="I915" s="72"/>
      <c r="J915" s="73"/>
    </row>
    <row r="916" spans="1:10" x14ac:dyDescent="0.35">
      <c r="A916" s="71"/>
      <c r="B916" s="71"/>
      <c r="C916" s="71"/>
      <c r="D916" s="69"/>
      <c r="E916" s="71"/>
      <c r="F916" s="71"/>
      <c r="G916" s="71"/>
      <c r="H916" s="71"/>
      <c r="I916" s="72"/>
      <c r="J916" s="73"/>
    </row>
    <row r="917" spans="1:10" x14ac:dyDescent="0.35">
      <c r="A917" s="71"/>
      <c r="B917" s="71"/>
      <c r="C917" s="71"/>
      <c r="D917" s="69"/>
      <c r="E917" s="71"/>
      <c r="F917" s="71"/>
      <c r="G917" s="71"/>
      <c r="H917" s="71"/>
      <c r="I917" s="72"/>
      <c r="J917" s="73"/>
    </row>
    <row r="918" spans="1:10" x14ac:dyDescent="0.35">
      <c r="A918" s="71"/>
      <c r="B918" s="71"/>
      <c r="C918" s="71"/>
      <c r="D918" s="69"/>
      <c r="E918" s="71"/>
      <c r="F918" s="71"/>
      <c r="G918" s="71"/>
      <c r="H918" s="71"/>
      <c r="I918" s="72"/>
      <c r="J918" s="73"/>
    </row>
    <row r="919" spans="1:10" x14ac:dyDescent="0.35">
      <c r="A919" s="71"/>
      <c r="B919" s="71"/>
      <c r="C919" s="71"/>
      <c r="D919" s="69"/>
      <c r="E919" s="71"/>
      <c r="F919" s="71"/>
      <c r="G919" s="71"/>
      <c r="H919" s="71"/>
      <c r="I919" s="72"/>
      <c r="J919" s="73"/>
    </row>
    <row r="920" spans="1:10" x14ac:dyDescent="0.35">
      <c r="A920" s="71"/>
      <c r="B920" s="71"/>
      <c r="C920" s="71"/>
      <c r="D920" s="69"/>
      <c r="E920" s="71"/>
      <c r="F920" s="71"/>
      <c r="G920" s="71"/>
      <c r="H920" s="71"/>
      <c r="I920" s="72"/>
      <c r="J920" s="73"/>
    </row>
    <row r="921" spans="1:10" x14ac:dyDescent="0.35">
      <c r="A921" s="71"/>
      <c r="B921" s="71"/>
      <c r="C921" s="71"/>
      <c r="D921" s="69"/>
      <c r="E921" s="71"/>
      <c r="F921" s="71"/>
      <c r="G921" s="71"/>
      <c r="H921" s="71"/>
      <c r="I921" s="72"/>
      <c r="J921" s="73"/>
    </row>
    <row r="922" spans="1:10" x14ac:dyDescent="0.35">
      <c r="A922" s="71"/>
      <c r="B922" s="71"/>
      <c r="C922" s="71"/>
      <c r="D922" s="69"/>
      <c r="E922" s="71"/>
      <c r="F922" s="71"/>
      <c r="G922" s="71"/>
      <c r="H922" s="71"/>
      <c r="I922" s="72"/>
      <c r="J922" s="73"/>
    </row>
    <row r="923" spans="1:10" x14ac:dyDescent="0.35">
      <c r="A923" s="71"/>
      <c r="B923" s="71"/>
      <c r="C923" s="71"/>
      <c r="D923" s="69"/>
      <c r="E923" s="71"/>
      <c r="F923" s="71"/>
      <c r="G923" s="71"/>
      <c r="H923" s="71"/>
      <c r="I923" s="72"/>
      <c r="J923" s="73"/>
    </row>
    <row r="924" spans="1:10" x14ac:dyDescent="0.35">
      <c r="A924" s="71"/>
      <c r="B924" s="71"/>
      <c r="C924" s="71"/>
      <c r="D924" s="69"/>
      <c r="E924" s="71"/>
      <c r="F924" s="71"/>
      <c r="G924" s="71"/>
      <c r="H924" s="71"/>
      <c r="I924" s="72"/>
      <c r="J924" s="73"/>
    </row>
    <row r="925" spans="1:10" x14ac:dyDescent="0.35">
      <c r="A925" s="71"/>
      <c r="B925" s="71"/>
      <c r="C925" s="71"/>
      <c r="D925" s="69"/>
      <c r="E925" s="71"/>
      <c r="F925" s="71"/>
      <c r="G925" s="71"/>
      <c r="H925" s="71"/>
      <c r="I925" s="72"/>
      <c r="J925" s="73"/>
    </row>
    <row r="926" spans="1:10" x14ac:dyDescent="0.35">
      <c r="A926" s="71"/>
      <c r="B926" s="71"/>
      <c r="C926" s="71"/>
      <c r="D926" s="69"/>
      <c r="E926" s="71"/>
      <c r="F926" s="71"/>
      <c r="G926" s="71"/>
      <c r="H926" s="71"/>
      <c r="I926" s="72"/>
      <c r="J926" s="73"/>
    </row>
    <row r="927" spans="1:10" x14ac:dyDescent="0.35">
      <c r="A927" s="71"/>
      <c r="B927" s="71"/>
      <c r="C927" s="71"/>
      <c r="D927" s="69"/>
      <c r="E927" s="71"/>
      <c r="F927" s="71"/>
      <c r="G927" s="71"/>
      <c r="H927" s="71"/>
      <c r="I927" s="72"/>
      <c r="J927" s="73"/>
    </row>
    <row r="928" spans="1:10" x14ac:dyDescent="0.35">
      <c r="A928" s="71"/>
      <c r="B928" s="71"/>
      <c r="C928" s="71"/>
      <c r="D928" s="69"/>
      <c r="E928" s="71"/>
      <c r="F928" s="71"/>
      <c r="G928" s="71"/>
      <c r="H928" s="71"/>
      <c r="I928" s="72"/>
      <c r="J928" s="73"/>
    </row>
    <row r="929" spans="1:10" x14ac:dyDescent="0.35">
      <c r="A929" s="71"/>
      <c r="B929" s="71"/>
      <c r="C929" s="71"/>
      <c r="D929" s="69"/>
      <c r="E929" s="71"/>
      <c r="F929" s="71"/>
      <c r="G929" s="71"/>
      <c r="H929" s="71"/>
      <c r="I929" s="72"/>
      <c r="J929" s="73"/>
    </row>
    <row r="930" spans="1:10" x14ac:dyDescent="0.35">
      <c r="A930" s="71"/>
      <c r="B930" s="71"/>
      <c r="C930" s="71"/>
      <c r="D930" s="69"/>
      <c r="E930" s="71"/>
      <c r="F930" s="71"/>
      <c r="G930" s="71"/>
      <c r="H930" s="71"/>
      <c r="I930" s="72"/>
      <c r="J930" s="73"/>
    </row>
    <row r="931" spans="1:10" x14ac:dyDescent="0.35">
      <c r="A931" s="71"/>
      <c r="B931" s="71"/>
      <c r="C931" s="71"/>
      <c r="D931" s="69"/>
      <c r="E931" s="71"/>
      <c r="F931" s="71"/>
      <c r="G931" s="71"/>
      <c r="H931" s="71"/>
      <c r="I931" s="72"/>
      <c r="J931" s="73"/>
    </row>
    <row r="932" spans="1:10" x14ac:dyDescent="0.35">
      <c r="A932" s="71"/>
      <c r="B932" s="71"/>
      <c r="C932" s="71"/>
      <c r="D932" s="69"/>
      <c r="E932" s="71"/>
      <c r="F932" s="71"/>
      <c r="G932" s="71"/>
      <c r="H932" s="71"/>
      <c r="I932" s="72"/>
      <c r="J932" s="73"/>
    </row>
    <row r="933" spans="1:10" x14ac:dyDescent="0.35">
      <c r="A933" s="71"/>
      <c r="B933" s="71"/>
      <c r="C933" s="71"/>
      <c r="D933" s="69"/>
      <c r="E933" s="71"/>
      <c r="F933" s="71"/>
      <c r="G933" s="71"/>
      <c r="H933" s="71"/>
      <c r="I933" s="72"/>
      <c r="J933" s="73"/>
    </row>
    <row r="934" spans="1:10" x14ac:dyDescent="0.35">
      <c r="A934" s="71"/>
      <c r="B934" s="71"/>
      <c r="C934" s="71"/>
      <c r="D934" s="69"/>
      <c r="E934" s="71"/>
      <c r="F934" s="71"/>
      <c r="G934" s="71"/>
      <c r="H934" s="71"/>
      <c r="I934" s="72"/>
      <c r="J934" s="73"/>
    </row>
    <row r="935" spans="1:10" x14ac:dyDescent="0.35">
      <c r="A935" s="71"/>
      <c r="B935" s="71"/>
      <c r="C935" s="71"/>
      <c r="D935" s="69"/>
      <c r="E935" s="71"/>
      <c r="F935" s="71"/>
      <c r="G935" s="71"/>
      <c r="H935" s="71"/>
      <c r="I935" s="72"/>
      <c r="J935" s="73"/>
    </row>
    <row r="936" spans="1:10" x14ac:dyDescent="0.35">
      <c r="A936" s="71"/>
      <c r="B936" s="71"/>
      <c r="C936" s="71"/>
      <c r="D936" s="69"/>
      <c r="E936" s="71"/>
      <c r="F936" s="71"/>
      <c r="G936" s="71"/>
      <c r="H936" s="71"/>
      <c r="I936" s="72"/>
      <c r="J936" s="73"/>
    </row>
    <row r="937" spans="1:10" x14ac:dyDescent="0.35">
      <c r="A937" s="71"/>
      <c r="B937" s="71"/>
      <c r="C937" s="71"/>
      <c r="D937" s="69"/>
      <c r="E937" s="71"/>
      <c r="F937" s="71"/>
      <c r="G937" s="71"/>
      <c r="H937" s="71"/>
      <c r="I937" s="72"/>
      <c r="J937" s="73"/>
    </row>
    <row r="938" spans="1:10" x14ac:dyDescent="0.35">
      <c r="A938" s="71"/>
      <c r="B938" s="71"/>
      <c r="C938" s="71"/>
      <c r="D938" s="69"/>
      <c r="E938" s="71"/>
      <c r="F938" s="71"/>
      <c r="G938" s="71"/>
      <c r="H938" s="71"/>
      <c r="I938" s="72"/>
      <c r="J938" s="73"/>
    </row>
    <row r="939" spans="1:10" x14ac:dyDescent="0.35">
      <c r="A939" s="71"/>
      <c r="B939" s="71"/>
      <c r="C939" s="71"/>
      <c r="D939" s="69"/>
      <c r="E939" s="71"/>
      <c r="F939" s="71"/>
      <c r="G939" s="71"/>
      <c r="H939" s="71"/>
      <c r="I939" s="72"/>
      <c r="J939" s="73"/>
    </row>
    <row r="940" spans="1:10" x14ac:dyDescent="0.35">
      <c r="A940" s="71"/>
      <c r="B940" s="71"/>
      <c r="C940" s="71"/>
      <c r="D940" s="69"/>
      <c r="E940" s="71"/>
      <c r="F940" s="71"/>
      <c r="G940" s="71"/>
      <c r="H940" s="71"/>
      <c r="I940" s="72"/>
      <c r="J940" s="73"/>
    </row>
    <row r="941" spans="1:10" x14ac:dyDescent="0.35">
      <c r="A941" s="71"/>
      <c r="B941" s="71"/>
      <c r="C941" s="71"/>
      <c r="D941" s="69"/>
      <c r="E941" s="71"/>
      <c r="F941" s="71"/>
      <c r="G941" s="71"/>
      <c r="H941" s="71"/>
      <c r="I941" s="72"/>
      <c r="J941" s="73"/>
    </row>
    <row r="942" spans="1:10" x14ac:dyDescent="0.35">
      <c r="A942" s="71"/>
      <c r="B942" s="71"/>
      <c r="C942" s="71"/>
      <c r="D942" s="69"/>
      <c r="E942" s="71"/>
      <c r="F942" s="71"/>
      <c r="G942" s="71"/>
      <c r="H942" s="71"/>
      <c r="I942" s="72"/>
      <c r="J942" s="73"/>
    </row>
    <row r="943" spans="1:10" x14ac:dyDescent="0.35">
      <c r="A943" s="71"/>
      <c r="B943" s="71"/>
      <c r="C943" s="71"/>
      <c r="D943" s="69"/>
      <c r="E943" s="71"/>
      <c r="F943" s="71"/>
      <c r="G943" s="71"/>
      <c r="H943" s="71"/>
      <c r="I943" s="72"/>
      <c r="J943" s="73"/>
    </row>
    <row r="944" spans="1:10" x14ac:dyDescent="0.35">
      <c r="A944" s="71"/>
      <c r="B944" s="71"/>
      <c r="C944" s="71"/>
      <c r="D944" s="69"/>
      <c r="E944" s="71"/>
      <c r="F944" s="71"/>
      <c r="G944" s="71"/>
      <c r="H944" s="71"/>
      <c r="I944" s="72"/>
      <c r="J944" s="73"/>
    </row>
    <row r="945" spans="1:10" x14ac:dyDescent="0.35">
      <c r="A945" s="71"/>
      <c r="B945" s="71"/>
      <c r="C945" s="71"/>
      <c r="D945" s="69"/>
      <c r="E945" s="71"/>
      <c r="F945" s="71"/>
      <c r="G945" s="71"/>
      <c r="H945" s="71"/>
      <c r="I945" s="72"/>
      <c r="J945" s="73"/>
    </row>
    <row r="946" spans="1:10" x14ac:dyDescent="0.35">
      <c r="A946" s="71"/>
      <c r="B946" s="71"/>
      <c r="C946" s="71"/>
      <c r="D946" s="69"/>
      <c r="E946" s="71"/>
      <c r="F946" s="71"/>
      <c r="G946" s="71"/>
      <c r="H946" s="71"/>
      <c r="I946" s="72"/>
      <c r="J946" s="73"/>
    </row>
    <row r="947" spans="1:10" x14ac:dyDescent="0.35">
      <c r="A947" s="71"/>
      <c r="B947" s="71"/>
      <c r="C947" s="71"/>
      <c r="D947" s="69"/>
      <c r="E947" s="71"/>
      <c r="F947" s="71"/>
      <c r="G947" s="71"/>
      <c r="H947" s="71"/>
      <c r="I947" s="72"/>
      <c r="J947" s="73"/>
    </row>
    <row r="948" spans="1:10" x14ac:dyDescent="0.35">
      <c r="A948" s="71"/>
      <c r="B948" s="71"/>
      <c r="C948" s="71"/>
      <c r="D948" s="69"/>
      <c r="E948" s="71"/>
      <c r="F948" s="71"/>
      <c r="G948" s="71"/>
      <c r="H948" s="71"/>
      <c r="I948" s="72"/>
      <c r="J948" s="73"/>
    </row>
    <row r="949" spans="1:10" x14ac:dyDescent="0.35">
      <c r="A949" s="71"/>
      <c r="B949" s="71"/>
      <c r="C949" s="71"/>
      <c r="D949" s="69"/>
      <c r="E949" s="71"/>
      <c r="F949" s="71"/>
      <c r="G949" s="71"/>
      <c r="H949" s="71"/>
      <c r="I949" s="72"/>
      <c r="J949" s="73"/>
    </row>
    <row r="950" spans="1:10" x14ac:dyDescent="0.35">
      <c r="A950" s="71"/>
      <c r="B950" s="71"/>
      <c r="C950" s="71"/>
      <c r="D950" s="69"/>
      <c r="E950" s="71"/>
      <c r="F950" s="71"/>
      <c r="G950" s="71"/>
      <c r="H950" s="71"/>
      <c r="I950" s="72"/>
      <c r="J950" s="73"/>
    </row>
    <row r="951" spans="1:10" x14ac:dyDescent="0.35">
      <c r="A951" s="71"/>
      <c r="B951" s="71"/>
      <c r="C951" s="71"/>
      <c r="D951" s="69"/>
      <c r="E951" s="71"/>
      <c r="F951" s="71"/>
      <c r="G951" s="71"/>
      <c r="H951" s="71"/>
      <c r="I951" s="72"/>
      <c r="J951" s="73"/>
    </row>
    <row r="952" spans="1:10" x14ac:dyDescent="0.35">
      <c r="A952" s="71"/>
      <c r="B952" s="71"/>
      <c r="C952" s="71"/>
      <c r="D952" s="69"/>
      <c r="E952" s="71"/>
      <c r="F952" s="71"/>
      <c r="G952" s="71"/>
      <c r="H952" s="71"/>
      <c r="I952" s="72"/>
      <c r="J952" s="73"/>
    </row>
    <row r="953" spans="1:10" x14ac:dyDescent="0.35">
      <c r="A953" s="71"/>
      <c r="B953" s="71"/>
      <c r="C953" s="71"/>
      <c r="D953" s="69"/>
      <c r="E953" s="71"/>
      <c r="F953" s="71"/>
      <c r="G953" s="71"/>
      <c r="H953" s="71"/>
      <c r="I953" s="72"/>
      <c r="J953" s="73"/>
    </row>
    <row r="954" spans="1:10" x14ac:dyDescent="0.35">
      <c r="A954" s="71"/>
      <c r="B954" s="71"/>
      <c r="C954" s="71"/>
      <c r="D954" s="69"/>
      <c r="E954" s="71"/>
      <c r="F954" s="71"/>
      <c r="G954" s="71"/>
      <c r="H954" s="71"/>
      <c r="I954" s="72"/>
      <c r="J954" s="73"/>
    </row>
    <row r="955" spans="1:10" x14ac:dyDescent="0.35">
      <c r="A955" s="71"/>
      <c r="B955" s="71"/>
      <c r="C955" s="71"/>
      <c r="D955" s="69"/>
      <c r="E955" s="71"/>
      <c r="F955" s="71"/>
      <c r="G955" s="71"/>
      <c r="H955" s="71"/>
      <c r="I955" s="72"/>
      <c r="J955" s="73"/>
    </row>
    <row r="956" spans="1:10" x14ac:dyDescent="0.35">
      <c r="A956" s="71"/>
      <c r="B956" s="71"/>
      <c r="C956" s="71"/>
      <c r="D956" s="69"/>
      <c r="E956" s="71"/>
      <c r="F956" s="71"/>
      <c r="G956" s="71"/>
      <c r="H956" s="71"/>
      <c r="I956" s="72"/>
      <c r="J956" s="73"/>
    </row>
    <row r="957" spans="1:10" x14ac:dyDescent="0.35">
      <c r="A957" s="71"/>
      <c r="B957" s="71"/>
      <c r="C957" s="71"/>
      <c r="D957" s="69"/>
      <c r="E957" s="71"/>
      <c r="F957" s="71"/>
      <c r="G957" s="71"/>
      <c r="H957" s="71"/>
      <c r="I957" s="72"/>
      <c r="J957" s="73"/>
    </row>
    <row r="958" spans="1:10" x14ac:dyDescent="0.35">
      <c r="A958" s="71"/>
      <c r="B958" s="71"/>
      <c r="C958" s="71"/>
      <c r="D958" s="69"/>
      <c r="E958" s="71"/>
      <c r="F958" s="71"/>
      <c r="G958" s="71"/>
      <c r="H958" s="71"/>
      <c r="I958" s="72"/>
      <c r="J958" s="73"/>
    </row>
    <row r="959" spans="1:10" x14ac:dyDescent="0.35">
      <c r="A959" s="71"/>
      <c r="B959" s="71"/>
      <c r="C959" s="71"/>
      <c r="D959" s="69"/>
      <c r="E959" s="71"/>
      <c r="F959" s="71"/>
      <c r="G959" s="71"/>
      <c r="H959" s="71"/>
      <c r="I959" s="72"/>
      <c r="J959" s="73"/>
    </row>
    <row r="960" spans="1:10" x14ac:dyDescent="0.35">
      <c r="A960" s="71"/>
      <c r="B960" s="71"/>
      <c r="C960" s="71"/>
      <c r="D960" s="69"/>
      <c r="E960" s="71"/>
      <c r="F960" s="71"/>
      <c r="G960" s="71"/>
      <c r="H960" s="71"/>
      <c r="I960" s="72"/>
      <c r="J960" s="73"/>
    </row>
    <row r="961" spans="1:10" x14ac:dyDescent="0.35">
      <c r="A961" s="71"/>
      <c r="B961" s="71"/>
      <c r="C961" s="71"/>
      <c r="D961" s="69"/>
      <c r="E961" s="71"/>
      <c r="F961" s="71"/>
      <c r="G961" s="71"/>
      <c r="H961" s="71"/>
      <c r="I961" s="72"/>
      <c r="J961" s="73"/>
    </row>
    <row r="962" spans="1:10" x14ac:dyDescent="0.35">
      <c r="A962" s="71"/>
      <c r="B962" s="71"/>
      <c r="C962" s="71"/>
      <c r="D962" s="69"/>
      <c r="E962" s="71"/>
      <c r="F962" s="71"/>
      <c r="G962" s="71"/>
      <c r="H962" s="71"/>
      <c r="I962" s="72"/>
      <c r="J962" s="73"/>
    </row>
    <row r="963" spans="1:10" x14ac:dyDescent="0.35">
      <c r="A963" s="71"/>
      <c r="B963" s="71"/>
      <c r="C963" s="71"/>
      <c r="D963" s="69"/>
      <c r="E963" s="71"/>
      <c r="F963" s="71"/>
      <c r="G963" s="71"/>
      <c r="H963" s="71"/>
      <c r="I963" s="72"/>
      <c r="J963" s="73"/>
    </row>
    <row r="964" spans="1:10" x14ac:dyDescent="0.35">
      <c r="A964" s="71"/>
      <c r="B964" s="71"/>
      <c r="C964" s="71"/>
      <c r="D964" s="69"/>
      <c r="E964" s="71"/>
      <c r="F964" s="71"/>
      <c r="G964" s="71"/>
      <c r="H964" s="71"/>
      <c r="I964" s="72"/>
      <c r="J964" s="73"/>
    </row>
    <row r="965" spans="1:10" x14ac:dyDescent="0.35">
      <c r="A965" s="71"/>
      <c r="B965" s="71"/>
      <c r="C965" s="71"/>
      <c r="D965" s="69"/>
      <c r="E965" s="71"/>
      <c r="F965" s="71"/>
      <c r="G965" s="71"/>
      <c r="H965" s="71"/>
      <c r="I965" s="72"/>
      <c r="J965" s="73"/>
    </row>
    <row r="966" spans="1:10" x14ac:dyDescent="0.35">
      <c r="A966" s="71"/>
      <c r="B966" s="71"/>
      <c r="C966" s="71"/>
      <c r="D966" s="69"/>
      <c r="E966" s="71"/>
      <c r="F966" s="71"/>
      <c r="G966" s="71"/>
      <c r="H966" s="71"/>
      <c r="I966" s="72"/>
      <c r="J966" s="73"/>
    </row>
    <row r="967" spans="1:10" x14ac:dyDescent="0.35">
      <c r="A967" s="71"/>
      <c r="B967" s="71"/>
      <c r="C967" s="71"/>
      <c r="D967" s="69"/>
      <c r="E967" s="71"/>
      <c r="F967" s="71"/>
      <c r="G967" s="71"/>
      <c r="H967" s="71"/>
      <c r="I967" s="72"/>
      <c r="J967" s="73"/>
    </row>
    <row r="968" spans="1:10" x14ac:dyDescent="0.35">
      <c r="A968" s="71"/>
      <c r="B968" s="71"/>
      <c r="C968" s="71"/>
      <c r="D968" s="69"/>
      <c r="E968" s="71"/>
      <c r="F968" s="71"/>
      <c r="G968" s="71"/>
      <c r="H968" s="71"/>
      <c r="I968" s="72"/>
      <c r="J968" s="73"/>
    </row>
    <row r="969" spans="1:10" x14ac:dyDescent="0.35">
      <c r="A969" s="71"/>
      <c r="B969" s="71"/>
      <c r="C969" s="71"/>
      <c r="D969" s="69"/>
      <c r="E969" s="71"/>
      <c r="F969" s="71"/>
      <c r="G969" s="71"/>
      <c r="H969" s="71"/>
      <c r="I969" s="72"/>
      <c r="J969" s="73"/>
    </row>
    <row r="970" spans="1:10" x14ac:dyDescent="0.35">
      <c r="A970" s="71"/>
      <c r="B970" s="71"/>
      <c r="C970" s="71"/>
      <c r="D970" s="69"/>
      <c r="E970" s="71"/>
      <c r="F970" s="71"/>
      <c r="G970" s="71"/>
      <c r="H970" s="71"/>
      <c r="I970" s="72"/>
      <c r="J970" s="73"/>
    </row>
    <row r="971" spans="1:10" x14ac:dyDescent="0.35">
      <c r="A971" s="71"/>
      <c r="B971" s="71"/>
      <c r="C971" s="71"/>
      <c r="D971" s="69"/>
      <c r="E971" s="71"/>
      <c r="F971" s="71"/>
      <c r="G971" s="71"/>
      <c r="H971" s="71"/>
      <c r="I971" s="72"/>
      <c r="J971" s="73"/>
    </row>
    <row r="972" spans="1:10" x14ac:dyDescent="0.35">
      <c r="A972" s="71"/>
      <c r="B972" s="71"/>
      <c r="C972" s="71"/>
      <c r="D972" s="69"/>
      <c r="E972" s="71"/>
      <c r="F972" s="71"/>
      <c r="G972" s="71"/>
      <c r="H972" s="71"/>
      <c r="I972" s="72"/>
      <c r="J972" s="73"/>
    </row>
    <row r="973" spans="1:10" x14ac:dyDescent="0.35">
      <c r="A973" s="71"/>
      <c r="B973" s="71"/>
      <c r="C973" s="71"/>
      <c r="D973" s="69"/>
      <c r="E973" s="71"/>
      <c r="F973" s="71"/>
      <c r="G973" s="71"/>
      <c r="H973" s="71"/>
      <c r="I973" s="72"/>
      <c r="J973" s="73"/>
    </row>
    <row r="974" spans="1:10" x14ac:dyDescent="0.35">
      <c r="A974" s="71"/>
      <c r="B974" s="71"/>
      <c r="C974" s="71"/>
      <c r="D974" s="69"/>
      <c r="E974" s="71"/>
      <c r="F974" s="71"/>
      <c r="G974" s="71"/>
      <c r="H974" s="71"/>
      <c r="I974" s="72"/>
      <c r="J974" s="73"/>
    </row>
    <row r="975" spans="1:10" x14ac:dyDescent="0.35">
      <c r="A975" s="71"/>
      <c r="B975" s="71"/>
      <c r="C975" s="71"/>
      <c r="D975" s="69"/>
      <c r="E975" s="71"/>
      <c r="F975" s="71"/>
      <c r="G975" s="71"/>
      <c r="H975" s="71"/>
      <c r="I975" s="72"/>
      <c r="J975" s="73"/>
    </row>
    <row r="976" spans="1:10" x14ac:dyDescent="0.35">
      <c r="A976" s="71"/>
      <c r="B976" s="71"/>
      <c r="C976" s="71"/>
      <c r="D976" s="69"/>
      <c r="E976" s="71"/>
      <c r="F976" s="71"/>
      <c r="G976" s="71"/>
      <c r="H976" s="71"/>
      <c r="I976" s="72"/>
      <c r="J976" s="73"/>
    </row>
    <row r="977" spans="1:10" x14ac:dyDescent="0.35">
      <c r="A977" s="71"/>
      <c r="B977" s="71"/>
      <c r="C977" s="71"/>
      <c r="D977" s="69"/>
      <c r="E977" s="71"/>
      <c r="F977" s="71"/>
      <c r="G977" s="71"/>
      <c r="H977" s="71"/>
      <c r="I977" s="72"/>
      <c r="J977" s="73"/>
    </row>
    <row r="978" spans="1:10" x14ac:dyDescent="0.35">
      <c r="A978" s="71"/>
      <c r="B978" s="71"/>
      <c r="C978" s="71"/>
      <c r="D978" s="69"/>
      <c r="E978" s="71"/>
      <c r="F978" s="71"/>
      <c r="G978" s="71"/>
      <c r="H978" s="71"/>
      <c r="I978" s="72"/>
      <c r="J978" s="73"/>
    </row>
    <row r="979" spans="1:10" x14ac:dyDescent="0.35">
      <c r="A979" s="71"/>
      <c r="B979" s="71"/>
      <c r="C979" s="71"/>
      <c r="D979" s="69"/>
      <c r="E979" s="71"/>
      <c r="F979" s="71"/>
      <c r="G979" s="71"/>
      <c r="H979" s="71"/>
      <c r="I979" s="72"/>
      <c r="J979" s="73"/>
    </row>
    <row r="980" spans="1:10" x14ac:dyDescent="0.35">
      <c r="A980" s="71"/>
      <c r="B980" s="71"/>
      <c r="C980" s="71"/>
      <c r="D980" s="69"/>
      <c r="E980" s="71"/>
      <c r="F980" s="71"/>
      <c r="G980" s="71"/>
      <c r="H980" s="71"/>
      <c r="I980" s="72"/>
      <c r="J980" s="73"/>
    </row>
    <row r="981" spans="1:10" x14ac:dyDescent="0.35">
      <c r="A981" s="71"/>
      <c r="B981" s="71"/>
      <c r="C981" s="71"/>
      <c r="D981" s="69"/>
      <c r="E981" s="71"/>
      <c r="F981" s="71"/>
      <c r="G981" s="71"/>
      <c r="H981" s="71"/>
      <c r="I981" s="72"/>
      <c r="J981" s="73"/>
    </row>
    <row r="982" spans="1:10" x14ac:dyDescent="0.35">
      <c r="A982" s="71"/>
      <c r="B982" s="71"/>
      <c r="C982" s="71"/>
      <c r="D982" s="69"/>
      <c r="E982" s="71"/>
      <c r="F982" s="71"/>
      <c r="G982" s="71"/>
      <c r="H982" s="71"/>
      <c r="I982" s="72"/>
      <c r="J982" s="73"/>
    </row>
    <row r="983" spans="1:10" x14ac:dyDescent="0.35">
      <c r="A983" s="71"/>
      <c r="B983" s="71"/>
      <c r="C983" s="71"/>
      <c r="D983" s="69"/>
      <c r="E983" s="71"/>
      <c r="F983" s="71"/>
      <c r="G983" s="71"/>
      <c r="H983" s="71"/>
      <c r="I983" s="72"/>
      <c r="J983" s="73"/>
    </row>
    <row r="984" spans="1:10" x14ac:dyDescent="0.35">
      <c r="A984" s="71"/>
      <c r="B984" s="71"/>
      <c r="C984" s="71"/>
      <c r="D984" s="69"/>
      <c r="E984" s="71"/>
      <c r="F984" s="71"/>
      <c r="G984" s="71"/>
      <c r="H984" s="71"/>
      <c r="I984" s="72"/>
      <c r="J984" s="73"/>
    </row>
    <row r="985" spans="1:10" x14ac:dyDescent="0.35">
      <c r="A985" s="71"/>
      <c r="B985" s="71"/>
      <c r="C985" s="71"/>
      <c r="D985" s="69"/>
      <c r="E985" s="71"/>
      <c r="F985" s="71"/>
      <c r="G985" s="71"/>
      <c r="H985" s="71"/>
      <c r="I985" s="72"/>
      <c r="J985" s="73"/>
    </row>
    <row r="986" spans="1:10" x14ac:dyDescent="0.35">
      <c r="A986" s="71"/>
      <c r="B986" s="71"/>
      <c r="C986" s="71"/>
      <c r="D986" s="69"/>
      <c r="E986" s="71"/>
      <c r="F986" s="71"/>
      <c r="G986" s="71"/>
      <c r="H986" s="71"/>
      <c r="I986" s="72"/>
      <c r="J986" s="73"/>
    </row>
    <row r="987" spans="1:10" x14ac:dyDescent="0.35">
      <c r="A987" s="71"/>
      <c r="B987" s="71"/>
      <c r="C987" s="71"/>
      <c r="D987" s="69"/>
      <c r="E987" s="71"/>
      <c r="F987" s="71"/>
      <c r="G987" s="71"/>
      <c r="H987" s="71"/>
      <c r="I987" s="72"/>
      <c r="J987" s="73"/>
    </row>
    <row r="988" spans="1:10" x14ac:dyDescent="0.35">
      <c r="A988" s="71"/>
      <c r="B988" s="71"/>
      <c r="C988" s="71"/>
      <c r="D988" s="69"/>
      <c r="E988" s="71"/>
      <c r="F988" s="71"/>
      <c r="G988" s="71"/>
      <c r="H988" s="71"/>
      <c r="I988" s="72"/>
      <c r="J988" s="73"/>
    </row>
    <row r="989" spans="1:10" x14ac:dyDescent="0.35">
      <c r="A989" s="71"/>
      <c r="B989" s="71"/>
      <c r="C989" s="71"/>
      <c r="D989" s="69"/>
      <c r="E989" s="71"/>
      <c r="F989" s="71"/>
      <c r="G989" s="71"/>
      <c r="H989" s="71"/>
      <c r="I989" s="72"/>
      <c r="J989" s="73"/>
    </row>
    <row r="990" spans="1:10" x14ac:dyDescent="0.35">
      <c r="A990" s="71"/>
      <c r="B990" s="71"/>
      <c r="C990" s="71"/>
      <c r="D990" s="69"/>
      <c r="E990" s="71"/>
      <c r="F990" s="71"/>
      <c r="G990" s="71"/>
      <c r="H990" s="71"/>
      <c r="I990" s="72"/>
      <c r="J990" s="73"/>
    </row>
    <row r="991" spans="1:10" x14ac:dyDescent="0.35">
      <c r="A991" s="71"/>
      <c r="B991" s="71"/>
      <c r="C991" s="71"/>
      <c r="D991" s="69"/>
      <c r="E991" s="71"/>
      <c r="F991" s="71"/>
      <c r="G991" s="71"/>
      <c r="H991" s="71"/>
      <c r="I991" s="72"/>
      <c r="J991" s="73"/>
    </row>
    <row r="992" spans="1:10" x14ac:dyDescent="0.35">
      <c r="A992" s="71"/>
      <c r="B992" s="71"/>
      <c r="C992" s="71"/>
      <c r="D992" s="69"/>
      <c r="E992" s="71"/>
      <c r="F992" s="71"/>
      <c r="G992" s="71"/>
      <c r="H992" s="71"/>
      <c r="I992" s="72"/>
      <c r="J992" s="73"/>
    </row>
    <row r="993" spans="1:10" x14ac:dyDescent="0.35">
      <c r="A993" s="71"/>
      <c r="B993" s="71"/>
      <c r="C993" s="71"/>
      <c r="D993" s="69"/>
      <c r="E993" s="71"/>
      <c r="F993" s="71"/>
      <c r="G993" s="71"/>
      <c r="H993" s="71"/>
      <c r="I993" s="72"/>
      <c r="J993" s="73"/>
    </row>
    <row r="994" spans="1:10" x14ac:dyDescent="0.35">
      <c r="A994" s="71"/>
      <c r="B994" s="71"/>
      <c r="C994" s="71"/>
      <c r="D994" s="69"/>
      <c r="E994" s="71"/>
      <c r="F994" s="71"/>
      <c r="G994" s="71"/>
      <c r="H994" s="71"/>
      <c r="I994" s="72"/>
      <c r="J994" s="73"/>
    </row>
    <row r="995" spans="1:10" x14ac:dyDescent="0.35">
      <c r="A995" s="71"/>
      <c r="B995" s="71"/>
      <c r="C995" s="71"/>
      <c r="D995" s="69"/>
      <c r="E995" s="71"/>
      <c r="F995" s="71"/>
      <c r="G995" s="71"/>
      <c r="H995" s="71"/>
      <c r="I995" s="72"/>
      <c r="J995" s="73"/>
    </row>
    <row r="996" spans="1:10" x14ac:dyDescent="0.35">
      <c r="A996" s="71"/>
      <c r="B996" s="71"/>
      <c r="C996" s="71"/>
      <c r="D996" s="69"/>
      <c r="E996" s="71"/>
      <c r="F996" s="71"/>
      <c r="G996" s="71"/>
      <c r="H996" s="71"/>
      <c r="I996" s="72"/>
      <c r="J996" s="73"/>
    </row>
    <row r="997" spans="1:10" x14ac:dyDescent="0.35">
      <c r="A997" s="71"/>
      <c r="B997" s="71"/>
      <c r="C997" s="71"/>
      <c r="D997" s="69"/>
      <c r="E997" s="71"/>
      <c r="F997" s="71"/>
      <c r="G997" s="71"/>
      <c r="H997" s="71"/>
      <c r="I997" s="72"/>
      <c r="J997" s="73"/>
    </row>
    <row r="998" spans="1:10" x14ac:dyDescent="0.35">
      <c r="A998" s="71"/>
      <c r="B998" s="71"/>
      <c r="C998" s="71"/>
      <c r="D998" s="69"/>
      <c r="E998" s="71"/>
      <c r="F998" s="71"/>
      <c r="G998" s="71"/>
      <c r="H998" s="71"/>
      <c r="I998" s="72"/>
      <c r="J998" s="73"/>
    </row>
    <row r="999" spans="1:10" x14ac:dyDescent="0.35">
      <c r="A999" s="71"/>
      <c r="B999" s="71"/>
      <c r="C999" s="71"/>
      <c r="D999" s="69"/>
      <c r="E999" s="71"/>
      <c r="F999" s="71"/>
      <c r="G999" s="71"/>
      <c r="H999" s="71"/>
      <c r="I999" s="72"/>
      <c r="J999" s="73"/>
    </row>
    <row r="1000" spans="1:10" x14ac:dyDescent="0.35">
      <c r="A1000" s="71"/>
      <c r="B1000" s="71"/>
      <c r="C1000" s="71"/>
      <c r="D1000" s="69"/>
      <c r="E1000" s="71"/>
      <c r="F1000" s="71"/>
      <c r="G1000" s="71"/>
      <c r="H1000" s="71"/>
      <c r="I1000" s="72"/>
      <c r="J1000" s="73"/>
    </row>
    <row r="1001" spans="1:10" x14ac:dyDescent="0.35">
      <c r="A1001" s="71"/>
      <c r="B1001" s="71"/>
      <c r="C1001" s="71"/>
      <c r="D1001" s="69"/>
      <c r="E1001" s="71"/>
      <c r="F1001" s="71"/>
      <c r="G1001" s="71"/>
      <c r="H1001" s="71"/>
      <c r="I1001" s="72"/>
      <c r="J1001" s="73"/>
    </row>
    <row r="1002" spans="1:10" x14ac:dyDescent="0.35">
      <c r="A1002" s="71"/>
      <c r="B1002" s="71"/>
      <c r="C1002" s="71"/>
      <c r="D1002" s="69"/>
      <c r="E1002" s="71"/>
      <c r="F1002" s="71"/>
      <c r="G1002" s="71"/>
      <c r="H1002" s="71"/>
      <c r="I1002" s="72"/>
      <c r="J1002" s="73"/>
    </row>
    <row r="1003" spans="1:10" x14ac:dyDescent="0.35">
      <c r="A1003" s="71"/>
      <c r="B1003" s="71"/>
      <c r="C1003" s="71"/>
      <c r="D1003" s="69"/>
      <c r="E1003" s="71"/>
      <c r="F1003" s="71"/>
      <c r="G1003" s="71"/>
      <c r="H1003" s="71"/>
      <c r="I1003" s="72"/>
      <c r="J1003" s="73"/>
    </row>
    <row r="1004" spans="1:10" x14ac:dyDescent="0.35">
      <c r="A1004" s="71"/>
      <c r="B1004" s="71"/>
      <c r="C1004" s="71"/>
      <c r="D1004" s="69"/>
      <c r="E1004" s="71"/>
      <c r="F1004" s="71"/>
      <c r="G1004" s="71"/>
      <c r="H1004" s="71"/>
      <c r="I1004" s="72"/>
      <c r="J1004" s="73"/>
    </row>
    <row r="1005" spans="1:10" x14ac:dyDescent="0.35">
      <c r="A1005" s="71"/>
      <c r="B1005" s="71"/>
      <c r="C1005" s="71"/>
      <c r="D1005" s="69"/>
      <c r="E1005" s="71"/>
      <c r="F1005" s="71"/>
      <c r="G1005" s="71"/>
      <c r="H1005" s="71"/>
      <c r="I1005" s="72"/>
      <c r="J1005" s="73"/>
    </row>
    <row r="1006" spans="1:10" x14ac:dyDescent="0.35">
      <c r="A1006" s="71"/>
      <c r="B1006" s="71"/>
      <c r="C1006" s="71"/>
      <c r="D1006" s="69"/>
      <c r="E1006" s="71"/>
      <c r="F1006" s="71"/>
      <c r="G1006" s="71"/>
      <c r="H1006" s="71"/>
      <c r="I1006" s="72"/>
      <c r="J1006" s="73"/>
    </row>
    <row r="1007" spans="1:10" x14ac:dyDescent="0.35">
      <c r="A1007" s="71"/>
      <c r="B1007" s="71"/>
      <c r="C1007" s="71"/>
      <c r="D1007" s="69"/>
      <c r="E1007" s="71"/>
      <c r="F1007" s="71"/>
      <c r="G1007" s="71"/>
      <c r="H1007" s="71"/>
      <c r="I1007" s="72"/>
      <c r="J1007" s="73"/>
    </row>
    <row r="1008" spans="1:10" x14ac:dyDescent="0.35">
      <c r="A1008" s="71"/>
      <c r="B1008" s="71"/>
      <c r="C1008" s="71"/>
      <c r="D1008" s="69"/>
      <c r="E1008" s="71"/>
      <c r="F1008" s="71"/>
      <c r="G1008" s="71"/>
      <c r="H1008" s="71"/>
      <c r="I1008" s="72"/>
      <c r="J1008" s="73"/>
    </row>
    <row r="1009" spans="1:10" x14ac:dyDescent="0.35">
      <c r="A1009" s="71"/>
      <c r="B1009" s="71"/>
      <c r="C1009" s="71"/>
      <c r="D1009" s="69"/>
      <c r="E1009" s="71"/>
      <c r="F1009" s="71"/>
      <c r="G1009" s="71"/>
      <c r="H1009" s="71"/>
      <c r="I1009" s="72"/>
      <c r="J1009" s="73"/>
    </row>
    <row r="1010" spans="1:10" x14ac:dyDescent="0.35">
      <c r="A1010" s="71"/>
      <c r="B1010" s="71"/>
      <c r="C1010" s="71"/>
      <c r="D1010" s="69"/>
      <c r="E1010" s="71"/>
      <c r="F1010" s="71"/>
      <c r="G1010" s="71"/>
      <c r="H1010" s="71"/>
      <c r="I1010" s="72"/>
      <c r="J1010" s="73"/>
    </row>
    <row r="1011" spans="1:10" x14ac:dyDescent="0.35">
      <c r="A1011" s="71"/>
      <c r="B1011" s="71"/>
      <c r="C1011" s="71"/>
      <c r="D1011" s="69"/>
      <c r="E1011" s="71"/>
      <c r="F1011" s="71"/>
      <c r="G1011" s="71"/>
      <c r="H1011" s="71"/>
      <c r="I1011" s="72"/>
      <c r="J1011" s="73"/>
    </row>
    <row r="1012" spans="1:10" x14ac:dyDescent="0.35">
      <c r="A1012" s="71"/>
      <c r="B1012" s="71"/>
      <c r="C1012" s="71"/>
      <c r="D1012" s="69"/>
      <c r="E1012" s="71"/>
      <c r="F1012" s="71"/>
      <c r="G1012" s="71"/>
      <c r="H1012" s="71"/>
      <c r="I1012" s="72"/>
      <c r="J1012" s="73"/>
    </row>
    <row r="1013" spans="1:10" x14ac:dyDescent="0.35">
      <c r="A1013" s="71"/>
      <c r="B1013" s="71"/>
      <c r="C1013" s="71"/>
      <c r="D1013" s="69"/>
      <c r="E1013" s="71"/>
      <c r="F1013" s="71"/>
      <c r="G1013" s="71"/>
      <c r="H1013" s="71"/>
      <c r="I1013" s="72"/>
      <c r="J1013" s="73"/>
    </row>
    <row r="1014" spans="1:10" x14ac:dyDescent="0.35">
      <c r="A1014" s="71"/>
      <c r="B1014" s="71"/>
      <c r="C1014" s="71"/>
      <c r="D1014" s="69"/>
      <c r="E1014" s="71"/>
      <c r="F1014" s="71"/>
      <c r="G1014" s="71"/>
      <c r="H1014" s="71"/>
      <c r="I1014" s="72"/>
      <c r="J1014" s="73"/>
    </row>
    <row r="1015" spans="1:10" x14ac:dyDescent="0.35">
      <c r="A1015" s="71"/>
      <c r="B1015" s="71"/>
      <c r="C1015" s="71"/>
      <c r="D1015" s="69"/>
      <c r="E1015" s="71"/>
      <c r="F1015" s="71"/>
      <c r="G1015" s="71"/>
      <c r="H1015" s="71"/>
      <c r="I1015" s="72"/>
      <c r="J1015" s="73"/>
    </row>
    <row r="1016" spans="1:10" x14ac:dyDescent="0.35">
      <c r="A1016" s="71"/>
      <c r="B1016" s="71"/>
      <c r="C1016" s="71"/>
      <c r="D1016" s="69"/>
      <c r="E1016" s="71"/>
      <c r="F1016" s="71"/>
      <c r="G1016" s="71"/>
      <c r="H1016" s="71"/>
      <c r="I1016" s="72"/>
      <c r="J1016" s="73"/>
    </row>
    <row r="1017" spans="1:10" x14ac:dyDescent="0.35">
      <c r="A1017" s="71"/>
      <c r="B1017" s="71"/>
      <c r="C1017" s="71"/>
      <c r="D1017" s="69"/>
      <c r="E1017" s="71"/>
      <c r="F1017" s="71"/>
      <c r="G1017" s="71"/>
      <c r="H1017" s="71"/>
      <c r="I1017" s="72"/>
      <c r="J1017" s="73"/>
    </row>
    <row r="1018" spans="1:10" x14ac:dyDescent="0.35">
      <c r="A1018" s="71"/>
      <c r="B1018" s="71"/>
      <c r="C1018" s="71"/>
      <c r="D1018" s="69"/>
      <c r="E1018" s="71"/>
      <c r="F1018" s="71"/>
      <c r="G1018" s="71"/>
      <c r="H1018" s="71"/>
      <c r="I1018" s="72"/>
      <c r="J1018" s="73"/>
    </row>
    <row r="1019" spans="1:10" x14ac:dyDescent="0.35">
      <c r="A1019" s="71"/>
      <c r="B1019" s="71"/>
      <c r="C1019" s="71"/>
      <c r="D1019" s="69"/>
      <c r="E1019" s="71"/>
      <c r="F1019" s="71"/>
      <c r="G1019" s="71"/>
      <c r="H1019" s="71"/>
      <c r="I1019" s="72"/>
      <c r="J1019" s="73"/>
    </row>
    <row r="1020" spans="1:10" x14ac:dyDescent="0.35">
      <c r="A1020" s="71"/>
      <c r="B1020" s="71"/>
      <c r="C1020" s="71"/>
      <c r="D1020" s="69"/>
      <c r="E1020" s="71"/>
      <c r="F1020" s="71"/>
      <c r="G1020" s="71"/>
      <c r="H1020" s="71"/>
      <c r="I1020" s="72"/>
      <c r="J1020" s="73"/>
    </row>
    <row r="1021" spans="1:10" x14ac:dyDescent="0.35">
      <c r="A1021" s="71"/>
      <c r="B1021" s="71"/>
      <c r="C1021" s="71"/>
      <c r="D1021" s="69"/>
      <c r="E1021" s="71"/>
      <c r="F1021" s="71"/>
      <c r="G1021" s="71"/>
      <c r="H1021" s="71"/>
      <c r="I1021" s="72"/>
      <c r="J1021" s="73"/>
    </row>
    <row r="1022" spans="1:10" x14ac:dyDescent="0.35">
      <c r="A1022" s="71"/>
      <c r="B1022" s="71"/>
      <c r="C1022" s="71"/>
      <c r="D1022" s="69"/>
      <c r="E1022" s="71"/>
      <c r="F1022" s="71"/>
      <c r="G1022" s="71"/>
      <c r="H1022" s="71"/>
      <c r="I1022" s="72"/>
      <c r="J1022" s="73"/>
    </row>
    <row r="1023" spans="1:10" x14ac:dyDescent="0.35">
      <c r="A1023" s="71"/>
      <c r="B1023" s="71"/>
      <c r="C1023" s="71"/>
      <c r="D1023" s="69"/>
      <c r="E1023" s="71"/>
      <c r="F1023" s="71"/>
      <c r="G1023" s="71"/>
      <c r="H1023" s="71"/>
      <c r="I1023" s="72"/>
      <c r="J1023" s="73"/>
    </row>
    <row r="1024" spans="1:10" x14ac:dyDescent="0.35">
      <c r="A1024" s="71"/>
      <c r="B1024" s="71"/>
      <c r="C1024" s="71"/>
      <c r="D1024" s="69"/>
      <c r="E1024" s="71"/>
      <c r="F1024" s="71"/>
      <c r="G1024" s="71"/>
      <c r="H1024" s="71"/>
      <c r="I1024" s="72"/>
      <c r="J1024" s="73"/>
    </row>
    <row r="1025" spans="1:10" x14ac:dyDescent="0.35">
      <c r="A1025" s="71"/>
      <c r="B1025" s="71"/>
      <c r="C1025" s="71"/>
      <c r="D1025" s="69"/>
      <c r="E1025" s="71"/>
      <c r="F1025" s="71"/>
      <c r="G1025" s="71"/>
      <c r="H1025" s="71"/>
      <c r="I1025" s="72"/>
      <c r="J1025" s="73"/>
    </row>
    <row r="1026" spans="1:10" x14ac:dyDescent="0.35">
      <c r="A1026" s="71"/>
      <c r="B1026" s="71"/>
      <c r="C1026" s="71"/>
      <c r="D1026" s="69"/>
      <c r="E1026" s="71"/>
      <c r="F1026" s="71"/>
      <c r="G1026" s="71"/>
      <c r="H1026" s="71"/>
      <c r="I1026" s="72"/>
      <c r="J1026" s="73"/>
    </row>
    <row r="1027" spans="1:10" x14ac:dyDescent="0.35">
      <c r="A1027" s="71"/>
      <c r="B1027" s="71"/>
      <c r="C1027" s="71"/>
      <c r="D1027" s="69"/>
      <c r="E1027" s="71"/>
      <c r="F1027" s="71"/>
      <c r="G1027" s="71"/>
      <c r="H1027" s="71"/>
      <c r="I1027" s="72"/>
      <c r="J1027" s="73"/>
    </row>
    <row r="1028" spans="1:10" x14ac:dyDescent="0.35">
      <c r="A1028" s="71"/>
      <c r="B1028" s="71"/>
      <c r="C1028" s="71"/>
      <c r="D1028" s="69"/>
      <c r="E1028" s="71"/>
      <c r="F1028" s="71"/>
      <c r="G1028" s="71"/>
      <c r="H1028" s="71"/>
      <c r="I1028" s="72"/>
      <c r="J1028" s="73"/>
    </row>
    <row r="1029" spans="1:10" x14ac:dyDescent="0.35">
      <c r="A1029" s="71"/>
      <c r="B1029" s="71"/>
      <c r="C1029" s="71"/>
      <c r="D1029" s="69"/>
      <c r="E1029" s="71"/>
      <c r="F1029" s="71"/>
      <c r="G1029" s="71"/>
      <c r="H1029" s="71"/>
      <c r="I1029" s="72"/>
      <c r="J1029" s="73"/>
    </row>
    <row r="1030" spans="1:10" x14ac:dyDescent="0.35">
      <c r="A1030" s="71"/>
      <c r="B1030" s="71"/>
      <c r="C1030" s="71"/>
      <c r="D1030" s="69"/>
      <c r="E1030" s="71"/>
      <c r="F1030" s="71"/>
      <c r="G1030" s="71"/>
      <c r="H1030" s="71"/>
      <c r="I1030" s="72"/>
      <c r="J1030" s="73"/>
    </row>
    <row r="1031" spans="1:10" x14ac:dyDescent="0.35">
      <c r="A1031" s="71"/>
      <c r="B1031" s="71"/>
      <c r="C1031" s="71"/>
      <c r="D1031" s="69"/>
      <c r="E1031" s="71"/>
      <c r="F1031" s="71"/>
      <c r="G1031" s="71"/>
      <c r="H1031" s="71"/>
      <c r="I1031" s="72"/>
      <c r="J1031" s="73"/>
    </row>
    <row r="1032" spans="1:10" x14ac:dyDescent="0.35">
      <c r="A1032" s="71"/>
      <c r="B1032" s="71"/>
      <c r="C1032" s="71"/>
      <c r="D1032" s="69"/>
      <c r="E1032" s="71"/>
      <c r="F1032" s="71"/>
      <c r="G1032" s="71"/>
      <c r="H1032" s="71"/>
      <c r="I1032" s="72"/>
      <c r="J1032" s="73"/>
    </row>
    <row r="1033" spans="1:10" x14ac:dyDescent="0.35">
      <c r="A1033" s="71"/>
      <c r="B1033" s="71"/>
      <c r="C1033" s="71"/>
      <c r="D1033" s="69"/>
      <c r="E1033" s="71"/>
      <c r="F1033" s="71"/>
      <c r="G1033" s="71"/>
      <c r="H1033" s="71"/>
      <c r="I1033" s="72"/>
      <c r="J1033" s="73"/>
    </row>
    <row r="1034" spans="1:10" x14ac:dyDescent="0.35">
      <c r="A1034" s="71"/>
      <c r="B1034" s="71"/>
      <c r="C1034" s="71"/>
      <c r="D1034" s="69"/>
      <c r="E1034" s="71"/>
      <c r="F1034" s="71"/>
      <c r="G1034" s="71"/>
      <c r="H1034" s="71"/>
      <c r="I1034" s="72"/>
      <c r="J1034" s="73"/>
    </row>
    <row r="1035" spans="1:10" x14ac:dyDescent="0.35">
      <c r="A1035" s="71"/>
      <c r="B1035" s="71"/>
      <c r="C1035" s="71"/>
      <c r="D1035" s="69"/>
      <c r="E1035" s="71"/>
      <c r="F1035" s="71"/>
      <c r="G1035" s="71"/>
      <c r="H1035" s="71"/>
      <c r="I1035" s="72"/>
      <c r="J1035" s="73"/>
    </row>
    <row r="1036" spans="1:10" x14ac:dyDescent="0.35">
      <c r="A1036" s="71"/>
      <c r="B1036" s="71"/>
      <c r="C1036" s="71"/>
      <c r="D1036" s="69"/>
      <c r="E1036" s="71"/>
      <c r="F1036" s="71"/>
      <c r="G1036" s="71"/>
      <c r="H1036" s="71"/>
      <c r="I1036" s="72"/>
      <c r="J1036" s="73"/>
    </row>
    <row r="1037" spans="1:10" x14ac:dyDescent="0.35">
      <c r="A1037" s="71"/>
      <c r="B1037" s="71"/>
      <c r="C1037" s="71"/>
      <c r="D1037" s="69"/>
      <c r="E1037" s="71"/>
      <c r="F1037" s="71"/>
      <c r="G1037" s="71"/>
      <c r="H1037" s="71"/>
      <c r="I1037" s="72"/>
      <c r="J1037" s="73"/>
    </row>
    <row r="1038" spans="1:10" x14ac:dyDescent="0.35">
      <c r="A1038" s="71"/>
      <c r="B1038" s="71"/>
      <c r="C1038" s="71"/>
      <c r="D1038" s="69"/>
      <c r="E1038" s="71"/>
      <c r="F1038" s="71"/>
      <c r="G1038" s="71"/>
      <c r="H1038" s="71"/>
      <c r="I1038" s="72"/>
      <c r="J1038" s="73"/>
    </row>
    <row r="1039" spans="1:10" x14ac:dyDescent="0.35">
      <c r="A1039" s="71"/>
      <c r="B1039" s="71"/>
      <c r="C1039" s="71"/>
      <c r="D1039" s="69"/>
      <c r="E1039" s="71"/>
      <c r="F1039" s="71"/>
      <c r="G1039" s="71"/>
      <c r="H1039" s="71"/>
      <c r="I1039" s="72"/>
      <c r="J1039" s="73"/>
    </row>
    <row r="1040" spans="1:10" x14ac:dyDescent="0.35">
      <c r="A1040" s="71"/>
      <c r="B1040" s="71"/>
      <c r="C1040" s="71"/>
      <c r="D1040" s="69"/>
      <c r="E1040" s="71"/>
      <c r="F1040" s="71"/>
      <c r="G1040" s="71"/>
      <c r="H1040" s="71"/>
      <c r="I1040" s="72"/>
      <c r="J1040" s="73"/>
    </row>
    <row r="1041" spans="1:10" x14ac:dyDescent="0.35">
      <c r="A1041" s="71"/>
      <c r="B1041" s="71"/>
      <c r="C1041" s="71"/>
      <c r="D1041" s="69"/>
      <c r="E1041" s="71"/>
      <c r="F1041" s="71"/>
      <c r="G1041" s="71"/>
      <c r="H1041" s="71"/>
      <c r="I1041" s="72"/>
      <c r="J1041" s="73"/>
    </row>
    <row r="1042" spans="1:10" x14ac:dyDescent="0.35">
      <c r="A1042" s="71"/>
      <c r="B1042" s="71"/>
      <c r="C1042" s="71"/>
      <c r="D1042" s="69"/>
      <c r="E1042" s="71"/>
      <c r="F1042" s="71"/>
      <c r="G1042" s="71"/>
      <c r="H1042" s="71"/>
      <c r="I1042" s="72"/>
      <c r="J1042" s="73"/>
    </row>
    <row r="1043" spans="1:10" x14ac:dyDescent="0.35">
      <c r="A1043" s="71"/>
      <c r="B1043" s="71"/>
      <c r="C1043" s="71"/>
      <c r="D1043" s="69"/>
      <c r="E1043" s="71"/>
      <c r="F1043" s="71"/>
      <c r="G1043" s="71"/>
      <c r="H1043" s="71"/>
      <c r="I1043" s="72"/>
      <c r="J1043" s="73"/>
    </row>
    <row r="1044" spans="1:10" x14ac:dyDescent="0.35">
      <c r="A1044" s="71"/>
      <c r="B1044" s="71"/>
      <c r="C1044" s="71"/>
      <c r="D1044" s="69"/>
      <c r="E1044" s="71"/>
      <c r="F1044" s="71"/>
      <c r="G1044" s="71"/>
      <c r="H1044" s="71"/>
      <c r="I1044" s="72"/>
      <c r="J1044" s="73"/>
    </row>
    <row r="1045" spans="1:10" x14ac:dyDescent="0.35">
      <c r="A1045" s="71"/>
      <c r="B1045" s="71"/>
      <c r="C1045" s="71"/>
      <c r="D1045" s="69"/>
      <c r="E1045" s="71"/>
      <c r="F1045" s="71"/>
      <c r="G1045" s="71"/>
      <c r="H1045" s="71"/>
      <c r="I1045" s="72"/>
      <c r="J1045" s="73"/>
    </row>
    <row r="1046" spans="1:10" x14ac:dyDescent="0.35">
      <c r="A1046" s="71"/>
      <c r="B1046" s="71"/>
      <c r="C1046" s="71"/>
      <c r="D1046" s="69"/>
      <c r="E1046" s="71"/>
      <c r="F1046" s="71"/>
      <c r="G1046" s="71"/>
      <c r="H1046" s="71"/>
      <c r="I1046" s="72"/>
      <c r="J1046" s="73"/>
    </row>
    <row r="1047" spans="1:10" x14ac:dyDescent="0.35">
      <c r="A1047" s="71"/>
      <c r="B1047" s="71"/>
      <c r="C1047" s="71"/>
      <c r="D1047" s="69"/>
      <c r="E1047" s="71"/>
      <c r="F1047" s="71"/>
      <c r="G1047" s="71"/>
      <c r="H1047" s="71"/>
      <c r="I1047" s="72"/>
      <c r="J1047" s="73"/>
    </row>
    <row r="1048" spans="1:10" x14ac:dyDescent="0.35">
      <c r="A1048" s="71"/>
      <c r="B1048" s="71"/>
      <c r="C1048" s="71"/>
      <c r="D1048" s="69"/>
      <c r="E1048" s="71"/>
      <c r="F1048" s="71"/>
      <c r="G1048" s="71"/>
      <c r="H1048" s="71"/>
      <c r="I1048" s="72"/>
      <c r="J1048" s="73"/>
    </row>
    <row r="1049" spans="1:10" x14ac:dyDescent="0.35">
      <c r="A1049" s="71"/>
      <c r="B1049" s="71"/>
      <c r="C1049" s="71"/>
      <c r="D1049" s="69"/>
      <c r="E1049" s="71"/>
      <c r="F1049" s="71"/>
      <c r="G1049" s="71"/>
      <c r="H1049" s="71"/>
      <c r="I1049" s="72"/>
      <c r="J1049" s="73"/>
    </row>
    <row r="1050" spans="1:10" x14ac:dyDescent="0.35">
      <c r="A1050" s="71"/>
      <c r="B1050" s="71"/>
      <c r="C1050" s="71"/>
      <c r="D1050" s="69"/>
      <c r="E1050" s="71"/>
      <c r="F1050" s="71"/>
      <c r="G1050" s="71"/>
      <c r="H1050" s="71"/>
      <c r="I1050" s="72"/>
      <c r="J1050" s="73"/>
    </row>
    <row r="1051" spans="1:10" x14ac:dyDescent="0.35">
      <c r="A1051" s="71"/>
      <c r="B1051" s="71"/>
      <c r="C1051" s="71"/>
      <c r="D1051" s="69"/>
      <c r="E1051" s="71"/>
      <c r="F1051" s="71"/>
      <c r="G1051" s="71"/>
      <c r="H1051" s="71"/>
      <c r="I1051" s="72"/>
      <c r="J1051" s="73"/>
    </row>
    <row r="1052" spans="1:10" x14ac:dyDescent="0.35">
      <c r="A1052" s="71"/>
      <c r="B1052" s="71"/>
      <c r="C1052" s="71"/>
      <c r="D1052" s="69"/>
      <c r="E1052" s="71"/>
      <c r="F1052" s="71"/>
      <c r="G1052" s="71"/>
      <c r="H1052" s="71"/>
      <c r="I1052" s="72"/>
      <c r="J1052" s="73"/>
    </row>
    <row r="1053" spans="1:10" x14ac:dyDescent="0.35">
      <c r="A1053" s="71"/>
      <c r="B1053" s="71"/>
      <c r="C1053" s="71"/>
      <c r="D1053" s="69"/>
      <c r="E1053" s="71"/>
      <c r="F1053" s="71"/>
      <c r="G1053" s="71"/>
      <c r="H1053" s="71"/>
      <c r="I1053" s="72"/>
      <c r="J1053" s="73"/>
    </row>
    <row r="1054" spans="1:10" x14ac:dyDescent="0.35">
      <c r="A1054" s="71"/>
      <c r="B1054" s="71"/>
      <c r="C1054" s="71"/>
      <c r="D1054" s="69"/>
      <c r="E1054" s="71"/>
      <c r="F1054" s="71"/>
      <c r="G1054" s="71"/>
      <c r="H1054" s="71"/>
      <c r="I1054" s="72"/>
      <c r="J1054" s="73"/>
    </row>
    <row r="1055" spans="1:10" x14ac:dyDescent="0.35">
      <c r="A1055" s="71"/>
      <c r="B1055" s="71"/>
      <c r="C1055" s="71"/>
      <c r="D1055" s="69"/>
      <c r="E1055" s="71"/>
      <c r="F1055" s="71"/>
      <c r="G1055" s="71"/>
      <c r="H1055" s="71"/>
      <c r="I1055" s="72"/>
      <c r="J1055" s="73"/>
    </row>
    <row r="1056" spans="1:10" x14ac:dyDescent="0.35">
      <c r="A1056" s="71"/>
      <c r="B1056" s="71"/>
      <c r="C1056" s="71"/>
      <c r="D1056" s="69"/>
      <c r="E1056" s="71"/>
      <c r="F1056" s="71"/>
      <c r="G1056" s="71"/>
      <c r="H1056" s="71"/>
      <c r="I1056" s="72"/>
      <c r="J1056" s="73"/>
    </row>
    <row r="1057" spans="1:10" x14ac:dyDescent="0.35">
      <c r="A1057" s="71"/>
      <c r="B1057" s="71"/>
      <c r="C1057" s="71"/>
      <c r="D1057" s="69"/>
      <c r="E1057" s="71"/>
      <c r="F1057" s="71"/>
      <c r="G1057" s="71"/>
      <c r="H1057" s="71"/>
      <c r="I1057" s="72"/>
      <c r="J1057" s="73"/>
    </row>
    <row r="1058" spans="1:10" x14ac:dyDescent="0.35">
      <c r="A1058" s="71"/>
      <c r="B1058" s="71"/>
      <c r="C1058" s="71"/>
      <c r="D1058" s="69"/>
      <c r="E1058" s="71"/>
      <c r="F1058" s="71"/>
      <c r="G1058" s="71"/>
      <c r="H1058" s="71"/>
      <c r="I1058" s="72"/>
      <c r="J1058" s="73"/>
    </row>
    <row r="1059" spans="1:10" x14ac:dyDescent="0.35">
      <c r="A1059" s="71"/>
      <c r="B1059" s="71"/>
      <c r="C1059" s="71"/>
      <c r="D1059" s="69"/>
      <c r="E1059" s="71"/>
      <c r="F1059" s="71"/>
      <c r="G1059" s="71"/>
      <c r="H1059" s="71"/>
      <c r="I1059" s="72"/>
      <c r="J1059" s="73"/>
    </row>
    <row r="1060" spans="1:10" x14ac:dyDescent="0.35">
      <c r="A1060" s="71"/>
      <c r="B1060" s="71"/>
      <c r="C1060" s="71"/>
      <c r="D1060" s="69"/>
      <c r="E1060" s="71"/>
      <c r="F1060" s="71"/>
      <c r="G1060" s="71"/>
      <c r="H1060" s="71"/>
      <c r="I1060" s="72"/>
      <c r="J1060" s="73"/>
    </row>
    <row r="1061" spans="1:10" x14ac:dyDescent="0.35">
      <c r="A1061" s="71"/>
      <c r="B1061" s="71"/>
      <c r="C1061" s="71"/>
      <c r="D1061" s="69"/>
      <c r="E1061" s="71"/>
      <c r="F1061" s="71"/>
      <c r="G1061" s="71"/>
      <c r="H1061" s="71"/>
      <c r="I1061" s="72"/>
      <c r="J1061" s="73"/>
    </row>
    <row r="1062" spans="1:10" x14ac:dyDescent="0.35">
      <c r="A1062" s="71"/>
      <c r="B1062" s="71"/>
      <c r="C1062" s="71"/>
      <c r="D1062" s="69"/>
      <c r="E1062" s="71"/>
      <c r="F1062" s="71"/>
      <c r="G1062" s="71"/>
      <c r="H1062" s="71"/>
      <c r="I1062" s="72"/>
      <c r="J1062" s="73"/>
    </row>
    <row r="1063" spans="1:10" x14ac:dyDescent="0.35">
      <c r="A1063" s="71"/>
      <c r="B1063" s="71"/>
      <c r="C1063" s="71"/>
      <c r="D1063" s="69"/>
      <c r="E1063" s="71"/>
      <c r="F1063" s="71"/>
      <c r="G1063" s="71"/>
      <c r="H1063" s="71"/>
      <c r="I1063" s="72"/>
      <c r="J1063" s="73"/>
    </row>
    <row r="1064" spans="1:10" x14ac:dyDescent="0.35">
      <c r="A1064" s="71"/>
      <c r="B1064" s="71"/>
      <c r="C1064" s="71"/>
      <c r="D1064" s="69"/>
      <c r="E1064" s="71"/>
      <c r="F1064" s="71"/>
      <c r="G1064" s="71"/>
      <c r="H1064" s="71"/>
      <c r="I1064" s="72"/>
      <c r="J1064" s="73"/>
    </row>
    <row r="1065" spans="1:10" x14ac:dyDescent="0.35">
      <c r="A1065" s="71"/>
      <c r="B1065" s="71"/>
      <c r="C1065" s="71"/>
      <c r="D1065" s="69"/>
      <c r="E1065" s="71"/>
      <c r="F1065" s="71"/>
      <c r="G1065" s="71"/>
      <c r="H1065" s="71"/>
      <c r="I1065" s="72"/>
      <c r="J1065" s="73"/>
    </row>
    <row r="1066" spans="1:10" x14ac:dyDescent="0.35">
      <c r="A1066" s="71"/>
      <c r="B1066" s="71"/>
      <c r="C1066" s="71"/>
      <c r="D1066" s="69"/>
      <c r="E1066" s="71"/>
      <c r="F1066" s="71"/>
      <c r="G1066" s="71"/>
      <c r="H1066" s="71"/>
      <c r="I1066" s="72"/>
      <c r="J1066" s="73"/>
    </row>
    <row r="1067" spans="1:10" x14ac:dyDescent="0.35">
      <c r="A1067" s="71"/>
      <c r="B1067" s="71"/>
      <c r="C1067" s="71"/>
      <c r="D1067" s="69"/>
      <c r="E1067" s="71"/>
      <c r="F1067" s="71"/>
      <c r="G1067" s="71"/>
      <c r="H1067" s="71"/>
      <c r="I1067" s="72"/>
      <c r="J1067" s="73"/>
    </row>
    <row r="1068" spans="1:10" x14ac:dyDescent="0.35">
      <c r="A1068" s="71"/>
      <c r="B1068" s="71"/>
      <c r="C1068" s="71"/>
      <c r="D1068" s="69"/>
      <c r="E1068" s="71"/>
      <c r="F1068" s="71"/>
      <c r="G1068" s="71"/>
      <c r="H1068" s="71"/>
      <c r="I1068" s="72"/>
      <c r="J1068" s="73"/>
    </row>
    <row r="1069" spans="1:10" x14ac:dyDescent="0.35">
      <c r="A1069" s="71"/>
      <c r="B1069" s="71"/>
      <c r="C1069" s="71"/>
      <c r="D1069" s="69"/>
      <c r="E1069" s="71"/>
      <c r="F1069" s="71"/>
      <c r="G1069" s="71"/>
      <c r="H1069" s="71"/>
      <c r="I1069" s="72"/>
      <c r="J1069" s="73"/>
    </row>
    <row r="1070" spans="1:10" x14ac:dyDescent="0.35">
      <c r="A1070" s="71"/>
      <c r="B1070" s="71"/>
      <c r="C1070" s="71"/>
      <c r="D1070" s="69"/>
      <c r="E1070" s="71"/>
      <c r="F1070" s="71"/>
      <c r="G1070" s="71"/>
      <c r="H1070" s="71"/>
      <c r="I1070" s="72"/>
      <c r="J1070" s="73"/>
    </row>
    <row r="1071" spans="1:10" x14ac:dyDescent="0.35">
      <c r="A1071" s="71"/>
      <c r="B1071" s="71"/>
      <c r="C1071" s="71"/>
      <c r="D1071" s="69"/>
      <c r="E1071" s="71"/>
      <c r="F1071" s="71"/>
      <c r="G1071" s="71"/>
      <c r="H1071" s="71"/>
      <c r="I1071" s="72"/>
      <c r="J1071" s="73"/>
    </row>
    <row r="1072" spans="1:10" x14ac:dyDescent="0.35">
      <c r="A1072" s="71"/>
      <c r="B1072" s="71"/>
      <c r="C1072" s="71"/>
      <c r="D1072" s="69"/>
      <c r="E1072" s="71"/>
      <c r="F1072" s="71"/>
      <c r="G1072" s="71"/>
      <c r="H1072" s="71"/>
      <c r="I1072" s="72"/>
      <c r="J1072" s="73"/>
    </row>
    <row r="1073" spans="1:10" x14ac:dyDescent="0.35">
      <c r="A1073" s="71"/>
      <c r="B1073" s="71"/>
      <c r="C1073" s="71"/>
      <c r="D1073" s="69"/>
      <c r="E1073" s="71"/>
      <c r="F1073" s="71"/>
      <c r="G1073" s="71"/>
      <c r="H1073" s="71"/>
      <c r="I1073" s="72"/>
      <c r="J1073" s="73"/>
    </row>
    <row r="1074" spans="1:10" x14ac:dyDescent="0.35">
      <c r="A1074" s="71"/>
      <c r="B1074" s="71"/>
      <c r="C1074" s="71"/>
      <c r="D1074" s="69"/>
      <c r="E1074" s="71"/>
      <c r="F1074" s="71"/>
      <c r="G1074" s="71"/>
      <c r="H1074" s="71"/>
      <c r="I1074" s="72"/>
      <c r="J1074" s="73"/>
    </row>
    <row r="1075" spans="1:10" x14ac:dyDescent="0.35">
      <c r="A1075" s="71"/>
      <c r="B1075" s="71"/>
      <c r="C1075" s="71"/>
      <c r="D1075" s="69"/>
      <c r="E1075" s="71"/>
      <c r="F1075" s="71"/>
      <c r="G1075" s="71"/>
      <c r="H1075" s="71"/>
      <c r="I1075" s="72"/>
      <c r="J1075" s="73"/>
    </row>
    <row r="1076" spans="1:10" x14ac:dyDescent="0.35">
      <c r="A1076" s="71"/>
      <c r="B1076" s="71"/>
      <c r="C1076" s="71"/>
      <c r="D1076" s="69"/>
      <c r="E1076" s="71"/>
      <c r="F1076" s="71"/>
      <c r="G1076" s="71"/>
      <c r="H1076" s="71"/>
      <c r="I1076" s="72"/>
      <c r="J1076" s="73"/>
    </row>
    <row r="1077" spans="1:10" x14ac:dyDescent="0.35">
      <c r="A1077" s="71"/>
      <c r="B1077" s="71"/>
      <c r="C1077" s="71"/>
      <c r="D1077" s="69"/>
      <c r="E1077" s="71"/>
      <c r="F1077" s="71"/>
      <c r="G1077" s="71"/>
      <c r="H1077" s="71"/>
      <c r="I1077" s="72"/>
      <c r="J1077" s="73"/>
    </row>
    <row r="1078" spans="1:10" x14ac:dyDescent="0.35">
      <c r="A1078" s="71"/>
      <c r="B1078" s="71"/>
      <c r="C1078" s="71"/>
      <c r="D1078" s="69"/>
      <c r="E1078" s="71"/>
      <c r="F1078" s="71"/>
      <c r="G1078" s="71"/>
      <c r="H1078" s="71"/>
      <c r="I1078" s="72"/>
      <c r="J1078" s="73"/>
    </row>
    <row r="1079" spans="1:10" x14ac:dyDescent="0.35">
      <c r="A1079" s="71"/>
      <c r="B1079" s="71"/>
      <c r="C1079" s="71"/>
      <c r="D1079" s="69"/>
      <c r="E1079" s="71"/>
      <c r="F1079" s="71"/>
      <c r="G1079" s="71"/>
      <c r="H1079" s="71"/>
      <c r="I1079" s="72"/>
      <c r="J1079" s="73"/>
    </row>
    <row r="1080" spans="1:10" x14ac:dyDescent="0.35">
      <c r="A1080" s="71"/>
      <c r="B1080" s="71"/>
      <c r="C1080" s="71"/>
      <c r="D1080" s="69"/>
      <c r="E1080" s="71"/>
      <c r="F1080" s="71"/>
      <c r="G1080" s="71"/>
      <c r="H1080" s="71"/>
      <c r="I1080" s="72"/>
      <c r="J1080" s="73"/>
    </row>
    <row r="1081" spans="1:10" x14ac:dyDescent="0.35">
      <c r="A1081" s="71"/>
      <c r="B1081" s="71"/>
      <c r="C1081" s="71"/>
      <c r="D1081" s="69"/>
      <c r="E1081" s="71"/>
      <c r="F1081" s="71"/>
      <c r="G1081" s="71"/>
      <c r="H1081" s="71"/>
      <c r="I1081" s="72"/>
      <c r="J1081" s="73"/>
    </row>
    <row r="1082" spans="1:10" x14ac:dyDescent="0.35">
      <c r="A1082" s="71"/>
      <c r="B1082" s="71"/>
      <c r="C1082" s="71"/>
      <c r="D1082" s="69"/>
      <c r="E1082" s="71"/>
      <c r="F1082" s="71"/>
      <c r="G1082" s="71"/>
      <c r="H1082" s="71"/>
      <c r="I1082" s="72"/>
      <c r="J1082" s="73"/>
    </row>
    <row r="1083" spans="1:10" x14ac:dyDescent="0.35">
      <c r="A1083" s="71"/>
      <c r="B1083" s="71"/>
      <c r="C1083" s="71"/>
      <c r="D1083" s="69"/>
      <c r="E1083" s="71"/>
      <c r="F1083" s="71"/>
      <c r="G1083" s="71"/>
      <c r="H1083" s="71"/>
      <c r="I1083" s="72"/>
      <c r="J1083" s="73"/>
    </row>
    <row r="1084" spans="1:10" x14ac:dyDescent="0.35">
      <c r="A1084" s="71"/>
      <c r="B1084" s="71"/>
      <c r="C1084" s="71"/>
      <c r="D1084" s="69"/>
      <c r="E1084" s="71"/>
      <c r="F1084" s="71"/>
      <c r="G1084" s="71"/>
      <c r="H1084" s="71"/>
      <c r="I1084" s="72"/>
      <c r="J1084" s="73"/>
    </row>
    <row r="1085" spans="1:10" x14ac:dyDescent="0.35">
      <c r="A1085" s="71"/>
      <c r="B1085" s="71"/>
      <c r="C1085" s="71"/>
      <c r="D1085" s="69"/>
      <c r="E1085" s="71"/>
      <c r="F1085" s="71"/>
      <c r="G1085" s="71"/>
      <c r="H1085" s="71"/>
      <c r="I1085" s="72"/>
      <c r="J1085" s="73"/>
    </row>
    <row r="1086" spans="1:10" x14ac:dyDescent="0.35">
      <c r="A1086" s="71"/>
      <c r="B1086" s="71"/>
      <c r="C1086" s="71"/>
      <c r="D1086" s="69"/>
      <c r="E1086" s="71"/>
      <c r="F1086" s="71"/>
      <c r="G1086" s="71"/>
      <c r="H1086" s="71"/>
      <c r="I1086" s="72"/>
      <c r="J1086" s="73"/>
    </row>
    <row r="1087" spans="1:10" x14ac:dyDescent="0.35">
      <c r="A1087" s="71"/>
      <c r="B1087" s="71"/>
      <c r="C1087" s="71"/>
      <c r="D1087" s="69"/>
      <c r="E1087" s="71"/>
      <c r="F1087" s="71"/>
      <c r="G1087" s="71"/>
      <c r="H1087" s="71"/>
      <c r="I1087" s="72"/>
      <c r="J1087" s="73"/>
    </row>
    <row r="1088" spans="1:10" x14ac:dyDescent="0.35">
      <c r="A1088" s="71"/>
      <c r="B1088" s="71"/>
      <c r="C1088" s="71"/>
      <c r="D1088" s="69"/>
      <c r="E1088" s="71"/>
      <c r="F1088" s="71"/>
      <c r="G1088" s="71"/>
      <c r="H1088" s="71"/>
      <c r="I1088" s="72"/>
      <c r="J1088" s="73"/>
    </row>
    <row r="1089" spans="1:10" x14ac:dyDescent="0.35">
      <c r="A1089" s="71"/>
      <c r="B1089" s="71"/>
      <c r="C1089" s="71"/>
      <c r="D1089" s="69"/>
      <c r="E1089" s="71"/>
      <c r="F1089" s="71"/>
      <c r="G1089" s="71"/>
      <c r="H1089" s="71"/>
      <c r="I1089" s="72"/>
      <c r="J1089" s="73"/>
    </row>
    <row r="1090" spans="1:10" x14ac:dyDescent="0.35">
      <c r="A1090" s="71"/>
      <c r="B1090" s="71"/>
      <c r="C1090" s="71"/>
      <c r="D1090" s="69"/>
      <c r="E1090" s="71"/>
      <c r="F1090" s="71"/>
      <c r="G1090" s="71"/>
      <c r="H1090" s="71"/>
      <c r="I1090" s="72"/>
      <c r="J1090" s="73"/>
    </row>
    <row r="1091" spans="1:10" x14ac:dyDescent="0.35">
      <c r="A1091" s="71"/>
      <c r="B1091" s="71"/>
      <c r="C1091" s="71"/>
      <c r="D1091" s="69"/>
      <c r="E1091" s="71"/>
      <c r="F1091" s="71"/>
      <c r="G1091" s="71"/>
      <c r="H1091" s="71"/>
      <c r="I1091" s="72"/>
      <c r="J1091" s="73"/>
    </row>
    <row r="1092" spans="1:10" x14ac:dyDescent="0.35">
      <c r="A1092" s="71"/>
      <c r="B1092" s="71"/>
      <c r="C1092" s="71"/>
      <c r="D1092" s="69"/>
      <c r="E1092" s="71"/>
      <c r="F1092" s="71"/>
      <c r="G1092" s="71"/>
      <c r="H1092" s="71"/>
      <c r="I1092" s="72"/>
      <c r="J1092" s="73"/>
    </row>
    <row r="1093" spans="1:10" x14ac:dyDescent="0.35">
      <c r="A1093" s="71"/>
      <c r="B1093" s="71"/>
      <c r="C1093" s="71"/>
      <c r="D1093" s="69"/>
      <c r="E1093" s="71"/>
      <c r="F1093" s="71"/>
      <c r="G1093" s="71"/>
      <c r="H1093" s="71"/>
      <c r="I1093" s="72"/>
      <c r="J1093" s="73"/>
    </row>
    <row r="1094" spans="1:10" x14ac:dyDescent="0.35">
      <c r="A1094" s="71"/>
      <c r="B1094" s="71"/>
      <c r="C1094" s="71"/>
      <c r="D1094" s="69"/>
      <c r="E1094" s="71"/>
      <c r="F1094" s="71"/>
      <c r="G1094" s="71"/>
      <c r="H1094" s="71"/>
      <c r="I1094" s="72"/>
      <c r="J1094" s="73"/>
    </row>
    <row r="1095" spans="1:10" x14ac:dyDescent="0.35">
      <c r="A1095" s="71"/>
      <c r="B1095" s="71"/>
      <c r="C1095" s="71"/>
      <c r="D1095" s="69"/>
      <c r="E1095" s="71"/>
      <c r="F1095" s="71"/>
      <c r="G1095" s="71"/>
      <c r="H1095" s="71"/>
      <c r="I1095" s="72"/>
      <c r="J1095" s="73"/>
    </row>
    <row r="1096" spans="1:10" x14ac:dyDescent="0.35">
      <c r="A1096" s="71"/>
      <c r="B1096" s="71"/>
      <c r="C1096" s="71"/>
      <c r="D1096" s="69"/>
      <c r="E1096" s="71"/>
      <c r="F1096" s="71"/>
      <c r="G1096" s="71"/>
      <c r="H1096" s="71"/>
      <c r="I1096" s="72"/>
      <c r="J1096" s="73"/>
    </row>
    <row r="1097" spans="1:10" x14ac:dyDescent="0.35">
      <c r="A1097" s="71"/>
      <c r="B1097" s="71"/>
      <c r="C1097" s="71"/>
      <c r="D1097" s="69"/>
      <c r="E1097" s="71"/>
      <c r="F1097" s="71"/>
      <c r="G1097" s="71"/>
      <c r="H1097" s="71"/>
      <c r="I1097" s="72"/>
      <c r="J1097" s="73"/>
    </row>
    <row r="1098" spans="1:10" x14ac:dyDescent="0.35">
      <c r="A1098" s="71"/>
      <c r="B1098" s="71"/>
      <c r="C1098" s="71"/>
      <c r="D1098" s="69"/>
      <c r="E1098" s="71"/>
      <c r="F1098" s="71"/>
      <c r="G1098" s="71"/>
      <c r="H1098" s="71"/>
      <c r="I1098" s="72"/>
      <c r="J1098" s="73"/>
    </row>
    <row r="1099" spans="1:10" x14ac:dyDescent="0.35">
      <c r="A1099" s="71"/>
      <c r="B1099" s="71"/>
      <c r="C1099" s="71"/>
      <c r="D1099" s="69"/>
      <c r="E1099" s="71"/>
      <c r="F1099" s="71"/>
      <c r="G1099" s="71"/>
      <c r="H1099" s="71"/>
      <c r="I1099" s="72"/>
      <c r="J1099" s="73"/>
    </row>
    <row r="1100" spans="1:10" x14ac:dyDescent="0.35">
      <c r="A1100" s="71"/>
      <c r="B1100" s="71"/>
      <c r="C1100" s="71"/>
      <c r="D1100" s="69"/>
      <c r="E1100" s="71"/>
      <c r="F1100" s="71"/>
      <c r="G1100" s="71"/>
      <c r="H1100" s="71"/>
      <c r="I1100" s="72"/>
      <c r="J1100" s="73"/>
    </row>
    <row r="1101" spans="1:10" x14ac:dyDescent="0.35">
      <c r="A1101" s="71"/>
      <c r="B1101" s="71"/>
      <c r="C1101" s="71"/>
      <c r="D1101" s="69"/>
      <c r="E1101" s="71"/>
      <c r="F1101" s="71"/>
      <c r="G1101" s="71"/>
      <c r="H1101" s="71"/>
      <c r="I1101" s="72"/>
      <c r="J1101" s="73"/>
    </row>
    <row r="1102" spans="1:10" x14ac:dyDescent="0.35">
      <c r="A1102" s="71"/>
      <c r="B1102" s="71"/>
      <c r="C1102" s="71"/>
      <c r="D1102" s="69"/>
      <c r="E1102" s="71"/>
      <c r="F1102" s="71"/>
      <c r="G1102" s="71"/>
      <c r="H1102" s="71"/>
      <c r="I1102" s="72"/>
      <c r="J1102" s="73"/>
    </row>
    <row r="1103" spans="1:10" x14ac:dyDescent="0.35">
      <c r="A1103" s="71"/>
      <c r="B1103" s="71"/>
      <c r="C1103" s="71"/>
      <c r="D1103" s="69"/>
      <c r="E1103" s="71"/>
      <c r="F1103" s="71"/>
      <c r="G1103" s="71"/>
      <c r="H1103" s="71"/>
      <c r="I1103" s="72"/>
      <c r="J1103" s="73"/>
    </row>
    <row r="1104" spans="1:10" x14ac:dyDescent="0.35">
      <c r="A1104" s="71"/>
      <c r="B1104" s="71"/>
      <c r="C1104" s="71"/>
      <c r="D1104" s="69"/>
      <c r="E1104" s="71"/>
      <c r="F1104" s="71"/>
      <c r="G1104" s="71"/>
      <c r="H1104" s="71"/>
      <c r="I1104" s="72"/>
      <c r="J1104" s="73"/>
    </row>
    <row r="1105" spans="1:10" x14ac:dyDescent="0.35">
      <c r="A1105" s="71"/>
      <c r="B1105" s="71"/>
      <c r="C1105" s="71"/>
      <c r="D1105" s="69"/>
      <c r="E1105" s="71"/>
      <c r="F1105" s="71"/>
      <c r="G1105" s="71"/>
      <c r="H1105" s="71"/>
      <c r="I1105" s="72"/>
      <c r="J1105" s="73"/>
    </row>
    <row r="1106" spans="1:10" x14ac:dyDescent="0.35">
      <c r="A1106" s="71"/>
      <c r="B1106" s="71"/>
      <c r="C1106" s="71"/>
      <c r="D1106" s="69"/>
      <c r="E1106" s="71"/>
      <c r="F1106" s="71"/>
      <c r="G1106" s="71"/>
      <c r="H1106" s="71"/>
      <c r="I1106" s="72"/>
      <c r="J1106" s="73"/>
    </row>
    <row r="1107" spans="1:10" x14ac:dyDescent="0.35">
      <c r="A1107" s="71"/>
      <c r="B1107" s="71"/>
      <c r="C1107" s="71"/>
      <c r="D1107" s="69"/>
      <c r="E1107" s="71"/>
      <c r="F1107" s="71"/>
      <c r="G1107" s="71"/>
      <c r="H1107" s="71"/>
      <c r="I1107" s="72"/>
      <c r="J1107" s="73"/>
    </row>
    <row r="1108" spans="1:10" x14ac:dyDescent="0.35">
      <c r="A1108" s="71"/>
      <c r="B1108" s="71"/>
      <c r="C1108" s="71"/>
      <c r="D1108" s="69"/>
      <c r="E1108" s="71"/>
      <c r="F1108" s="71"/>
      <c r="G1108" s="71"/>
      <c r="H1108" s="71"/>
      <c r="I1108" s="72"/>
      <c r="J1108" s="73"/>
    </row>
    <row r="1109" spans="1:10" x14ac:dyDescent="0.35">
      <c r="A1109" s="71"/>
      <c r="B1109" s="71"/>
      <c r="C1109" s="71"/>
      <c r="D1109" s="69"/>
      <c r="E1109" s="71"/>
      <c r="F1109" s="71"/>
      <c r="G1109" s="71"/>
      <c r="H1109" s="71"/>
      <c r="I1109" s="72"/>
      <c r="J1109" s="73"/>
    </row>
    <row r="1110" spans="1:10" x14ac:dyDescent="0.35">
      <c r="A1110" s="71"/>
      <c r="B1110" s="71"/>
      <c r="C1110" s="71"/>
      <c r="D1110" s="69"/>
      <c r="E1110" s="71"/>
      <c r="F1110" s="71"/>
      <c r="G1110" s="71"/>
      <c r="H1110" s="71"/>
      <c r="I1110" s="72"/>
      <c r="J1110" s="73"/>
    </row>
    <row r="1111" spans="1:10" x14ac:dyDescent="0.35">
      <c r="A1111" s="71"/>
      <c r="B1111" s="71"/>
      <c r="C1111" s="71"/>
      <c r="D1111" s="69"/>
      <c r="E1111" s="71"/>
      <c r="F1111" s="71"/>
      <c r="G1111" s="71"/>
      <c r="H1111" s="71"/>
      <c r="I1111" s="72"/>
      <c r="J1111" s="73"/>
    </row>
    <row r="1112" spans="1:10" x14ac:dyDescent="0.35">
      <c r="A1112" s="71"/>
      <c r="B1112" s="71"/>
      <c r="C1112" s="71"/>
      <c r="D1112" s="69"/>
      <c r="E1112" s="71"/>
      <c r="F1112" s="71"/>
      <c r="G1112" s="71"/>
      <c r="H1112" s="71"/>
      <c r="I1112" s="72"/>
      <c r="J1112" s="73"/>
    </row>
    <row r="1113" spans="1:10" x14ac:dyDescent="0.35">
      <c r="A1113" s="71"/>
      <c r="B1113" s="71"/>
      <c r="C1113" s="71"/>
      <c r="D1113" s="69"/>
      <c r="E1113" s="71"/>
      <c r="F1113" s="71"/>
      <c r="G1113" s="71"/>
      <c r="H1113" s="71"/>
      <c r="I1113" s="72"/>
      <c r="J1113" s="73"/>
    </row>
    <row r="1114" spans="1:10" x14ac:dyDescent="0.35">
      <c r="A1114" s="71"/>
      <c r="B1114" s="71"/>
      <c r="C1114" s="71"/>
      <c r="D1114" s="69"/>
      <c r="E1114" s="71"/>
      <c r="F1114" s="71"/>
      <c r="G1114" s="71"/>
      <c r="H1114" s="71"/>
      <c r="I1114" s="72"/>
      <c r="J1114" s="73"/>
    </row>
    <row r="1115" spans="1:10" x14ac:dyDescent="0.35">
      <c r="A1115" s="71"/>
      <c r="B1115" s="71"/>
      <c r="C1115" s="71"/>
      <c r="D1115" s="69"/>
      <c r="E1115" s="71"/>
      <c r="F1115" s="71"/>
      <c r="G1115" s="71"/>
      <c r="H1115" s="71"/>
      <c r="I1115" s="72"/>
      <c r="J1115" s="73"/>
    </row>
    <row r="1116" spans="1:10" x14ac:dyDescent="0.35">
      <c r="A1116" s="71"/>
      <c r="B1116" s="71"/>
      <c r="C1116" s="71"/>
      <c r="D1116" s="69"/>
      <c r="E1116" s="71"/>
      <c r="F1116" s="71"/>
      <c r="G1116" s="71"/>
      <c r="H1116" s="71"/>
      <c r="I1116" s="72"/>
      <c r="J1116" s="73"/>
    </row>
    <row r="1117" spans="1:10" x14ac:dyDescent="0.35">
      <c r="A1117" s="71"/>
      <c r="B1117" s="71"/>
      <c r="C1117" s="71"/>
      <c r="D1117" s="69"/>
      <c r="E1117" s="71"/>
      <c r="F1117" s="71"/>
      <c r="G1117" s="71"/>
      <c r="H1117" s="71"/>
      <c r="I1117" s="72"/>
      <c r="J1117" s="73"/>
    </row>
    <row r="1118" spans="1:10" x14ac:dyDescent="0.35">
      <c r="A1118" s="71"/>
      <c r="B1118" s="71"/>
      <c r="C1118" s="71"/>
      <c r="D1118" s="69"/>
      <c r="E1118" s="71"/>
      <c r="F1118" s="71"/>
      <c r="G1118" s="71"/>
      <c r="H1118" s="71"/>
      <c r="I1118" s="72"/>
      <c r="J1118" s="73"/>
    </row>
    <row r="1119" spans="1:10" x14ac:dyDescent="0.35">
      <c r="A1119" s="71"/>
      <c r="B1119" s="71"/>
      <c r="C1119" s="71"/>
      <c r="D1119" s="69"/>
      <c r="E1119" s="71"/>
      <c r="F1119" s="71"/>
      <c r="G1119" s="71"/>
      <c r="H1119" s="71"/>
      <c r="I1119" s="72"/>
      <c r="J1119" s="73"/>
    </row>
    <row r="1120" spans="1:10" x14ac:dyDescent="0.35">
      <c r="A1120" s="71"/>
      <c r="B1120" s="71"/>
      <c r="C1120" s="71"/>
      <c r="D1120" s="69"/>
      <c r="E1120" s="71"/>
      <c r="F1120" s="71"/>
      <c r="G1120" s="71"/>
      <c r="H1120" s="71"/>
      <c r="I1120" s="72"/>
      <c r="J1120" s="73"/>
    </row>
    <row r="1121" spans="1:10" x14ac:dyDescent="0.35">
      <c r="A1121" s="71"/>
      <c r="B1121" s="71"/>
      <c r="C1121" s="71"/>
      <c r="D1121" s="69"/>
      <c r="E1121" s="71"/>
      <c r="F1121" s="71"/>
      <c r="G1121" s="71"/>
      <c r="H1121" s="71"/>
      <c r="I1121" s="72"/>
      <c r="J1121" s="73"/>
    </row>
    <row r="1122" spans="1:10" x14ac:dyDescent="0.35">
      <c r="A1122" s="71"/>
      <c r="B1122" s="71"/>
      <c r="C1122" s="71"/>
      <c r="D1122" s="69"/>
      <c r="E1122" s="71"/>
      <c r="F1122" s="71"/>
      <c r="G1122" s="71"/>
      <c r="H1122" s="71"/>
      <c r="I1122" s="72"/>
      <c r="J1122" s="73"/>
    </row>
    <row r="1123" spans="1:10" x14ac:dyDescent="0.35">
      <c r="A1123" s="71"/>
      <c r="B1123" s="71"/>
      <c r="C1123" s="71"/>
      <c r="D1123" s="69"/>
      <c r="E1123" s="71"/>
      <c r="F1123" s="71"/>
      <c r="G1123" s="71"/>
      <c r="H1123" s="71"/>
      <c r="I1123" s="72"/>
      <c r="J1123" s="73"/>
    </row>
    <row r="1124" spans="1:10" x14ac:dyDescent="0.35">
      <c r="A1124" s="71"/>
      <c r="B1124" s="71"/>
      <c r="C1124" s="71"/>
      <c r="D1124" s="69"/>
      <c r="E1124" s="71"/>
      <c r="F1124" s="71"/>
      <c r="G1124" s="71"/>
      <c r="H1124" s="71"/>
      <c r="I1124" s="72"/>
      <c r="J1124" s="73"/>
    </row>
    <row r="1125" spans="1:10" x14ac:dyDescent="0.35">
      <c r="A1125" s="71"/>
      <c r="B1125" s="71"/>
      <c r="C1125" s="71"/>
      <c r="D1125" s="69"/>
      <c r="E1125" s="71"/>
      <c r="F1125" s="71"/>
      <c r="G1125" s="71"/>
      <c r="H1125" s="71"/>
      <c r="I1125" s="72"/>
      <c r="J1125" s="73"/>
    </row>
    <row r="1126" spans="1:10" x14ac:dyDescent="0.35">
      <c r="A1126" s="71"/>
      <c r="B1126" s="71"/>
      <c r="C1126" s="71"/>
      <c r="D1126" s="69"/>
      <c r="E1126" s="71"/>
      <c r="F1126" s="71"/>
      <c r="G1126" s="71"/>
      <c r="H1126" s="71"/>
      <c r="I1126" s="72"/>
      <c r="J1126" s="73"/>
    </row>
    <row r="1127" spans="1:10" x14ac:dyDescent="0.35">
      <c r="A1127" s="71"/>
      <c r="B1127" s="71"/>
      <c r="C1127" s="71"/>
      <c r="D1127" s="69"/>
      <c r="E1127" s="71"/>
      <c r="F1127" s="71"/>
      <c r="G1127" s="71"/>
      <c r="H1127" s="71"/>
      <c r="I1127" s="72"/>
      <c r="J1127" s="73"/>
    </row>
    <row r="1128" spans="1:10" x14ac:dyDescent="0.35">
      <c r="A1128" s="71"/>
      <c r="B1128" s="71"/>
      <c r="C1128" s="71"/>
      <c r="D1128" s="69"/>
      <c r="E1128" s="71"/>
      <c r="F1128" s="71"/>
      <c r="G1128" s="71"/>
      <c r="H1128" s="71"/>
      <c r="I1128" s="72"/>
      <c r="J1128" s="73"/>
    </row>
    <row r="1129" spans="1:10" x14ac:dyDescent="0.35">
      <c r="A1129" s="71"/>
      <c r="B1129" s="71"/>
      <c r="C1129" s="71"/>
      <c r="D1129" s="69"/>
      <c r="E1129" s="71"/>
      <c r="F1129" s="71"/>
      <c r="G1129" s="71"/>
      <c r="H1129" s="71"/>
      <c r="I1129" s="72"/>
      <c r="J1129" s="73"/>
    </row>
    <row r="1130" spans="1:10" x14ac:dyDescent="0.35">
      <c r="A1130" s="71"/>
      <c r="B1130" s="71"/>
      <c r="C1130" s="71"/>
      <c r="D1130" s="69"/>
      <c r="E1130" s="71"/>
      <c r="F1130" s="71"/>
      <c r="G1130" s="71"/>
      <c r="H1130" s="71"/>
      <c r="I1130" s="72"/>
      <c r="J1130" s="73"/>
    </row>
    <row r="1131" spans="1:10" x14ac:dyDescent="0.35">
      <c r="A1131" s="71"/>
      <c r="B1131" s="71"/>
      <c r="C1131" s="71"/>
      <c r="D1131" s="69"/>
      <c r="E1131" s="71"/>
      <c r="F1131" s="71"/>
      <c r="G1131" s="71"/>
      <c r="H1131" s="71"/>
      <c r="I1131" s="72"/>
      <c r="J1131" s="73"/>
    </row>
    <row r="1132" spans="1:10" x14ac:dyDescent="0.35">
      <c r="A1132" s="71"/>
      <c r="B1132" s="71"/>
      <c r="C1132" s="71"/>
      <c r="D1132" s="69"/>
      <c r="E1132" s="71"/>
      <c r="F1132" s="71"/>
      <c r="G1132" s="71"/>
      <c r="H1132" s="71"/>
      <c r="I1132" s="72"/>
      <c r="J1132" s="73"/>
    </row>
    <row r="1133" spans="1:10" x14ac:dyDescent="0.35">
      <c r="A1133" s="71"/>
      <c r="B1133" s="71"/>
      <c r="C1133" s="71"/>
      <c r="D1133" s="69"/>
      <c r="E1133" s="71"/>
      <c r="F1133" s="71"/>
      <c r="G1133" s="71"/>
      <c r="H1133" s="71"/>
      <c r="I1133" s="72"/>
      <c r="J1133" s="73"/>
    </row>
    <row r="1134" spans="1:10" x14ac:dyDescent="0.35">
      <c r="A1134" s="71"/>
      <c r="B1134" s="71"/>
      <c r="C1134" s="71"/>
      <c r="D1134" s="69"/>
      <c r="E1134" s="71"/>
      <c r="F1134" s="71"/>
      <c r="G1134" s="71"/>
      <c r="H1134" s="71"/>
      <c r="I1134" s="72"/>
      <c r="J1134" s="73"/>
    </row>
    <row r="1135" spans="1:10" x14ac:dyDescent="0.35">
      <c r="A1135" s="71"/>
      <c r="B1135" s="71"/>
      <c r="C1135" s="71"/>
      <c r="D1135" s="69"/>
      <c r="E1135" s="71"/>
      <c r="F1135" s="71"/>
      <c r="G1135" s="71"/>
      <c r="H1135" s="71"/>
      <c r="I1135" s="72"/>
      <c r="J1135" s="73"/>
    </row>
    <row r="1136" spans="1:10" x14ac:dyDescent="0.35">
      <c r="A1136" s="71"/>
      <c r="B1136" s="71"/>
      <c r="C1136" s="71"/>
      <c r="D1136" s="69"/>
      <c r="E1136" s="71"/>
      <c r="F1136" s="71"/>
      <c r="G1136" s="71"/>
      <c r="H1136" s="71"/>
      <c r="I1136" s="72"/>
      <c r="J1136" s="73"/>
    </row>
    <row r="1137" spans="1:10" x14ac:dyDescent="0.35">
      <c r="A1137" s="71"/>
      <c r="B1137" s="71"/>
      <c r="C1137" s="71"/>
      <c r="D1137" s="69"/>
      <c r="E1137" s="71"/>
      <c r="F1137" s="71"/>
      <c r="G1137" s="71"/>
      <c r="H1137" s="71"/>
      <c r="I1137" s="72"/>
      <c r="J1137" s="73"/>
    </row>
    <row r="1138" spans="1:10" x14ac:dyDescent="0.35">
      <c r="A1138" s="71"/>
      <c r="B1138" s="71"/>
      <c r="C1138" s="71"/>
      <c r="D1138" s="69"/>
      <c r="E1138" s="71"/>
      <c r="F1138" s="71"/>
      <c r="G1138" s="71"/>
      <c r="H1138" s="71"/>
      <c r="I1138" s="72"/>
      <c r="J1138" s="73"/>
    </row>
    <row r="1139" spans="1:10" x14ac:dyDescent="0.35">
      <c r="A1139" s="71"/>
      <c r="B1139" s="71"/>
      <c r="C1139" s="71"/>
      <c r="D1139" s="69"/>
      <c r="E1139" s="71"/>
      <c r="F1139" s="71"/>
      <c r="G1139" s="71"/>
      <c r="H1139" s="71"/>
      <c r="I1139" s="72"/>
      <c r="J1139" s="73"/>
    </row>
    <row r="1140" spans="1:10" x14ac:dyDescent="0.35">
      <c r="A1140" s="71"/>
      <c r="B1140" s="71"/>
      <c r="C1140" s="71"/>
      <c r="D1140" s="69"/>
      <c r="E1140" s="71"/>
      <c r="F1140" s="71"/>
      <c r="G1140" s="71"/>
      <c r="H1140" s="71"/>
      <c r="I1140" s="72"/>
      <c r="J1140" s="73"/>
    </row>
    <row r="1141" spans="1:10" x14ac:dyDescent="0.35">
      <c r="A1141" s="71"/>
      <c r="B1141" s="71"/>
      <c r="C1141" s="71"/>
      <c r="D1141" s="69"/>
      <c r="E1141" s="71"/>
      <c r="F1141" s="71"/>
      <c r="G1141" s="71"/>
      <c r="H1141" s="71"/>
      <c r="I1141" s="72"/>
      <c r="J1141" s="73"/>
    </row>
    <row r="1142" spans="1:10" x14ac:dyDescent="0.35">
      <c r="A1142" s="71"/>
      <c r="B1142" s="71"/>
      <c r="C1142" s="71"/>
      <c r="D1142" s="69"/>
      <c r="E1142" s="71"/>
      <c r="F1142" s="71"/>
      <c r="G1142" s="71"/>
      <c r="H1142" s="71"/>
      <c r="I1142" s="72"/>
      <c r="J1142" s="73"/>
    </row>
    <row r="1143" spans="1:10" x14ac:dyDescent="0.35">
      <c r="A1143" s="71"/>
      <c r="B1143" s="71"/>
      <c r="C1143" s="71"/>
      <c r="D1143" s="69"/>
      <c r="E1143" s="71"/>
      <c r="F1143" s="71"/>
      <c r="G1143" s="71"/>
      <c r="H1143" s="71"/>
      <c r="I1143" s="72"/>
      <c r="J1143" s="73"/>
    </row>
    <row r="1144" spans="1:10" x14ac:dyDescent="0.35">
      <c r="A1144" s="71"/>
      <c r="B1144" s="71"/>
      <c r="C1144" s="71"/>
      <c r="D1144" s="69"/>
      <c r="E1144" s="71"/>
      <c r="F1144" s="71"/>
      <c r="G1144" s="71"/>
      <c r="H1144" s="71"/>
      <c r="I1144" s="72"/>
      <c r="J1144" s="73"/>
    </row>
    <row r="1145" spans="1:10" x14ac:dyDescent="0.35">
      <c r="A1145" s="71"/>
      <c r="B1145" s="71"/>
      <c r="C1145" s="71"/>
      <c r="D1145" s="69"/>
      <c r="E1145" s="71"/>
      <c r="F1145" s="71"/>
      <c r="G1145" s="71"/>
      <c r="H1145" s="71"/>
      <c r="I1145" s="72"/>
      <c r="J1145" s="73"/>
    </row>
    <row r="1146" spans="1:10" x14ac:dyDescent="0.35">
      <c r="A1146" s="71"/>
      <c r="B1146" s="71"/>
      <c r="C1146" s="71"/>
      <c r="D1146" s="69"/>
      <c r="E1146" s="71"/>
      <c r="F1146" s="71"/>
      <c r="G1146" s="71"/>
      <c r="H1146" s="71"/>
      <c r="I1146" s="72"/>
      <c r="J1146" s="73"/>
    </row>
    <row r="1147" spans="1:10" x14ac:dyDescent="0.35">
      <c r="A1147" s="71"/>
      <c r="B1147" s="71"/>
      <c r="C1147" s="71"/>
      <c r="D1147" s="69"/>
      <c r="E1147" s="71"/>
      <c r="F1147" s="71"/>
      <c r="G1147" s="71"/>
      <c r="H1147" s="71"/>
      <c r="I1147" s="72"/>
      <c r="J1147" s="73"/>
    </row>
    <row r="1148" spans="1:10" x14ac:dyDescent="0.35">
      <c r="A1148" s="71"/>
      <c r="B1148" s="71"/>
      <c r="C1148" s="71"/>
      <c r="D1148" s="69"/>
      <c r="E1148" s="71"/>
      <c r="F1148" s="71"/>
      <c r="G1148" s="71"/>
      <c r="H1148" s="71"/>
      <c r="I1148" s="72"/>
      <c r="J1148" s="73"/>
    </row>
    <row r="1149" spans="1:10" x14ac:dyDescent="0.35">
      <c r="A1149" s="71"/>
      <c r="B1149" s="71"/>
      <c r="C1149" s="71"/>
      <c r="D1149" s="69"/>
      <c r="E1149" s="71"/>
      <c r="F1149" s="71"/>
      <c r="G1149" s="71"/>
      <c r="H1149" s="71"/>
      <c r="I1149" s="72"/>
      <c r="J1149" s="73"/>
    </row>
    <row r="1150" spans="1:10" x14ac:dyDescent="0.35">
      <c r="A1150" s="71"/>
      <c r="B1150" s="71"/>
      <c r="C1150" s="71"/>
      <c r="D1150" s="69"/>
      <c r="E1150" s="71"/>
      <c r="F1150" s="71"/>
      <c r="G1150" s="71"/>
      <c r="H1150" s="71"/>
      <c r="I1150" s="72"/>
      <c r="J1150" s="73"/>
    </row>
    <row r="1151" spans="1:10" x14ac:dyDescent="0.35">
      <c r="A1151" s="71"/>
      <c r="B1151" s="71"/>
      <c r="C1151" s="71"/>
      <c r="D1151" s="69"/>
      <c r="E1151" s="71"/>
      <c r="F1151" s="71"/>
      <c r="G1151" s="71"/>
      <c r="H1151" s="71"/>
      <c r="I1151" s="72"/>
      <c r="J1151" s="73"/>
    </row>
    <row r="1152" spans="1:10" x14ac:dyDescent="0.35">
      <c r="A1152" s="71"/>
      <c r="B1152" s="71"/>
      <c r="C1152" s="71"/>
      <c r="D1152" s="69"/>
      <c r="E1152" s="71"/>
      <c r="F1152" s="71"/>
      <c r="G1152" s="71"/>
      <c r="H1152" s="71"/>
      <c r="I1152" s="72"/>
      <c r="J1152" s="73"/>
    </row>
    <row r="1153" spans="1:10" x14ac:dyDescent="0.35">
      <c r="A1153" s="71"/>
      <c r="B1153" s="71"/>
      <c r="C1153" s="71"/>
      <c r="D1153" s="69"/>
      <c r="E1153" s="71"/>
      <c r="F1153" s="71"/>
      <c r="G1153" s="71"/>
      <c r="H1153" s="71"/>
      <c r="I1153" s="72"/>
      <c r="J1153" s="73"/>
    </row>
    <row r="1154" spans="1:10" x14ac:dyDescent="0.35">
      <c r="A1154" s="71"/>
      <c r="B1154" s="71"/>
      <c r="C1154" s="71"/>
      <c r="D1154" s="69"/>
      <c r="E1154" s="71"/>
      <c r="F1154" s="71"/>
      <c r="G1154" s="71"/>
      <c r="H1154" s="71"/>
      <c r="I1154" s="72"/>
      <c r="J1154" s="73"/>
    </row>
    <row r="1155" spans="1:10" x14ac:dyDescent="0.35">
      <c r="A1155" s="71"/>
      <c r="B1155" s="71"/>
      <c r="C1155" s="71"/>
      <c r="D1155" s="69"/>
      <c r="E1155" s="71"/>
      <c r="F1155" s="71"/>
      <c r="G1155" s="71"/>
      <c r="H1155" s="71"/>
      <c r="I1155" s="72"/>
      <c r="J1155" s="73"/>
    </row>
    <row r="1156" spans="1:10" x14ac:dyDescent="0.35">
      <c r="A1156" s="71"/>
      <c r="B1156" s="71"/>
      <c r="C1156" s="71"/>
      <c r="D1156" s="69"/>
      <c r="E1156" s="71"/>
      <c r="F1156" s="71"/>
      <c r="G1156" s="71"/>
      <c r="H1156" s="71"/>
      <c r="I1156" s="72"/>
      <c r="J1156" s="73"/>
    </row>
    <row r="1157" spans="1:10" x14ac:dyDescent="0.35">
      <c r="A1157" s="71"/>
      <c r="B1157" s="71"/>
      <c r="C1157" s="71"/>
      <c r="D1157" s="69"/>
      <c r="E1157" s="71"/>
      <c r="F1157" s="71"/>
      <c r="G1157" s="71"/>
      <c r="H1157" s="71"/>
      <c r="I1157" s="72"/>
      <c r="J1157" s="73"/>
    </row>
    <row r="1158" spans="1:10" x14ac:dyDescent="0.35">
      <c r="A1158" s="71"/>
      <c r="B1158" s="71"/>
      <c r="C1158" s="71"/>
      <c r="D1158" s="69"/>
      <c r="E1158" s="71"/>
      <c r="F1158" s="71"/>
      <c r="G1158" s="71"/>
      <c r="H1158" s="71"/>
      <c r="I1158" s="72"/>
      <c r="J1158" s="73"/>
    </row>
    <row r="1159" spans="1:10" x14ac:dyDescent="0.35">
      <c r="A1159" s="71"/>
      <c r="B1159" s="71"/>
      <c r="C1159" s="71"/>
      <c r="D1159" s="69"/>
      <c r="E1159" s="71"/>
      <c r="F1159" s="71"/>
      <c r="G1159" s="71"/>
      <c r="H1159" s="71"/>
      <c r="I1159" s="72"/>
      <c r="J1159" s="73"/>
    </row>
    <row r="1160" spans="1:10" x14ac:dyDescent="0.35">
      <c r="A1160" s="71"/>
      <c r="B1160" s="71"/>
      <c r="C1160" s="71"/>
      <c r="D1160" s="69"/>
      <c r="E1160" s="71"/>
      <c r="F1160" s="71"/>
      <c r="G1160" s="71"/>
      <c r="H1160" s="71"/>
      <c r="I1160" s="72"/>
      <c r="J1160" s="73"/>
    </row>
    <row r="1161" spans="1:10" x14ac:dyDescent="0.35">
      <c r="A1161" s="71"/>
      <c r="B1161" s="71"/>
      <c r="C1161" s="71"/>
      <c r="D1161" s="69"/>
      <c r="E1161" s="71"/>
      <c r="F1161" s="71"/>
      <c r="G1161" s="71"/>
      <c r="H1161" s="71"/>
      <c r="I1161" s="72"/>
      <c r="J1161" s="73"/>
    </row>
    <row r="1162" spans="1:10" x14ac:dyDescent="0.35">
      <c r="A1162" s="71"/>
      <c r="B1162" s="71"/>
      <c r="C1162" s="71"/>
      <c r="D1162" s="69"/>
      <c r="E1162" s="71"/>
      <c r="F1162" s="71"/>
      <c r="G1162" s="71"/>
      <c r="H1162" s="71"/>
      <c r="I1162" s="72"/>
      <c r="J1162" s="73"/>
    </row>
    <row r="1163" spans="1:10" x14ac:dyDescent="0.35">
      <c r="A1163" s="71"/>
      <c r="B1163" s="71"/>
      <c r="C1163" s="71"/>
      <c r="D1163" s="69"/>
      <c r="E1163" s="71"/>
      <c r="F1163" s="71"/>
      <c r="G1163" s="71"/>
      <c r="H1163" s="71"/>
      <c r="I1163" s="72"/>
      <c r="J1163" s="73"/>
    </row>
    <row r="1164" spans="1:10" x14ac:dyDescent="0.35">
      <c r="A1164" s="71"/>
      <c r="B1164" s="71"/>
      <c r="C1164" s="71"/>
      <c r="D1164" s="69"/>
      <c r="E1164" s="71"/>
      <c r="F1164" s="71"/>
      <c r="G1164" s="71"/>
      <c r="H1164" s="71"/>
      <c r="I1164" s="72"/>
      <c r="J1164" s="73"/>
    </row>
    <row r="1165" spans="1:10" x14ac:dyDescent="0.35">
      <c r="A1165" s="71"/>
      <c r="B1165" s="71"/>
      <c r="C1165" s="71"/>
      <c r="D1165" s="69"/>
      <c r="E1165" s="71"/>
      <c r="F1165" s="71"/>
      <c r="G1165" s="71"/>
      <c r="H1165" s="71"/>
      <c r="I1165" s="72"/>
      <c r="J1165" s="73"/>
    </row>
    <row r="1166" spans="1:10" x14ac:dyDescent="0.35">
      <c r="A1166" s="71"/>
      <c r="B1166" s="71"/>
      <c r="C1166" s="71"/>
      <c r="D1166" s="69"/>
      <c r="E1166" s="71"/>
      <c r="F1166" s="71"/>
      <c r="G1166" s="71"/>
      <c r="H1166" s="71"/>
      <c r="I1166" s="72"/>
      <c r="J1166" s="73"/>
    </row>
    <row r="1167" spans="1:10" x14ac:dyDescent="0.35">
      <c r="A1167" s="71"/>
      <c r="B1167" s="71"/>
      <c r="C1167" s="71"/>
      <c r="D1167" s="69"/>
      <c r="E1167" s="71"/>
      <c r="F1167" s="71"/>
      <c r="G1167" s="71"/>
      <c r="H1167" s="71"/>
      <c r="I1167" s="72"/>
      <c r="J1167" s="73"/>
    </row>
    <row r="1168" spans="1:10" x14ac:dyDescent="0.35">
      <c r="A1168" s="71"/>
      <c r="B1168" s="71"/>
      <c r="C1168" s="71"/>
      <c r="D1168" s="69"/>
      <c r="E1168" s="71"/>
      <c r="F1168" s="71"/>
      <c r="G1168" s="71"/>
      <c r="H1168" s="71"/>
      <c r="I1168" s="72"/>
      <c r="J1168" s="73"/>
    </row>
    <row r="1169" spans="1:10" x14ac:dyDescent="0.35">
      <c r="A1169" s="71"/>
      <c r="B1169" s="71"/>
      <c r="C1169" s="71"/>
      <c r="D1169" s="69"/>
      <c r="E1169" s="71"/>
      <c r="F1169" s="71"/>
      <c r="G1169" s="71"/>
      <c r="H1169" s="71"/>
      <c r="I1169" s="72"/>
      <c r="J1169" s="73"/>
    </row>
    <row r="1170" spans="1:10" x14ac:dyDescent="0.35">
      <c r="A1170" s="71"/>
      <c r="B1170" s="71"/>
      <c r="C1170" s="71"/>
      <c r="D1170" s="69"/>
      <c r="E1170" s="71"/>
      <c r="F1170" s="71"/>
      <c r="G1170" s="71"/>
      <c r="H1170" s="71"/>
      <c r="I1170" s="72"/>
      <c r="J1170" s="73"/>
    </row>
    <row r="1171" spans="1:10" x14ac:dyDescent="0.35">
      <c r="A1171" s="71"/>
      <c r="B1171" s="71"/>
      <c r="C1171" s="71"/>
      <c r="D1171" s="69"/>
      <c r="E1171" s="71"/>
      <c r="F1171" s="71"/>
      <c r="G1171" s="71"/>
      <c r="H1171" s="71"/>
      <c r="I1171" s="72"/>
      <c r="J1171" s="73"/>
    </row>
    <row r="1172" spans="1:10" x14ac:dyDescent="0.35">
      <c r="A1172" s="71"/>
      <c r="B1172" s="71"/>
      <c r="C1172" s="71"/>
      <c r="D1172" s="69"/>
      <c r="E1172" s="71"/>
      <c r="F1172" s="71"/>
      <c r="G1172" s="71"/>
      <c r="H1172" s="71"/>
      <c r="I1172" s="72"/>
      <c r="J1172" s="73"/>
    </row>
    <row r="1173" spans="1:10" x14ac:dyDescent="0.35">
      <c r="A1173" s="71"/>
      <c r="B1173" s="71"/>
      <c r="C1173" s="71"/>
      <c r="D1173" s="69"/>
      <c r="E1173" s="71"/>
      <c r="F1173" s="71"/>
      <c r="G1173" s="71"/>
      <c r="H1173" s="71"/>
      <c r="I1173" s="72"/>
      <c r="J1173" s="73"/>
    </row>
    <row r="1174" spans="1:10" x14ac:dyDescent="0.35">
      <c r="A1174" s="71"/>
      <c r="B1174" s="71"/>
      <c r="C1174" s="71"/>
      <c r="D1174" s="69"/>
      <c r="E1174" s="71"/>
      <c r="F1174" s="71"/>
      <c r="G1174" s="71"/>
      <c r="H1174" s="71"/>
      <c r="I1174" s="72"/>
      <c r="J1174" s="73"/>
    </row>
    <row r="1175" spans="1:10" x14ac:dyDescent="0.35">
      <c r="A1175" s="71"/>
      <c r="B1175" s="71"/>
      <c r="C1175" s="71"/>
      <c r="D1175" s="69"/>
      <c r="E1175" s="71"/>
      <c r="F1175" s="71"/>
      <c r="G1175" s="71"/>
      <c r="H1175" s="71"/>
      <c r="I1175" s="72"/>
      <c r="J1175" s="73"/>
    </row>
    <row r="1176" spans="1:10" x14ac:dyDescent="0.35">
      <c r="A1176" s="71"/>
      <c r="B1176" s="71"/>
      <c r="C1176" s="71"/>
      <c r="D1176" s="69"/>
      <c r="E1176" s="71"/>
      <c r="F1176" s="71"/>
      <c r="G1176" s="71"/>
      <c r="H1176" s="71"/>
      <c r="I1176" s="72"/>
      <c r="J1176" s="73"/>
    </row>
    <row r="1177" spans="1:10" x14ac:dyDescent="0.35">
      <c r="A1177" s="71"/>
      <c r="B1177" s="71"/>
      <c r="C1177" s="71"/>
      <c r="D1177" s="69"/>
      <c r="E1177" s="71"/>
      <c r="F1177" s="71"/>
      <c r="G1177" s="71"/>
      <c r="H1177" s="71"/>
      <c r="I1177" s="72"/>
      <c r="J1177" s="73"/>
    </row>
    <row r="1178" spans="1:10" x14ac:dyDescent="0.35">
      <c r="A1178" s="71"/>
      <c r="B1178" s="71"/>
      <c r="C1178" s="71"/>
      <c r="D1178" s="69"/>
      <c r="E1178" s="71"/>
      <c r="F1178" s="71"/>
      <c r="G1178" s="71"/>
      <c r="H1178" s="71"/>
      <c r="I1178" s="72"/>
      <c r="J1178" s="73"/>
    </row>
    <row r="1179" spans="1:10" x14ac:dyDescent="0.35">
      <c r="A1179" s="71"/>
      <c r="B1179" s="71"/>
      <c r="C1179" s="71"/>
      <c r="D1179" s="69"/>
      <c r="E1179" s="71"/>
      <c r="F1179" s="71"/>
      <c r="G1179" s="71"/>
      <c r="H1179" s="71"/>
      <c r="I1179" s="72"/>
      <c r="J1179" s="73"/>
    </row>
    <row r="1180" spans="1:10" x14ac:dyDescent="0.35">
      <c r="A1180" s="71"/>
      <c r="B1180" s="71"/>
      <c r="C1180" s="71"/>
      <c r="D1180" s="69"/>
      <c r="E1180" s="71"/>
      <c r="F1180" s="71"/>
      <c r="G1180" s="71"/>
      <c r="H1180" s="71"/>
      <c r="I1180" s="72"/>
      <c r="J1180" s="73"/>
    </row>
    <row r="1181" spans="1:10" x14ac:dyDescent="0.35">
      <c r="A1181" s="71"/>
      <c r="B1181" s="71"/>
      <c r="C1181" s="71"/>
      <c r="D1181" s="69"/>
      <c r="E1181" s="71"/>
      <c r="F1181" s="71"/>
      <c r="G1181" s="71"/>
      <c r="H1181" s="71"/>
      <c r="I1181" s="72"/>
      <c r="J1181" s="73"/>
    </row>
    <row r="1182" spans="1:10" x14ac:dyDescent="0.35">
      <c r="A1182" s="71"/>
      <c r="B1182" s="71"/>
      <c r="C1182" s="71"/>
      <c r="D1182" s="69"/>
      <c r="E1182" s="71"/>
      <c r="F1182" s="71"/>
      <c r="G1182" s="71"/>
      <c r="H1182" s="71"/>
      <c r="I1182" s="72"/>
      <c r="J1182" s="73"/>
    </row>
    <row r="1183" spans="1:10" x14ac:dyDescent="0.35">
      <c r="A1183" s="71"/>
      <c r="B1183" s="71"/>
      <c r="C1183" s="71"/>
      <c r="D1183" s="69"/>
      <c r="E1183" s="71"/>
      <c r="F1183" s="71"/>
      <c r="G1183" s="71"/>
      <c r="H1183" s="71"/>
      <c r="I1183" s="72"/>
      <c r="J1183" s="73"/>
    </row>
    <row r="1184" spans="1:10" x14ac:dyDescent="0.35">
      <c r="A1184" s="71"/>
      <c r="B1184" s="71"/>
      <c r="C1184" s="71"/>
      <c r="D1184" s="69"/>
      <c r="E1184" s="71"/>
      <c r="F1184" s="71"/>
      <c r="G1184" s="71"/>
      <c r="H1184" s="71"/>
      <c r="I1184" s="72"/>
      <c r="J1184" s="73"/>
    </row>
    <row r="1185" spans="1:10" x14ac:dyDescent="0.35">
      <c r="A1185" s="71"/>
      <c r="B1185" s="71"/>
      <c r="C1185" s="71"/>
      <c r="D1185" s="69"/>
      <c r="E1185" s="71"/>
      <c r="F1185" s="71"/>
      <c r="G1185" s="71"/>
      <c r="H1185" s="71"/>
      <c r="I1185" s="72"/>
      <c r="J1185" s="73"/>
    </row>
    <row r="1186" spans="1:10" x14ac:dyDescent="0.35">
      <c r="A1186" s="71"/>
      <c r="B1186" s="71"/>
      <c r="C1186" s="71"/>
      <c r="D1186" s="69"/>
      <c r="E1186" s="71"/>
      <c r="F1186" s="71"/>
      <c r="G1186" s="71"/>
      <c r="H1186" s="71"/>
      <c r="I1186" s="72"/>
      <c r="J1186" s="73"/>
    </row>
    <row r="1187" spans="1:10" x14ac:dyDescent="0.35">
      <c r="A1187" s="71"/>
      <c r="B1187" s="71"/>
      <c r="C1187" s="71"/>
      <c r="D1187" s="69"/>
      <c r="E1187" s="71"/>
      <c r="F1187" s="71"/>
      <c r="G1187" s="71"/>
      <c r="H1187" s="71"/>
      <c r="I1187" s="72"/>
      <c r="J1187" s="73"/>
    </row>
    <row r="1188" spans="1:10" x14ac:dyDescent="0.35">
      <c r="A1188" s="71"/>
      <c r="B1188" s="71"/>
      <c r="C1188" s="71"/>
      <c r="D1188" s="69"/>
      <c r="E1188" s="71"/>
      <c r="F1188" s="71"/>
      <c r="G1188" s="71"/>
      <c r="H1188" s="71"/>
      <c r="I1188" s="72"/>
      <c r="J1188" s="73"/>
    </row>
    <row r="1189" spans="1:10" x14ac:dyDescent="0.35">
      <c r="A1189" s="71"/>
      <c r="B1189" s="71"/>
      <c r="C1189" s="71"/>
      <c r="D1189" s="69"/>
      <c r="E1189" s="71"/>
      <c r="F1189" s="71"/>
      <c r="G1189" s="71"/>
      <c r="H1189" s="71"/>
      <c r="I1189" s="72"/>
      <c r="J1189" s="73"/>
    </row>
    <row r="1190" spans="1:10" x14ac:dyDescent="0.35">
      <c r="A1190" s="71"/>
      <c r="B1190" s="71"/>
      <c r="C1190" s="71"/>
      <c r="D1190" s="69"/>
      <c r="E1190" s="71"/>
      <c r="F1190" s="71"/>
      <c r="G1190" s="71"/>
      <c r="H1190" s="71"/>
      <c r="I1190" s="72"/>
      <c r="J1190" s="73"/>
    </row>
    <row r="1191" spans="1:10" x14ac:dyDescent="0.35">
      <c r="A1191" s="71"/>
      <c r="B1191" s="71"/>
      <c r="C1191" s="71"/>
      <c r="D1191" s="69"/>
      <c r="E1191" s="71"/>
      <c r="F1191" s="71"/>
      <c r="G1191" s="71"/>
      <c r="H1191" s="71"/>
      <c r="I1191" s="72"/>
      <c r="J1191" s="73"/>
    </row>
    <row r="1192" spans="1:10" x14ac:dyDescent="0.35">
      <c r="A1192" s="71"/>
      <c r="B1192" s="71"/>
      <c r="C1192" s="71"/>
      <c r="D1192" s="69"/>
      <c r="E1192" s="71"/>
      <c r="F1192" s="71"/>
      <c r="G1192" s="71"/>
      <c r="H1192" s="71"/>
      <c r="I1192" s="72"/>
      <c r="J1192" s="73"/>
    </row>
    <row r="1193" spans="1:10" x14ac:dyDescent="0.35">
      <c r="A1193" s="71"/>
      <c r="B1193" s="71"/>
      <c r="C1193" s="71"/>
      <c r="D1193" s="69"/>
      <c r="E1193" s="71"/>
      <c r="F1193" s="71"/>
      <c r="G1193" s="71"/>
      <c r="H1193" s="71"/>
      <c r="I1193" s="72"/>
      <c r="J1193" s="73"/>
    </row>
    <row r="1194" spans="1:10" x14ac:dyDescent="0.35">
      <c r="A1194" s="71"/>
      <c r="B1194" s="71"/>
      <c r="C1194" s="71"/>
      <c r="D1194" s="69"/>
      <c r="E1194" s="71"/>
      <c r="F1194" s="71"/>
      <c r="G1194" s="71"/>
      <c r="H1194" s="71"/>
      <c r="I1194" s="72"/>
      <c r="J1194" s="73"/>
    </row>
    <row r="1195" spans="1:10" x14ac:dyDescent="0.35">
      <c r="A1195" s="71"/>
      <c r="B1195" s="71"/>
      <c r="C1195" s="71"/>
      <c r="D1195" s="69"/>
      <c r="E1195" s="71"/>
      <c r="F1195" s="71"/>
      <c r="G1195" s="71"/>
      <c r="H1195" s="71"/>
      <c r="I1195" s="72"/>
      <c r="J1195" s="73"/>
    </row>
    <row r="1196" spans="1:10" x14ac:dyDescent="0.35">
      <c r="A1196" s="71"/>
      <c r="B1196" s="71"/>
      <c r="C1196" s="71"/>
      <c r="D1196" s="69"/>
      <c r="E1196" s="71"/>
      <c r="F1196" s="71"/>
      <c r="G1196" s="71"/>
      <c r="H1196" s="71"/>
      <c r="I1196" s="72"/>
      <c r="J1196" s="73"/>
    </row>
    <row r="1197" spans="1:10" x14ac:dyDescent="0.35">
      <c r="A1197" s="71"/>
      <c r="B1197" s="71"/>
      <c r="C1197" s="71"/>
      <c r="D1197" s="69"/>
      <c r="E1197" s="71"/>
      <c r="F1197" s="71"/>
      <c r="G1197" s="71"/>
      <c r="H1197" s="71"/>
      <c r="I1197" s="72"/>
      <c r="J1197" s="73"/>
    </row>
    <row r="1198" spans="1:10" x14ac:dyDescent="0.35">
      <c r="A1198" s="71"/>
      <c r="B1198" s="71"/>
      <c r="C1198" s="71"/>
      <c r="D1198" s="69"/>
      <c r="E1198" s="71"/>
      <c r="F1198" s="71"/>
      <c r="G1198" s="71"/>
      <c r="H1198" s="71"/>
      <c r="I1198" s="72"/>
      <c r="J1198" s="73"/>
    </row>
    <row r="1199" spans="1:10" x14ac:dyDescent="0.35">
      <c r="A1199" s="71"/>
      <c r="B1199" s="71"/>
      <c r="C1199" s="71"/>
      <c r="D1199" s="69"/>
      <c r="E1199" s="71"/>
      <c r="F1199" s="71"/>
      <c r="G1199" s="71"/>
      <c r="H1199" s="71"/>
      <c r="I1199" s="72"/>
      <c r="J1199" s="73"/>
    </row>
    <row r="1200" spans="1:10" x14ac:dyDescent="0.35">
      <c r="A1200" s="71"/>
      <c r="B1200" s="71"/>
      <c r="C1200" s="71"/>
      <c r="D1200" s="69"/>
      <c r="E1200" s="71"/>
      <c r="F1200" s="71"/>
      <c r="G1200" s="71"/>
      <c r="H1200" s="71"/>
      <c r="I1200" s="72"/>
      <c r="J1200" s="73"/>
    </row>
    <row r="1201" spans="1:10" x14ac:dyDescent="0.35">
      <c r="A1201" s="71"/>
      <c r="B1201" s="71"/>
      <c r="C1201" s="71"/>
      <c r="D1201" s="69"/>
      <c r="E1201" s="71"/>
      <c r="F1201" s="71"/>
      <c r="G1201" s="71"/>
      <c r="H1201" s="71"/>
      <c r="I1201" s="72"/>
      <c r="J1201" s="73"/>
    </row>
    <row r="1202" spans="1:10" x14ac:dyDescent="0.35">
      <c r="A1202" s="71"/>
      <c r="B1202" s="71"/>
      <c r="C1202" s="71"/>
      <c r="D1202" s="69"/>
      <c r="E1202" s="71"/>
      <c r="F1202" s="71"/>
      <c r="G1202" s="71"/>
      <c r="H1202" s="71"/>
      <c r="I1202" s="72"/>
      <c r="J1202" s="73"/>
    </row>
    <row r="1203" spans="1:10" x14ac:dyDescent="0.35">
      <c r="A1203" s="71"/>
      <c r="B1203" s="71"/>
      <c r="C1203" s="71"/>
      <c r="D1203" s="69"/>
      <c r="E1203" s="71"/>
      <c r="F1203" s="71"/>
      <c r="G1203" s="71"/>
      <c r="H1203" s="71"/>
      <c r="I1203" s="72"/>
      <c r="J1203" s="73"/>
    </row>
    <row r="1204" spans="1:10" x14ac:dyDescent="0.35">
      <c r="A1204" s="71"/>
      <c r="B1204" s="71"/>
      <c r="C1204" s="71"/>
      <c r="D1204" s="69"/>
      <c r="E1204" s="71"/>
      <c r="F1204" s="71"/>
      <c r="G1204" s="71"/>
      <c r="H1204" s="71"/>
      <c r="I1204" s="72"/>
      <c r="J1204" s="73"/>
    </row>
    <row r="1205" spans="1:10" x14ac:dyDescent="0.35">
      <c r="A1205" s="71"/>
      <c r="B1205" s="71"/>
      <c r="C1205" s="71"/>
      <c r="D1205" s="69"/>
      <c r="E1205" s="71"/>
      <c r="F1205" s="71"/>
      <c r="G1205" s="71"/>
      <c r="H1205" s="71"/>
      <c r="I1205" s="72"/>
      <c r="J1205" s="73"/>
    </row>
    <row r="1206" spans="1:10" x14ac:dyDescent="0.35">
      <c r="A1206" s="71"/>
      <c r="B1206" s="71"/>
      <c r="C1206" s="71"/>
      <c r="D1206" s="69"/>
      <c r="E1206" s="71"/>
      <c r="F1206" s="71"/>
      <c r="G1206" s="71"/>
      <c r="H1206" s="71"/>
      <c r="I1206" s="72"/>
      <c r="J1206" s="73"/>
    </row>
    <row r="1207" spans="1:10" x14ac:dyDescent="0.35">
      <c r="A1207" s="71"/>
      <c r="B1207" s="71"/>
      <c r="C1207" s="71"/>
      <c r="D1207" s="69"/>
      <c r="E1207" s="71"/>
      <c r="F1207" s="71"/>
      <c r="G1207" s="71"/>
      <c r="H1207" s="71"/>
      <c r="I1207" s="72"/>
      <c r="J1207" s="73"/>
    </row>
    <row r="1208" spans="1:10" x14ac:dyDescent="0.35">
      <c r="A1208" s="71"/>
      <c r="B1208" s="71"/>
      <c r="C1208" s="71"/>
      <c r="D1208" s="69"/>
      <c r="E1208" s="71"/>
      <c r="F1208" s="71"/>
      <c r="G1208" s="71"/>
      <c r="H1208" s="71"/>
      <c r="I1208" s="72"/>
      <c r="J1208" s="73"/>
    </row>
    <row r="1209" spans="1:10" x14ac:dyDescent="0.35">
      <c r="A1209" s="71"/>
      <c r="B1209" s="71"/>
      <c r="C1209" s="71"/>
      <c r="D1209" s="69"/>
      <c r="E1209" s="71"/>
      <c r="F1209" s="71"/>
      <c r="G1209" s="71"/>
      <c r="H1209" s="71"/>
      <c r="I1209" s="72"/>
      <c r="J1209" s="73"/>
    </row>
    <row r="1210" spans="1:10" x14ac:dyDescent="0.35">
      <c r="A1210" s="71"/>
      <c r="B1210" s="71"/>
      <c r="C1210" s="71"/>
      <c r="D1210" s="69"/>
      <c r="E1210" s="71"/>
      <c r="F1210" s="71"/>
      <c r="G1210" s="71"/>
      <c r="H1210" s="71"/>
      <c r="I1210" s="72"/>
      <c r="J1210" s="73"/>
    </row>
    <row r="1211" spans="1:10" x14ac:dyDescent="0.35">
      <c r="A1211" s="71"/>
      <c r="B1211" s="71"/>
      <c r="C1211" s="71"/>
      <c r="D1211" s="69"/>
      <c r="E1211" s="71"/>
      <c r="F1211" s="71"/>
      <c r="G1211" s="71"/>
      <c r="H1211" s="71"/>
      <c r="I1211" s="72"/>
      <c r="J1211" s="73"/>
    </row>
    <row r="1212" spans="1:10" x14ac:dyDescent="0.35">
      <c r="A1212" s="71"/>
      <c r="B1212" s="71"/>
      <c r="C1212" s="71"/>
      <c r="D1212" s="69"/>
      <c r="E1212" s="71"/>
      <c r="F1212" s="71"/>
      <c r="G1212" s="71"/>
      <c r="H1212" s="71"/>
      <c r="I1212" s="72"/>
      <c r="J1212" s="73"/>
    </row>
    <row r="1213" spans="1:10" x14ac:dyDescent="0.35">
      <c r="A1213" s="71"/>
      <c r="B1213" s="71"/>
      <c r="C1213" s="71"/>
      <c r="D1213" s="69"/>
      <c r="E1213" s="71"/>
      <c r="F1213" s="71"/>
      <c r="G1213" s="71"/>
      <c r="H1213" s="71"/>
      <c r="I1213" s="72"/>
      <c r="J1213" s="73"/>
    </row>
    <row r="1214" spans="1:10" x14ac:dyDescent="0.35">
      <c r="A1214" s="71"/>
      <c r="B1214" s="71"/>
      <c r="C1214" s="71"/>
      <c r="D1214" s="69"/>
      <c r="E1214" s="71"/>
      <c r="F1214" s="71"/>
      <c r="G1214" s="71"/>
      <c r="H1214" s="71"/>
      <c r="I1214" s="72"/>
      <c r="J1214" s="73"/>
    </row>
    <row r="1215" spans="1:10" x14ac:dyDescent="0.35">
      <c r="A1215" s="71"/>
      <c r="B1215" s="71"/>
      <c r="C1215" s="71"/>
      <c r="D1215" s="69"/>
      <c r="E1215" s="71"/>
      <c r="F1215" s="71"/>
      <c r="G1215" s="71"/>
      <c r="H1215" s="71"/>
      <c r="I1215" s="72"/>
      <c r="J1215" s="73"/>
    </row>
    <row r="1216" spans="1:10" x14ac:dyDescent="0.35">
      <c r="A1216" s="71"/>
      <c r="B1216" s="71"/>
      <c r="C1216" s="71"/>
      <c r="D1216" s="69"/>
      <c r="E1216" s="71"/>
      <c r="F1216" s="71"/>
      <c r="G1216" s="71"/>
      <c r="H1216" s="71"/>
      <c r="I1216" s="72"/>
      <c r="J1216" s="73"/>
    </row>
    <row r="1217" spans="1:10" x14ac:dyDescent="0.35">
      <c r="A1217" s="71"/>
      <c r="B1217" s="71"/>
      <c r="C1217" s="71"/>
      <c r="D1217" s="69"/>
      <c r="E1217" s="71"/>
      <c r="F1217" s="71"/>
      <c r="G1217" s="71"/>
      <c r="H1217" s="71"/>
      <c r="I1217" s="72"/>
      <c r="J1217" s="73"/>
    </row>
    <row r="1218" spans="1:10" x14ac:dyDescent="0.35">
      <c r="A1218" s="71"/>
      <c r="B1218" s="71"/>
      <c r="C1218" s="71"/>
      <c r="D1218" s="69"/>
      <c r="E1218" s="71"/>
      <c r="F1218" s="71"/>
      <c r="G1218" s="71"/>
      <c r="H1218" s="71"/>
      <c r="I1218" s="72"/>
      <c r="J1218" s="73"/>
    </row>
    <row r="1219" spans="1:10" x14ac:dyDescent="0.35">
      <c r="A1219" s="71"/>
      <c r="B1219" s="71"/>
      <c r="C1219" s="71"/>
      <c r="D1219" s="69"/>
      <c r="E1219" s="71"/>
      <c r="F1219" s="71"/>
      <c r="G1219" s="71"/>
      <c r="H1219" s="71"/>
      <c r="I1219" s="72"/>
      <c r="J1219" s="73"/>
    </row>
    <row r="1220" spans="1:10" x14ac:dyDescent="0.35">
      <c r="A1220" s="71"/>
      <c r="B1220" s="71"/>
      <c r="C1220" s="71"/>
      <c r="D1220" s="69"/>
      <c r="E1220" s="71"/>
      <c r="F1220" s="71"/>
      <c r="G1220" s="71"/>
      <c r="H1220" s="71"/>
      <c r="I1220" s="72"/>
      <c r="J1220" s="73"/>
    </row>
    <row r="1221" spans="1:10" x14ac:dyDescent="0.35">
      <c r="A1221" s="71"/>
      <c r="B1221" s="71"/>
      <c r="C1221" s="71"/>
      <c r="D1221" s="69"/>
      <c r="E1221" s="71"/>
      <c r="F1221" s="71"/>
      <c r="G1221" s="71"/>
      <c r="H1221" s="71"/>
      <c r="I1221" s="72"/>
      <c r="J1221" s="73"/>
    </row>
    <row r="1222" spans="1:10" x14ac:dyDescent="0.35">
      <c r="A1222" s="71"/>
      <c r="B1222" s="71"/>
      <c r="C1222" s="71"/>
      <c r="D1222" s="69"/>
      <c r="E1222" s="71"/>
      <c r="F1222" s="71"/>
      <c r="G1222" s="71"/>
      <c r="H1222" s="71"/>
      <c r="I1222" s="72"/>
      <c r="J1222" s="73"/>
    </row>
    <row r="1223" spans="1:10" x14ac:dyDescent="0.35">
      <c r="A1223" s="71"/>
      <c r="B1223" s="71"/>
      <c r="C1223" s="71"/>
      <c r="D1223" s="69"/>
      <c r="E1223" s="71"/>
      <c r="F1223" s="71"/>
      <c r="G1223" s="71"/>
      <c r="H1223" s="71"/>
      <c r="I1223" s="72"/>
      <c r="J1223" s="73"/>
    </row>
    <row r="1224" spans="1:10" x14ac:dyDescent="0.35">
      <c r="A1224" s="71"/>
      <c r="B1224" s="71"/>
      <c r="C1224" s="71"/>
      <c r="D1224" s="69"/>
      <c r="E1224" s="71"/>
      <c r="F1224" s="71"/>
      <c r="G1224" s="71"/>
      <c r="H1224" s="71"/>
      <c r="I1224" s="72"/>
      <c r="J1224" s="73"/>
    </row>
    <row r="1225" spans="1:10" x14ac:dyDescent="0.35">
      <c r="A1225" s="71"/>
      <c r="B1225" s="71"/>
      <c r="C1225" s="71"/>
      <c r="D1225" s="69"/>
      <c r="E1225" s="71"/>
      <c r="F1225" s="71"/>
      <c r="G1225" s="71"/>
      <c r="H1225" s="71"/>
      <c r="I1225" s="72"/>
      <c r="J1225" s="73"/>
    </row>
    <row r="1226" spans="1:10" x14ac:dyDescent="0.35">
      <c r="A1226" s="71"/>
      <c r="B1226" s="71"/>
      <c r="C1226" s="71"/>
      <c r="D1226" s="69"/>
      <c r="E1226" s="71"/>
      <c r="F1226" s="71"/>
      <c r="G1226" s="71"/>
      <c r="H1226" s="71"/>
      <c r="I1226" s="72"/>
      <c r="J1226" s="73"/>
    </row>
    <row r="1227" spans="1:10" x14ac:dyDescent="0.35">
      <c r="A1227" s="71"/>
      <c r="B1227" s="71"/>
      <c r="C1227" s="71"/>
      <c r="D1227" s="69"/>
      <c r="E1227" s="71"/>
      <c r="F1227" s="71"/>
      <c r="G1227" s="71"/>
      <c r="H1227" s="71"/>
      <c r="I1227" s="72"/>
      <c r="J1227" s="73"/>
    </row>
    <row r="1228" spans="1:10" x14ac:dyDescent="0.35">
      <c r="A1228" s="71"/>
      <c r="B1228" s="71"/>
      <c r="C1228" s="71"/>
      <c r="D1228" s="69"/>
      <c r="E1228" s="71"/>
      <c r="F1228" s="71"/>
      <c r="G1228" s="71"/>
      <c r="H1228" s="71"/>
      <c r="I1228" s="72"/>
      <c r="J1228" s="73"/>
    </row>
    <row r="1229" spans="1:10" x14ac:dyDescent="0.35">
      <c r="A1229" s="71"/>
      <c r="B1229" s="71"/>
      <c r="C1229" s="71"/>
      <c r="D1229" s="69"/>
      <c r="E1229" s="71"/>
      <c r="F1229" s="71"/>
      <c r="G1229" s="71"/>
      <c r="H1229" s="71"/>
      <c r="I1229" s="72"/>
      <c r="J1229" s="73"/>
    </row>
    <row r="1230" spans="1:10" x14ac:dyDescent="0.35">
      <c r="A1230" s="71"/>
      <c r="B1230" s="71"/>
      <c r="C1230" s="71"/>
      <c r="D1230" s="69"/>
      <c r="E1230" s="71"/>
      <c r="F1230" s="71"/>
      <c r="G1230" s="71"/>
      <c r="H1230" s="71"/>
      <c r="I1230" s="72"/>
      <c r="J1230" s="73"/>
    </row>
    <row r="1231" spans="1:10" x14ac:dyDescent="0.35">
      <c r="A1231" s="71"/>
      <c r="B1231" s="71"/>
      <c r="C1231" s="71"/>
      <c r="D1231" s="69"/>
      <c r="E1231" s="71"/>
      <c r="F1231" s="71"/>
      <c r="G1231" s="71"/>
      <c r="H1231" s="71"/>
      <c r="I1231" s="72"/>
      <c r="J1231" s="73"/>
    </row>
    <row r="1232" spans="1:10" x14ac:dyDescent="0.35">
      <c r="A1232" s="71"/>
      <c r="B1232" s="71"/>
      <c r="C1232" s="71"/>
      <c r="D1232" s="69"/>
      <c r="E1232" s="71"/>
      <c r="F1232" s="71"/>
      <c r="G1232" s="71"/>
      <c r="H1232" s="71"/>
      <c r="I1232" s="72"/>
      <c r="J1232" s="73"/>
    </row>
    <row r="1233" spans="1:10" x14ac:dyDescent="0.35">
      <c r="A1233" s="71"/>
      <c r="B1233" s="71"/>
      <c r="C1233" s="71"/>
      <c r="D1233" s="69"/>
      <c r="E1233" s="71"/>
      <c r="F1233" s="71"/>
      <c r="G1233" s="71"/>
      <c r="H1233" s="71"/>
      <c r="I1233" s="72"/>
      <c r="J1233" s="73"/>
    </row>
    <row r="1234" spans="1:10" x14ac:dyDescent="0.35">
      <c r="A1234" s="71"/>
      <c r="B1234" s="71"/>
      <c r="C1234" s="71"/>
      <c r="D1234" s="69"/>
      <c r="E1234" s="71"/>
      <c r="F1234" s="71"/>
      <c r="G1234" s="71"/>
      <c r="H1234" s="71"/>
      <c r="I1234" s="72"/>
      <c r="J1234" s="73"/>
    </row>
    <row r="1235" spans="1:10" x14ac:dyDescent="0.35">
      <c r="A1235" s="71"/>
      <c r="B1235" s="71"/>
      <c r="C1235" s="71"/>
      <c r="D1235" s="69"/>
      <c r="E1235" s="71"/>
      <c r="F1235" s="71"/>
      <c r="G1235" s="71"/>
      <c r="H1235" s="71"/>
      <c r="I1235" s="72"/>
      <c r="J1235" s="73"/>
    </row>
    <row r="1236" spans="1:10" x14ac:dyDescent="0.35">
      <c r="A1236" s="71"/>
      <c r="B1236" s="71"/>
      <c r="C1236" s="71"/>
      <c r="D1236" s="69"/>
      <c r="E1236" s="71"/>
      <c r="F1236" s="71"/>
      <c r="G1236" s="71"/>
      <c r="H1236" s="71"/>
      <c r="I1236" s="72"/>
      <c r="J1236" s="73"/>
    </row>
    <row r="1237" spans="1:10" x14ac:dyDescent="0.35">
      <c r="A1237" s="71"/>
      <c r="B1237" s="71"/>
      <c r="C1237" s="71"/>
      <c r="D1237" s="69"/>
      <c r="E1237" s="71"/>
      <c r="F1237" s="71"/>
      <c r="G1237" s="71"/>
      <c r="H1237" s="71"/>
      <c r="I1237" s="72"/>
      <c r="J1237" s="73"/>
    </row>
    <row r="1238" spans="1:10" x14ac:dyDescent="0.35">
      <c r="A1238" s="71"/>
      <c r="B1238" s="71"/>
      <c r="C1238" s="71"/>
      <c r="D1238" s="69"/>
      <c r="E1238" s="71"/>
      <c r="F1238" s="71"/>
      <c r="G1238" s="71"/>
      <c r="H1238" s="71"/>
      <c r="I1238" s="72"/>
      <c r="J1238" s="73"/>
    </row>
    <row r="1239" spans="1:10" x14ac:dyDescent="0.35">
      <c r="A1239" s="71"/>
      <c r="B1239" s="71"/>
      <c r="C1239" s="71"/>
      <c r="D1239" s="69"/>
      <c r="E1239" s="71"/>
      <c r="F1239" s="71"/>
      <c r="G1239" s="71"/>
      <c r="H1239" s="71"/>
      <c r="I1239" s="72"/>
      <c r="J1239" s="73"/>
    </row>
    <row r="1240" spans="1:10" x14ac:dyDescent="0.35">
      <c r="A1240" s="71"/>
      <c r="B1240" s="71"/>
      <c r="C1240" s="71"/>
      <c r="D1240" s="69"/>
      <c r="E1240" s="71"/>
      <c r="F1240" s="71"/>
      <c r="G1240" s="71"/>
      <c r="H1240" s="71"/>
      <c r="I1240" s="72"/>
      <c r="J1240" s="73"/>
    </row>
    <row r="1241" spans="1:10" x14ac:dyDescent="0.35">
      <c r="A1241" s="71"/>
      <c r="B1241" s="71"/>
      <c r="C1241" s="71"/>
      <c r="D1241" s="69"/>
      <c r="E1241" s="71"/>
      <c r="F1241" s="71"/>
      <c r="G1241" s="71"/>
      <c r="H1241" s="71"/>
      <c r="I1241" s="72"/>
      <c r="J1241" s="73"/>
    </row>
    <row r="1242" spans="1:10" x14ac:dyDescent="0.35">
      <c r="A1242" s="71"/>
      <c r="B1242" s="71"/>
      <c r="C1242" s="71"/>
      <c r="D1242" s="69"/>
      <c r="E1242" s="71"/>
      <c r="F1242" s="71"/>
      <c r="G1242" s="71"/>
      <c r="H1242" s="71"/>
      <c r="I1242" s="72"/>
      <c r="J1242" s="73"/>
    </row>
    <row r="1243" spans="1:10" x14ac:dyDescent="0.35">
      <c r="A1243" s="71"/>
      <c r="B1243" s="71"/>
      <c r="C1243" s="71"/>
      <c r="D1243" s="69"/>
      <c r="E1243" s="71"/>
      <c r="F1243" s="71"/>
      <c r="G1243" s="71"/>
      <c r="H1243" s="71"/>
      <c r="I1243" s="72"/>
      <c r="J1243" s="73"/>
    </row>
    <row r="1244" spans="1:10" x14ac:dyDescent="0.35">
      <c r="A1244" s="71"/>
      <c r="B1244" s="71"/>
      <c r="C1244" s="71"/>
      <c r="D1244" s="69"/>
      <c r="E1244" s="71"/>
      <c r="F1244" s="71"/>
      <c r="G1244" s="71"/>
      <c r="H1244" s="71"/>
      <c r="I1244" s="72"/>
      <c r="J1244" s="73"/>
    </row>
    <row r="1245" spans="1:10" x14ac:dyDescent="0.35">
      <c r="A1245" s="71"/>
      <c r="B1245" s="71"/>
      <c r="C1245" s="71"/>
      <c r="D1245" s="69"/>
      <c r="E1245" s="71"/>
      <c r="F1245" s="71"/>
      <c r="G1245" s="71"/>
      <c r="H1245" s="71"/>
      <c r="I1245" s="72"/>
      <c r="J1245" s="73"/>
    </row>
    <row r="1246" spans="1:10" x14ac:dyDescent="0.35">
      <c r="A1246" s="71"/>
      <c r="B1246" s="71"/>
      <c r="C1246" s="71"/>
      <c r="D1246" s="69"/>
      <c r="E1246" s="71"/>
      <c r="F1246" s="71"/>
      <c r="G1246" s="71"/>
      <c r="H1246" s="71"/>
      <c r="I1246" s="72"/>
      <c r="J1246" s="73"/>
    </row>
    <row r="1247" spans="1:10" x14ac:dyDescent="0.35">
      <c r="A1247" s="71"/>
      <c r="B1247" s="71"/>
      <c r="C1247" s="71"/>
      <c r="D1247" s="69"/>
      <c r="E1247" s="71"/>
      <c r="F1247" s="71"/>
      <c r="G1247" s="71"/>
      <c r="H1247" s="71"/>
      <c r="I1247" s="72"/>
      <c r="J1247" s="73"/>
    </row>
    <row r="1248" spans="1:10" x14ac:dyDescent="0.35">
      <c r="A1248" s="71"/>
      <c r="B1248" s="71"/>
      <c r="C1248" s="71"/>
      <c r="D1248" s="69"/>
      <c r="E1248" s="71"/>
      <c r="F1248" s="71"/>
      <c r="G1248" s="71"/>
      <c r="H1248" s="71"/>
      <c r="I1248" s="72"/>
      <c r="J1248" s="73"/>
    </row>
    <row r="1249" spans="1:10" x14ac:dyDescent="0.35">
      <c r="A1249" s="71"/>
      <c r="B1249" s="71"/>
      <c r="C1249" s="71"/>
      <c r="D1249" s="69"/>
      <c r="E1249" s="71"/>
      <c r="F1249" s="71"/>
      <c r="G1249" s="71"/>
      <c r="H1249" s="71"/>
      <c r="I1249" s="72"/>
      <c r="J1249" s="73"/>
    </row>
    <row r="1250" spans="1:10" x14ac:dyDescent="0.35">
      <c r="A1250" s="71"/>
      <c r="B1250" s="71"/>
      <c r="C1250" s="71"/>
      <c r="D1250" s="69"/>
      <c r="E1250" s="71"/>
      <c r="F1250" s="71"/>
      <c r="G1250" s="71"/>
      <c r="H1250" s="71"/>
      <c r="I1250" s="72"/>
      <c r="J1250" s="73"/>
    </row>
    <row r="1251" spans="1:10" x14ac:dyDescent="0.35">
      <c r="A1251" s="71"/>
      <c r="B1251" s="71"/>
      <c r="C1251" s="71"/>
      <c r="D1251" s="69"/>
      <c r="E1251" s="71"/>
      <c r="F1251" s="71"/>
      <c r="G1251" s="71"/>
      <c r="H1251" s="71"/>
      <c r="I1251" s="72"/>
      <c r="J1251" s="73"/>
    </row>
    <row r="1252" spans="1:10" x14ac:dyDescent="0.35">
      <c r="A1252" s="71"/>
      <c r="B1252" s="71"/>
      <c r="C1252" s="71"/>
      <c r="D1252" s="69"/>
      <c r="E1252" s="71"/>
      <c r="F1252" s="71"/>
      <c r="G1252" s="71"/>
      <c r="H1252" s="71"/>
      <c r="I1252" s="72"/>
      <c r="J1252" s="73"/>
    </row>
    <row r="1253" spans="1:10" x14ac:dyDescent="0.35">
      <c r="A1253" s="71"/>
      <c r="B1253" s="71"/>
      <c r="C1253" s="71"/>
      <c r="D1253" s="69"/>
      <c r="E1253" s="71"/>
      <c r="F1253" s="71"/>
      <c r="G1253" s="71"/>
      <c r="H1253" s="71"/>
      <c r="I1253" s="72"/>
      <c r="J1253" s="73"/>
    </row>
    <row r="1254" spans="1:10" x14ac:dyDescent="0.35">
      <c r="A1254" s="71"/>
      <c r="B1254" s="71"/>
      <c r="C1254" s="71"/>
      <c r="D1254" s="69"/>
      <c r="E1254" s="71"/>
      <c r="F1254" s="71"/>
      <c r="G1254" s="71"/>
      <c r="H1254" s="71"/>
      <c r="I1254" s="72"/>
      <c r="J1254" s="73"/>
    </row>
    <row r="1255" spans="1:10" x14ac:dyDescent="0.35">
      <c r="A1255" s="71"/>
      <c r="B1255" s="71"/>
      <c r="C1255" s="71"/>
      <c r="D1255" s="69"/>
      <c r="E1255" s="71"/>
      <c r="F1255" s="71"/>
      <c r="G1255" s="71"/>
      <c r="H1255" s="71"/>
      <c r="I1255" s="72"/>
      <c r="J1255" s="73"/>
    </row>
    <row r="1256" spans="1:10" x14ac:dyDescent="0.35">
      <c r="A1256" s="71"/>
      <c r="B1256" s="71"/>
      <c r="C1256" s="71"/>
      <c r="D1256" s="69"/>
      <c r="E1256" s="71"/>
      <c r="F1256" s="71"/>
      <c r="G1256" s="71"/>
      <c r="H1256" s="71"/>
      <c r="I1256" s="72"/>
      <c r="J1256" s="73"/>
    </row>
    <row r="1257" spans="1:10" x14ac:dyDescent="0.35">
      <c r="A1257" s="71"/>
      <c r="B1257" s="71"/>
      <c r="C1257" s="71"/>
      <c r="D1257" s="69"/>
      <c r="E1257" s="71"/>
      <c r="F1257" s="71"/>
      <c r="G1257" s="71"/>
      <c r="H1257" s="71"/>
      <c r="I1257" s="72"/>
      <c r="J1257" s="73"/>
    </row>
    <row r="1258" spans="1:10" x14ac:dyDescent="0.35">
      <c r="A1258" s="71"/>
      <c r="B1258" s="71"/>
      <c r="C1258" s="71"/>
      <c r="D1258" s="69"/>
      <c r="E1258" s="71"/>
      <c r="F1258" s="71"/>
      <c r="G1258" s="71"/>
      <c r="H1258" s="71"/>
      <c r="I1258" s="72"/>
      <c r="J1258" s="73"/>
    </row>
    <row r="1259" spans="1:10" x14ac:dyDescent="0.35">
      <c r="A1259" s="71"/>
      <c r="B1259" s="71"/>
      <c r="C1259" s="71"/>
      <c r="D1259" s="69"/>
      <c r="E1259" s="71"/>
      <c r="F1259" s="71"/>
      <c r="G1259" s="71"/>
      <c r="H1259" s="71"/>
      <c r="I1259" s="72"/>
      <c r="J1259" s="73"/>
    </row>
    <row r="1260" spans="1:10" x14ac:dyDescent="0.35">
      <c r="A1260" s="71"/>
      <c r="B1260" s="71"/>
      <c r="C1260" s="71"/>
      <c r="D1260" s="69"/>
      <c r="E1260" s="71"/>
      <c r="F1260" s="71"/>
      <c r="G1260" s="71"/>
      <c r="H1260" s="71"/>
      <c r="I1260" s="72"/>
      <c r="J1260" s="73"/>
    </row>
    <row r="1261" spans="1:10" x14ac:dyDescent="0.35">
      <c r="A1261" s="71"/>
      <c r="B1261" s="71"/>
      <c r="C1261" s="71"/>
      <c r="D1261" s="69"/>
      <c r="E1261" s="71"/>
      <c r="F1261" s="71"/>
      <c r="G1261" s="71"/>
      <c r="H1261" s="71"/>
      <c r="I1261" s="72"/>
      <c r="J1261" s="73"/>
    </row>
    <row r="1262" spans="1:10" x14ac:dyDescent="0.35">
      <c r="A1262" s="71"/>
      <c r="B1262" s="71"/>
      <c r="C1262" s="71"/>
      <c r="D1262" s="69"/>
      <c r="E1262" s="71"/>
      <c r="F1262" s="71"/>
      <c r="G1262" s="71"/>
      <c r="H1262" s="71"/>
      <c r="I1262" s="72"/>
      <c r="J1262" s="73"/>
    </row>
    <row r="1263" spans="1:10" x14ac:dyDescent="0.35">
      <c r="A1263" s="71"/>
      <c r="B1263" s="71"/>
      <c r="C1263" s="71"/>
      <c r="D1263" s="69"/>
      <c r="E1263" s="71"/>
      <c r="F1263" s="71"/>
      <c r="G1263" s="71"/>
      <c r="H1263" s="71"/>
      <c r="I1263" s="72"/>
      <c r="J1263" s="73"/>
    </row>
    <row r="1264" spans="1:10" x14ac:dyDescent="0.35">
      <c r="A1264" s="71"/>
      <c r="B1264" s="71"/>
      <c r="C1264" s="71"/>
      <c r="D1264" s="69"/>
      <c r="E1264" s="71"/>
      <c r="F1264" s="71"/>
      <c r="G1264" s="71"/>
      <c r="H1264" s="71"/>
      <c r="I1264" s="72"/>
      <c r="J1264" s="73"/>
    </row>
    <row r="1265" spans="1:10" x14ac:dyDescent="0.35">
      <c r="A1265" s="71"/>
      <c r="B1265" s="71"/>
      <c r="C1265" s="71"/>
      <c r="D1265" s="69"/>
      <c r="E1265" s="71"/>
      <c r="F1265" s="71"/>
      <c r="G1265" s="71"/>
      <c r="H1265" s="71"/>
      <c r="I1265" s="72"/>
      <c r="J1265" s="73"/>
    </row>
    <row r="1266" spans="1:10" x14ac:dyDescent="0.35">
      <c r="A1266" s="71"/>
      <c r="B1266" s="71"/>
      <c r="C1266" s="71"/>
      <c r="D1266" s="69"/>
      <c r="E1266" s="71"/>
      <c r="F1266" s="71"/>
      <c r="G1266" s="71"/>
      <c r="H1266" s="71"/>
      <c r="I1266" s="72"/>
      <c r="J1266" s="73"/>
    </row>
    <row r="1267" spans="1:10" x14ac:dyDescent="0.35">
      <c r="A1267" s="71"/>
      <c r="B1267" s="71"/>
      <c r="C1267" s="71"/>
      <c r="D1267" s="69"/>
      <c r="E1267" s="71"/>
      <c r="F1267" s="71"/>
      <c r="G1267" s="71"/>
      <c r="H1267" s="71"/>
      <c r="I1267" s="72"/>
      <c r="J1267" s="73"/>
    </row>
    <row r="1268" spans="1:10" x14ac:dyDescent="0.35">
      <c r="A1268" s="71"/>
      <c r="B1268" s="71"/>
      <c r="C1268" s="71"/>
      <c r="D1268" s="69"/>
      <c r="E1268" s="71"/>
      <c r="F1268" s="71"/>
      <c r="G1268" s="71"/>
      <c r="H1268" s="71"/>
      <c r="I1268" s="72"/>
      <c r="J1268" s="73"/>
    </row>
    <row r="1269" spans="1:10" x14ac:dyDescent="0.35">
      <c r="A1269" s="71"/>
      <c r="B1269" s="71"/>
      <c r="C1269" s="71"/>
      <c r="D1269" s="69"/>
      <c r="E1269" s="71"/>
      <c r="F1269" s="71"/>
      <c r="G1269" s="71"/>
      <c r="H1269" s="71"/>
      <c r="I1269" s="72"/>
      <c r="J1269" s="73"/>
    </row>
    <row r="1270" spans="1:10" x14ac:dyDescent="0.35">
      <c r="A1270" s="71"/>
      <c r="B1270" s="71"/>
      <c r="C1270" s="71"/>
      <c r="D1270" s="69"/>
      <c r="E1270" s="71"/>
      <c r="F1270" s="71"/>
      <c r="G1270" s="71"/>
      <c r="H1270" s="71"/>
      <c r="I1270" s="72"/>
      <c r="J1270" s="73"/>
    </row>
    <row r="1271" spans="1:10" x14ac:dyDescent="0.35">
      <c r="A1271" s="71"/>
      <c r="B1271" s="71"/>
      <c r="C1271" s="71"/>
      <c r="D1271" s="69"/>
      <c r="E1271" s="71"/>
      <c r="F1271" s="71"/>
      <c r="G1271" s="71"/>
      <c r="H1271" s="71"/>
      <c r="I1271" s="72"/>
      <c r="J1271" s="73"/>
    </row>
    <row r="1272" spans="1:10" x14ac:dyDescent="0.35">
      <c r="A1272" s="71"/>
      <c r="B1272" s="71"/>
      <c r="C1272" s="71"/>
      <c r="D1272" s="69"/>
      <c r="E1272" s="71"/>
      <c r="F1272" s="71"/>
      <c r="G1272" s="71"/>
      <c r="H1272" s="71"/>
      <c r="I1272" s="72"/>
      <c r="J1272" s="73"/>
    </row>
    <row r="1273" spans="1:10" x14ac:dyDescent="0.35">
      <c r="A1273" s="71"/>
      <c r="B1273" s="71"/>
      <c r="C1273" s="71"/>
      <c r="D1273" s="69"/>
      <c r="E1273" s="71"/>
      <c r="F1273" s="71"/>
      <c r="G1273" s="71"/>
      <c r="H1273" s="71"/>
      <c r="I1273" s="72"/>
      <c r="J1273" s="73"/>
    </row>
    <row r="1274" spans="1:10" x14ac:dyDescent="0.35">
      <c r="A1274" s="71"/>
      <c r="B1274" s="71"/>
      <c r="C1274" s="71"/>
      <c r="D1274" s="69"/>
      <c r="E1274" s="71"/>
      <c r="F1274" s="71"/>
      <c r="G1274" s="71"/>
      <c r="H1274" s="71"/>
      <c r="I1274" s="72"/>
      <c r="J1274" s="73"/>
    </row>
    <row r="1275" spans="1:10" x14ac:dyDescent="0.35">
      <c r="A1275" s="71"/>
      <c r="B1275" s="71"/>
      <c r="C1275" s="71"/>
      <c r="D1275" s="69"/>
      <c r="E1275" s="71"/>
      <c r="F1275" s="71"/>
      <c r="G1275" s="71"/>
      <c r="H1275" s="71"/>
      <c r="I1275" s="72"/>
      <c r="J1275" s="73"/>
    </row>
    <row r="1276" spans="1:10" x14ac:dyDescent="0.35">
      <c r="A1276" s="71"/>
      <c r="B1276" s="71"/>
      <c r="C1276" s="71"/>
      <c r="D1276" s="69"/>
      <c r="E1276" s="71"/>
      <c r="F1276" s="71"/>
      <c r="G1276" s="71"/>
      <c r="H1276" s="71"/>
      <c r="I1276" s="72"/>
      <c r="J1276" s="73"/>
    </row>
    <row r="1277" spans="1:10" x14ac:dyDescent="0.35">
      <c r="A1277" s="71"/>
      <c r="B1277" s="71"/>
      <c r="C1277" s="71"/>
      <c r="D1277" s="69"/>
      <c r="E1277" s="71"/>
      <c r="F1277" s="71"/>
      <c r="G1277" s="71"/>
      <c r="H1277" s="71"/>
      <c r="I1277" s="72"/>
      <c r="J1277" s="73"/>
    </row>
    <row r="1278" spans="1:10" x14ac:dyDescent="0.35">
      <c r="A1278" s="71"/>
      <c r="B1278" s="71"/>
      <c r="C1278" s="71"/>
      <c r="D1278" s="69"/>
      <c r="E1278" s="71"/>
      <c r="F1278" s="71"/>
      <c r="G1278" s="71"/>
      <c r="H1278" s="71"/>
      <c r="I1278" s="72"/>
      <c r="J1278" s="73"/>
    </row>
    <row r="1279" spans="1:10" x14ac:dyDescent="0.35">
      <c r="A1279" s="71"/>
      <c r="B1279" s="71"/>
      <c r="C1279" s="71"/>
      <c r="D1279" s="69"/>
      <c r="E1279" s="71"/>
      <c r="F1279" s="71"/>
      <c r="G1279" s="71"/>
      <c r="H1279" s="71"/>
      <c r="I1279" s="72"/>
      <c r="J1279" s="73"/>
    </row>
    <row r="1280" spans="1:10" x14ac:dyDescent="0.35">
      <c r="A1280" s="71"/>
      <c r="B1280" s="71"/>
      <c r="C1280" s="71"/>
      <c r="D1280" s="69"/>
      <c r="E1280" s="71"/>
      <c r="F1280" s="71"/>
      <c r="G1280" s="71"/>
      <c r="H1280" s="71"/>
      <c r="I1280" s="72"/>
      <c r="J1280" s="73"/>
    </row>
    <row r="1281" spans="1:10" x14ac:dyDescent="0.35">
      <c r="A1281" s="71"/>
      <c r="B1281" s="71"/>
      <c r="C1281" s="71"/>
      <c r="D1281" s="69"/>
      <c r="E1281" s="71"/>
      <c r="F1281" s="71"/>
      <c r="G1281" s="71"/>
      <c r="H1281" s="71"/>
      <c r="I1281" s="72"/>
      <c r="J1281" s="73"/>
    </row>
    <row r="1282" spans="1:10" x14ac:dyDescent="0.35">
      <c r="A1282" s="71"/>
      <c r="B1282" s="71"/>
      <c r="C1282" s="71"/>
      <c r="D1282" s="69"/>
      <c r="E1282" s="71"/>
      <c r="F1282" s="71"/>
      <c r="G1282" s="71"/>
      <c r="H1282" s="71"/>
      <c r="I1282" s="72"/>
      <c r="J1282" s="73"/>
    </row>
    <row r="1283" spans="1:10" x14ac:dyDescent="0.35">
      <c r="A1283" s="71"/>
      <c r="B1283" s="71"/>
      <c r="C1283" s="71"/>
      <c r="D1283" s="69"/>
      <c r="E1283" s="71"/>
      <c r="F1283" s="71"/>
      <c r="G1283" s="71"/>
      <c r="H1283" s="71"/>
      <c r="I1283" s="72"/>
      <c r="J1283" s="73"/>
    </row>
    <row r="1284" spans="1:10" x14ac:dyDescent="0.35">
      <c r="A1284" s="71"/>
      <c r="B1284" s="71"/>
      <c r="C1284" s="71"/>
      <c r="D1284" s="69"/>
      <c r="E1284" s="71"/>
      <c r="F1284" s="71"/>
      <c r="G1284" s="71"/>
      <c r="H1284" s="71"/>
      <c r="I1284" s="72"/>
      <c r="J1284" s="73"/>
    </row>
    <row r="1285" spans="1:10" x14ac:dyDescent="0.35">
      <c r="A1285" s="71"/>
      <c r="B1285" s="71"/>
      <c r="C1285" s="71"/>
      <c r="D1285" s="69"/>
      <c r="E1285" s="71"/>
      <c r="F1285" s="71"/>
      <c r="G1285" s="71"/>
      <c r="H1285" s="71"/>
      <c r="I1285" s="72"/>
      <c r="J1285" s="73"/>
    </row>
    <row r="1286" spans="1:10" x14ac:dyDescent="0.35">
      <c r="A1286" s="71"/>
      <c r="B1286" s="71"/>
      <c r="C1286" s="71"/>
      <c r="D1286" s="69"/>
      <c r="E1286" s="71"/>
      <c r="F1286" s="71"/>
      <c r="G1286" s="71"/>
      <c r="H1286" s="71"/>
      <c r="I1286" s="72"/>
      <c r="J1286" s="73"/>
    </row>
    <row r="1287" spans="1:10" x14ac:dyDescent="0.35">
      <c r="A1287" s="71"/>
      <c r="B1287" s="71"/>
      <c r="C1287" s="71"/>
      <c r="D1287" s="69"/>
      <c r="E1287" s="71"/>
      <c r="F1287" s="71"/>
      <c r="G1287" s="71"/>
      <c r="H1287" s="71"/>
      <c r="I1287" s="72"/>
      <c r="J1287" s="73"/>
    </row>
    <row r="1288" spans="1:10" x14ac:dyDescent="0.35">
      <c r="A1288" s="71"/>
      <c r="B1288" s="71"/>
      <c r="C1288" s="71"/>
      <c r="D1288" s="69"/>
      <c r="E1288" s="71"/>
      <c r="F1288" s="71"/>
      <c r="G1288" s="71"/>
      <c r="H1288" s="71"/>
      <c r="I1288" s="72"/>
      <c r="J1288" s="73"/>
    </row>
    <row r="1289" spans="1:10" x14ac:dyDescent="0.35">
      <c r="A1289" s="71"/>
      <c r="B1289" s="71"/>
      <c r="C1289" s="71"/>
      <c r="D1289" s="69"/>
      <c r="E1289" s="71"/>
      <c r="F1289" s="71"/>
      <c r="G1289" s="71"/>
      <c r="H1289" s="71"/>
      <c r="I1289" s="72"/>
      <c r="J1289" s="73"/>
    </row>
    <row r="1290" spans="1:10" x14ac:dyDescent="0.35">
      <c r="A1290" s="71"/>
      <c r="B1290" s="71"/>
      <c r="C1290" s="71"/>
      <c r="D1290" s="69"/>
      <c r="E1290" s="71"/>
      <c r="F1290" s="71"/>
      <c r="G1290" s="71"/>
      <c r="H1290" s="71"/>
      <c r="I1290" s="72"/>
      <c r="J1290" s="73"/>
    </row>
    <row r="1291" spans="1:10" x14ac:dyDescent="0.35">
      <c r="A1291" s="71"/>
      <c r="B1291" s="71"/>
      <c r="C1291" s="71"/>
      <c r="D1291" s="69"/>
      <c r="E1291" s="71"/>
      <c r="F1291" s="71"/>
      <c r="G1291" s="71"/>
      <c r="H1291" s="71"/>
      <c r="I1291" s="72"/>
      <c r="J1291" s="73"/>
    </row>
    <row r="1292" spans="1:10" x14ac:dyDescent="0.35">
      <c r="A1292" s="71"/>
      <c r="B1292" s="71"/>
      <c r="C1292" s="71"/>
      <c r="D1292" s="69"/>
      <c r="E1292" s="71"/>
      <c r="F1292" s="71"/>
      <c r="G1292" s="71"/>
      <c r="H1292" s="71"/>
      <c r="I1292" s="72"/>
      <c r="J1292" s="73"/>
    </row>
    <row r="1293" spans="1:10" x14ac:dyDescent="0.35">
      <c r="A1293" s="71"/>
      <c r="B1293" s="71"/>
      <c r="C1293" s="71"/>
      <c r="D1293" s="69"/>
      <c r="E1293" s="71"/>
      <c r="F1293" s="71"/>
      <c r="G1293" s="71"/>
      <c r="H1293" s="71"/>
      <c r="I1293" s="72"/>
      <c r="J1293" s="73"/>
    </row>
    <row r="1294" spans="1:10" x14ac:dyDescent="0.35">
      <c r="A1294" s="71"/>
      <c r="B1294" s="71"/>
      <c r="C1294" s="71"/>
      <c r="D1294" s="69"/>
      <c r="E1294" s="71"/>
      <c r="F1294" s="71"/>
      <c r="G1294" s="71"/>
      <c r="H1294" s="71"/>
      <c r="I1294" s="72"/>
      <c r="J1294" s="73"/>
    </row>
    <row r="1295" spans="1:10" x14ac:dyDescent="0.35">
      <c r="A1295" s="71"/>
      <c r="B1295" s="71"/>
      <c r="C1295" s="71"/>
      <c r="D1295" s="69"/>
      <c r="E1295" s="71"/>
      <c r="F1295" s="71"/>
      <c r="G1295" s="71"/>
      <c r="H1295" s="71"/>
      <c r="I1295" s="72"/>
      <c r="J1295" s="73"/>
    </row>
    <row r="1296" spans="1:10" x14ac:dyDescent="0.35">
      <c r="A1296" s="71"/>
      <c r="B1296" s="71"/>
      <c r="C1296" s="71"/>
      <c r="D1296" s="69"/>
      <c r="E1296" s="71"/>
      <c r="F1296" s="71"/>
      <c r="G1296" s="71"/>
      <c r="H1296" s="71"/>
      <c r="I1296" s="72"/>
      <c r="J1296" s="73"/>
    </row>
    <row r="1297" spans="1:10" x14ac:dyDescent="0.35">
      <c r="A1297" s="71"/>
      <c r="B1297" s="71"/>
      <c r="C1297" s="71"/>
      <c r="D1297" s="69"/>
      <c r="E1297" s="71"/>
      <c r="F1297" s="71"/>
      <c r="G1297" s="71"/>
      <c r="H1297" s="71"/>
      <c r="I1297" s="72"/>
      <c r="J1297" s="73"/>
    </row>
    <row r="1298" spans="1:10" x14ac:dyDescent="0.35">
      <c r="A1298" s="71"/>
      <c r="B1298" s="71"/>
      <c r="C1298" s="71"/>
      <c r="D1298" s="69"/>
      <c r="E1298" s="71"/>
      <c r="F1298" s="71"/>
      <c r="G1298" s="71"/>
      <c r="H1298" s="71"/>
      <c r="I1298" s="72"/>
      <c r="J1298" s="73"/>
    </row>
    <row r="1299" spans="1:10" x14ac:dyDescent="0.35">
      <c r="A1299" s="71"/>
      <c r="B1299" s="71"/>
      <c r="C1299" s="71"/>
      <c r="D1299" s="69"/>
      <c r="E1299" s="71"/>
      <c r="F1299" s="71"/>
      <c r="G1299" s="71"/>
      <c r="H1299" s="71"/>
      <c r="I1299" s="72"/>
      <c r="J1299" s="73"/>
    </row>
    <row r="1300" spans="1:10" x14ac:dyDescent="0.35">
      <c r="A1300" s="71"/>
      <c r="B1300" s="71"/>
      <c r="C1300" s="71"/>
      <c r="D1300" s="69"/>
      <c r="E1300" s="71"/>
      <c r="F1300" s="71"/>
      <c r="G1300" s="71"/>
      <c r="H1300" s="71"/>
      <c r="I1300" s="72"/>
      <c r="J1300" s="73"/>
    </row>
    <row r="1301" spans="1:10" x14ac:dyDescent="0.35">
      <c r="A1301" s="71"/>
      <c r="B1301" s="71"/>
      <c r="C1301" s="71"/>
      <c r="D1301" s="69"/>
      <c r="E1301" s="71"/>
      <c r="F1301" s="71"/>
      <c r="G1301" s="71"/>
      <c r="H1301" s="71"/>
      <c r="I1301" s="72"/>
      <c r="J1301" s="73"/>
    </row>
    <row r="1302" spans="1:10" x14ac:dyDescent="0.35">
      <c r="A1302" s="71"/>
      <c r="B1302" s="71"/>
      <c r="C1302" s="71"/>
      <c r="D1302" s="69"/>
      <c r="E1302" s="71"/>
      <c r="F1302" s="71"/>
      <c r="G1302" s="71"/>
      <c r="H1302" s="71"/>
      <c r="I1302" s="72"/>
      <c r="J1302" s="73"/>
    </row>
    <row r="1303" spans="1:10" x14ac:dyDescent="0.35">
      <c r="A1303" s="71"/>
      <c r="B1303" s="71"/>
      <c r="C1303" s="71"/>
      <c r="D1303" s="69"/>
      <c r="E1303" s="71"/>
      <c r="F1303" s="71"/>
      <c r="G1303" s="71"/>
      <c r="H1303" s="71"/>
      <c r="I1303" s="72"/>
      <c r="J1303" s="73"/>
    </row>
    <row r="1304" spans="1:10" x14ac:dyDescent="0.35">
      <c r="A1304" s="71"/>
      <c r="B1304" s="71"/>
      <c r="C1304" s="71"/>
      <c r="D1304" s="69"/>
      <c r="E1304" s="71"/>
      <c r="F1304" s="71"/>
      <c r="G1304" s="71"/>
      <c r="H1304" s="71"/>
      <c r="I1304" s="72"/>
      <c r="J1304" s="73"/>
    </row>
    <row r="1305" spans="1:10" x14ac:dyDescent="0.35">
      <c r="A1305" s="71"/>
      <c r="B1305" s="71"/>
      <c r="C1305" s="71"/>
      <c r="D1305" s="69"/>
      <c r="E1305" s="71"/>
      <c r="F1305" s="71"/>
      <c r="G1305" s="71"/>
      <c r="H1305" s="71"/>
      <c r="I1305" s="72"/>
      <c r="J1305" s="73"/>
    </row>
    <row r="1306" spans="1:10" x14ac:dyDescent="0.35">
      <c r="A1306" s="71"/>
      <c r="B1306" s="71"/>
      <c r="C1306" s="71"/>
      <c r="D1306" s="69"/>
      <c r="E1306" s="71"/>
      <c r="F1306" s="71"/>
      <c r="G1306" s="71"/>
      <c r="H1306" s="71"/>
      <c r="I1306" s="72"/>
      <c r="J1306" s="73"/>
    </row>
    <row r="1307" spans="1:10" x14ac:dyDescent="0.35">
      <c r="A1307" s="71"/>
      <c r="B1307" s="71"/>
      <c r="C1307" s="71"/>
      <c r="D1307" s="69"/>
      <c r="E1307" s="71"/>
      <c r="F1307" s="71"/>
      <c r="G1307" s="71"/>
      <c r="H1307" s="71"/>
      <c r="I1307" s="72"/>
      <c r="J1307" s="73"/>
    </row>
    <row r="1308" spans="1:10" x14ac:dyDescent="0.35">
      <c r="A1308" s="71"/>
      <c r="B1308" s="71"/>
      <c r="C1308" s="71"/>
      <c r="D1308" s="69"/>
      <c r="E1308" s="71"/>
      <c r="F1308" s="71"/>
      <c r="G1308" s="71"/>
      <c r="H1308" s="71"/>
      <c r="I1308" s="72"/>
      <c r="J1308" s="73"/>
    </row>
    <row r="1309" spans="1:10" x14ac:dyDescent="0.35">
      <c r="A1309" s="71"/>
      <c r="B1309" s="71"/>
      <c r="C1309" s="71"/>
      <c r="D1309" s="69"/>
      <c r="E1309" s="71"/>
      <c r="F1309" s="71"/>
      <c r="G1309" s="71"/>
      <c r="H1309" s="71"/>
      <c r="I1309" s="72"/>
      <c r="J1309" s="73"/>
    </row>
    <row r="1310" spans="1:10" x14ac:dyDescent="0.35">
      <c r="A1310" s="71"/>
      <c r="B1310" s="71"/>
      <c r="C1310" s="71"/>
      <c r="D1310" s="69"/>
      <c r="E1310" s="71"/>
      <c r="F1310" s="71"/>
      <c r="G1310" s="71"/>
      <c r="H1310" s="71"/>
      <c r="I1310" s="72"/>
      <c r="J1310" s="73"/>
    </row>
    <row r="1311" spans="1:10" x14ac:dyDescent="0.35">
      <c r="A1311" s="71"/>
      <c r="B1311" s="71"/>
      <c r="C1311" s="71"/>
      <c r="D1311" s="69"/>
      <c r="E1311" s="71"/>
      <c r="F1311" s="71"/>
      <c r="G1311" s="71"/>
      <c r="H1311" s="71"/>
      <c r="I1311" s="72"/>
      <c r="J1311" s="73"/>
    </row>
    <row r="1312" spans="1:10" x14ac:dyDescent="0.35">
      <c r="A1312" s="71"/>
      <c r="B1312" s="71"/>
      <c r="C1312" s="71"/>
      <c r="D1312" s="69"/>
      <c r="E1312" s="71"/>
      <c r="F1312" s="71"/>
      <c r="G1312" s="71"/>
      <c r="H1312" s="71"/>
      <c r="I1312" s="72"/>
      <c r="J1312" s="73"/>
    </row>
    <row r="1313" spans="1:10" x14ac:dyDescent="0.35">
      <c r="A1313" s="71"/>
      <c r="B1313" s="71"/>
      <c r="C1313" s="71"/>
      <c r="D1313" s="69"/>
      <c r="E1313" s="71"/>
      <c r="F1313" s="71"/>
      <c r="G1313" s="71"/>
      <c r="H1313" s="71"/>
      <c r="I1313" s="72"/>
      <c r="J1313" s="73"/>
    </row>
    <row r="1314" spans="1:10" x14ac:dyDescent="0.35">
      <c r="A1314" s="71"/>
      <c r="B1314" s="71"/>
      <c r="C1314" s="71"/>
      <c r="D1314" s="69"/>
      <c r="E1314" s="71"/>
      <c r="F1314" s="71"/>
      <c r="G1314" s="71"/>
      <c r="H1314" s="71"/>
      <c r="I1314" s="72"/>
      <c r="J1314" s="73"/>
    </row>
    <row r="1315" spans="1:10" x14ac:dyDescent="0.35">
      <c r="A1315" s="71"/>
      <c r="B1315" s="71"/>
      <c r="C1315" s="71"/>
      <c r="D1315" s="69"/>
      <c r="E1315" s="71"/>
      <c r="F1315" s="71"/>
      <c r="G1315" s="71"/>
      <c r="H1315" s="71"/>
      <c r="I1315" s="72"/>
      <c r="J1315" s="73"/>
    </row>
    <row r="1316" spans="1:10" x14ac:dyDescent="0.35">
      <c r="A1316" s="71"/>
      <c r="B1316" s="71"/>
      <c r="C1316" s="71"/>
      <c r="D1316" s="69"/>
      <c r="E1316" s="71"/>
      <c r="F1316" s="71"/>
      <c r="G1316" s="71"/>
      <c r="H1316" s="71"/>
      <c r="I1316" s="72"/>
      <c r="J1316" s="73"/>
    </row>
    <row r="1317" spans="1:10" x14ac:dyDescent="0.35">
      <c r="A1317" s="71"/>
      <c r="B1317" s="71"/>
      <c r="C1317" s="71"/>
      <c r="D1317" s="69"/>
      <c r="E1317" s="71"/>
      <c r="F1317" s="71"/>
      <c r="G1317" s="71"/>
      <c r="H1317" s="71"/>
      <c r="I1317" s="72"/>
      <c r="J1317" s="73"/>
    </row>
    <row r="1318" spans="1:10" x14ac:dyDescent="0.35">
      <c r="A1318" s="71"/>
      <c r="B1318" s="71"/>
      <c r="C1318" s="71"/>
      <c r="D1318" s="69"/>
      <c r="E1318" s="71"/>
      <c r="F1318" s="71"/>
      <c r="G1318" s="71"/>
      <c r="H1318" s="71"/>
      <c r="I1318" s="72"/>
      <c r="J1318" s="73"/>
    </row>
    <row r="1319" spans="1:10" x14ac:dyDescent="0.35">
      <c r="A1319" s="71"/>
      <c r="B1319" s="71"/>
      <c r="C1319" s="71"/>
      <c r="D1319" s="69"/>
      <c r="E1319" s="71"/>
      <c r="F1319" s="71"/>
      <c r="G1319" s="71"/>
      <c r="H1319" s="71"/>
      <c r="I1319" s="72"/>
      <c r="J1319" s="73"/>
    </row>
    <row r="1320" spans="1:10" x14ac:dyDescent="0.35">
      <c r="A1320" s="71"/>
      <c r="B1320" s="71"/>
      <c r="C1320" s="71"/>
      <c r="D1320" s="69"/>
      <c r="E1320" s="71"/>
      <c r="F1320" s="71"/>
      <c r="G1320" s="71"/>
      <c r="H1320" s="71"/>
      <c r="I1320" s="72"/>
      <c r="J1320" s="73"/>
    </row>
    <row r="1321" spans="1:10" x14ac:dyDescent="0.35">
      <c r="A1321" s="71"/>
      <c r="B1321" s="71"/>
      <c r="C1321" s="71"/>
      <c r="D1321" s="69"/>
      <c r="E1321" s="71"/>
      <c r="F1321" s="71"/>
      <c r="G1321" s="71"/>
      <c r="H1321" s="71"/>
      <c r="I1321" s="72"/>
      <c r="J1321" s="73"/>
    </row>
    <row r="1322" spans="1:10" x14ac:dyDescent="0.35">
      <c r="A1322" s="71"/>
      <c r="B1322" s="71"/>
      <c r="C1322" s="71"/>
      <c r="D1322" s="69"/>
      <c r="E1322" s="71"/>
      <c r="F1322" s="71"/>
      <c r="G1322" s="71"/>
      <c r="H1322" s="71"/>
      <c r="I1322" s="72"/>
      <c r="J1322" s="73"/>
    </row>
    <row r="1323" spans="1:10" x14ac:dyDescent="0.35">
      <c r="A1323" s="71"/>
      <c r="B1323" s="71"/>
      <c r="C1323" s="71"/>
      <c r="D1323" s="69"/>
      <c r="E1323" s="71"/>
      <c r="F1323" s="71"/>
      <c r="G1323" s="71"/>
      <c r="H1323" s="71"/>
      <c r="I1323" s="72"/>
      <c r="J1323" s="73"/>
    </row>
    <row r="1324" spans="1:10" x14ac:dyDescent="0.35">
      <c r="A1324" s="71"/>
      <c r="B1324" s="71"/>
      <c r="C1324" s="71"/>
      <c r="D1324" s="69"/>
      <c r="E1324" s="71"/>
      <c r="F1324" s="71"/>
      <c r="G1324" s="71"/>
      <c r="H1324" s="71"/>
      <c r="I1324" s="72"/>
      <c r="J1324" s="73"/>
    </row>
    <row r="1325" spans="1:10" x14ac:dyDescent="0.35">
      <c r="A1325" s="71"/>
      <c r="B1325" s="71"/>
      <c r="C1325" s="71"/>
      <c r="D1325" s="69"/>
      <c r="E1325" s="71"/>
      <c r="F1325" s="71"/>
      <c r="G1325" s="71"/>
      <c r="H1325" s="71"/>
      <c r="I1325" s="72"/>
      <c r="J1325" s="73"/>
    </row>
    <row r="1326" spans="1:10" x14ac:dyDescent="0.35">
      <c r="A1326" s="71"/>
      <c r="B1326" s="71"/>
      <c r="C1326" s="71"/>
      <c r="D1326" s="69"/>
      <c r="E1326" s="71"/>
      <c r="F1326" s="71"/>
      <c r="G1326" s="71"/>
      <c r="H1326" s="71"/>
      <c r="I1326" s="72"/>
      <c r="J1326" s="73"/>
    </row>
    <row r="1327" spans="1:10" x14ac:dyDescent="0.35">
      <c r="A1327" s="71"/>
      <c r="B1327" s="71"/>
      <c r="C1327" s="71"/>
      <c r="D1327" s="69"/>
      <c r="E1327" s="71"/>
      <c r="F1327" s="71"/>
      <c r="G1327" s="71"/>
      <c r="H1327" s="71"/>
      <c r="I1327" s="72"/>
      <c r="J1327" s="73"/>
    </row>
    <row r="1328" spans="1:10" x14ac:dyDescent="0.35">
      <c r="A1328" s="71"/>
      <c r="B1328" s="71"/>
      <c r="C1328" s="71"/>
      <c r="D1328" s="69"/>
      <c r="E1328" s="71"/>
      <c r="F1328" s="71"/>
      <c r="G1328" s="71"/>
      <c r="H1328" s="71"/>
      <c r="I1328" s="72"/>
      <c r="J1328" s="73"/>
    </row>
    <row r="1329" spans="1:10" x14ac:dyDescent="0.35">
      <c r="A1329" s="71"/>
      <c r="B1329" s="71"/>
      <c r="C1329" s="71"/>
      <c r="D1329" s="69"/>
      <c r="E1329" s="71"/>
      <c r="F1329" s="71"/>
      <c r="G1329" s="71"/>
      <c r="H1329" s="71"/>
      <c r="I1329" s="72"/>
      <c r="J1329" s="73"/>
    </row>
    <row r="1330" spans="1:10" x14ac:dyDescent="0.35">
      <c r="A1330" s="71"/>
      <c r="B1330" s="71"/>
      <c r="C1330" s="71"/>
      <c r="D1330" s="69"/>
      <c r="E1330" s="71"/>
      <c r="F1330" s="71"/>
      <c r="G1330" s="71"/>
      <c r="H1330" s="71"/>
      <c r="I1330" s="72"/>
      <c r="J1330" s="73"/>
    </row>
    <row r="1331" spans="1:10" x14ac:dyDescent="0.35">
      <c r="A1331" s="71"/>
      <c r="B1331" s="71"/>
      <c r="C1331" s="71"/>
      <c r="D1331" s="69"/>
      <c r="E1331" s="71"/>
      <c r="F1331" s="71"/>
      <c r="G1331" s="71"/>
      <c r="H1331" s="71"/>
      <c r="I1331" s="72"/>
      <c r="J1331" s="73"/>
    </row>
    <row r="1332" spans="1:10" x14ac:dyDescent="0.35">
      <c r="A1332" s="71"/>
      <c r="B1332" s="71"/>
      <c r="C1332" s="71"/>
      <c r="D1332" s="69"/>
      <c r="E1332" s="71"/>
      <c r="F1332" s="71"/>
      <c r="G1332" s="71"/>
      <c r="H1332" s="71"/>
      <c r="I1332" s="72"/>
      <c r="J1332" s="73"/>
    </row>
    <row r="1333" spans="1:10" x14ac:dyDescent="0.35">
      <c r="A1333" s="71"/>
      <c r="B1333" s="71"/>
      <c r="C1333" s="71"/>
      <c r="D1333" s="69"/>
      <c r="E1333" s="71"/>
      <c r="F1333" s="71"/>
      <c r="G1333" s="71"/>
      <c r="H1333" s="71"/>
      <c r="I1333" s="72"/>
      <c r="J1333" s="73"/>
    </row>
    <row r="1334" spans="1:10" x14ac:dyDescent="0.35">
      <c r="A1334" s="71"/>
      <c r="B1334" s="71"/>
      <c r="C1334" s="71"/>
      <c r="D1334" s="69"/>
      <c r="E1334" s="71"/>
      <c r="F1334" s="71"/>
      <c r="G1334" s="71"/>
      <c r="H1334" s="71"/>
      <c r="I1334" s="72"/>
      <c r="J1334" s="73"/>
    </row>
    <row r="1335" spans="1:10" x14ac:dyDescent="0.35">
      <c r="A1335" s="71"/>
      <c r="B1335" s="71"/>
      <c r="C1335" s="71"/>
      <c r="D1335" s="69"/>
      <c r="E1335" s="71"/>
      <c r="F1335" s="71"/>
      <c r="G1335" s="71"/>
      <c r="H1335" s="71"/>
      <c r="I1335" s="72"/>
      <c r="J1335" s="73"/>
    </row>
    <row r="1336" spans="1:10" x14ac:dyDescent="0.35">
      <c r="A1336" s="71"/>
      <c r="B1336" s="71"/>
      <c r="C1336" s="71"/>
      <c r="D1336" s="69"/>
      <c r="E1336" s="71"/>
      <c r="F1336" s="71"/>
      <c r="G1336" s="71"/>
      <c r="H1336" s="71"/>
      <c r="I1336" s="72"/>
      <c r="J1336" s="73"/>
    </row>
    <row r="1337" spans="1:10" x14ac:dyDescent="0.35">
      <c r="A1337" s="71"/>
      <c r="B1337" s="71"/>
      <c r="C1337" s="71"/>
      <c r="D1337" s="69"/>
      <c r="E1337" s="71"/>
      <c r="F1337" s="71"/>
      <c r="G1337" s="71"/>
      <c r="H1337" s="71"/>
      <c r="I1337" s="72"/>
      <c r="J1337" s="73"/>
    </row>
    <row r="1338" spans="1:10" x14ac:dyDescent="0.35">
      <c r="A1338" s="71"/>
      <c r="B1338" s="71"/>
      <c r="C1338" s="71"/>
      <c r="D1338" s="69"/>
      <c r="E1338" s="71"/>
      <c r="F1338" s="71"/>
      <c r="G1338" s="71"/>
      <c r="H1338" s="71"/>
      <c r="I1338" s="72"/>
      <c r="J1338" s="73"/>
    </row>
    <row r="1339" spans="1:10" x14ac:dyDescent="0.35">
      <c r="A1339" s="71"/>
      <c r="B1339" s="71"/>
      <c r="C1339" s="71"/>
      <c r="D1339" s="69"/>
      <c r="E1339" s="71"/>
      <c r="F1339" s="71"/>
      <c r="G1339" s="71"/>
      <c r="H1339" s="71"/>
      <c r="I1339" s="72"/>
      <c r="J1339" s="73"/>
    </row>
    <row r="1340" spans="1:10" x14ac:dyDescent="0.35">
      <c r="A1340" s="71"/>
      <c r="B1340" s="71"/>
      <c r="C1340" s="71"/>
      <c r="D1340" s="69"/>
      <c r="E1340" s="71"/>
      <c r="F1340" s="71"/>
      <c r="G1340" s="71"/>
      <c r="H1340" s="71"/>
      <c r="I1340" s="72"/>
      <c r="J1340" s="73"/>
    </row>
    <row r="1341" spans="1:10" x14ac:dyDescent="0.35">
      <c r="A1341" s="71"/>
      <c r="B1341" s="71"/>
      <c r="C1341" s="71"/>
      <c r="D1341" s="69"/>
      <c r="E1341" s="71"/>
      <c r="F1341" s="71"/>
      <c r="G1341" s="71"/>
      <c r="H1341" s="71"/>
      <c r="I1341" s="72"/>
      <c r="J1341" s="73"/>
    </row>
    <row r="1342" spans="1:10" x14ac:dyDescent="0.35">
      <c r="A1342" s="71"/>
      <c r="B1342" s="71"/>
      <c r="C1342" s="71"/>
      <c r="D1342" s="69"/>
      <c r="E1342" s="71"/>
      <c r="F1342" s="71"/>
      <c r="G1342" s="71"/>
      <c r="H1342" s="71"/>
      <c r="I1342" s="72"/>
      <c r="J1342" s="73"/>
    </row>
    <row r="1343" spans="1:10" x14ac:dyDescent="0.35">
      <c r="A1343" s="71"/>
      <c r="B1343" s="71"/>
      <c r="C1343" s="71"/>
      <c r="D1343" s="69"/>
      <c r="E1343" s="71"/>
      <c r="F1343" s="71"/>
      <c r="G1343" s="71"/>
      <c r="H1343" s="71"/>
      <c r="I1343" s="72"/>
      <c r="J1343" s="73"/>
    </row>
    <row r="1344" spans="1:10" x14ac:dyDescent="0.35">
      <c r="A1344" s="71"/>
      <c r="B1344" s="71"/>
      <c r="C1344" s="71"/>
      <c r="D1344" s="69"/>
      <c r="E1344" s="71"/>
      <c r="F1344" s="71"/>
      <c r="G1344" s="71"/>
      <c r="H1344" s="71"/>
      <c r="I1344" s="72"/>
      <c r="J1344" s="73"/>
    </row>
    <row r="1345" spans="1:10" x14ac:dyDescent="0.35">
      <c r="A1345" s="71"/>
      <c r="B1345" s="71"/>
      <c r="C1345" s="71"/>
      <c r="D1345" s="69"/>
      <c r="E1345" s="71"/>
      <c r="F1345" s="71"/>
      <c r="G1345" s="71"/>
      <c r="H1345" s="71"/>
      <c r="I1345" s="72"/>
      <c r="J1345" s="73"/>
    </row>
    <row r="1346" spans="1:10" x14ac:dyDescent="0.35">
      <c r="A1346" s="71"/>
      <c r="B1346" s="71"/>
      <c r="C1346" s="71"/>
      <c r="D1346" s="69"/>
      <c r="E1346" s="71"/>
      <c r="F1346" s="71"/>
      <c r="G1346" s="71"/>
      <c r="H1346" s="71"/>
      <c r="I1346" s="72"/>
      <c r="J1346" s="73"/>
    </row>
    <row r="1347" spans="1:10" x14ac:dyDescent="0.35">
      <c r="A1347" s="71"/>
      <c r="B1347" s="71"/>
      <c r="C1347" s="71"/>
      <c r="D1347" s="69"/>
      <c r="E1347" s="71"/>
      <c r="F1347" s="71"/>
      <c r="G1347" s="71"/>
      <c r="H1347" s="71"/>
      <c r="I1347" s="72"/>
      <c r="J1347" s="73"/>
    </row>
    <row r="1348" spans="1:10" x14ac:dyDescent="0.35">
      <c r="A1348" s="71"/>
      <c r="B1348" s="71"/>
      <c r="C1348" s="71"/>
      <c r="D1348" s="69"/>
      <c r="E1348" s="71"/>
      <c r="F1348" s="71"/>
      <c r="G1348" s="71"/>
      <c r="H1348" s="71"/>
      <c r="I1348" s="72"/>
      <c r="J1348" s="73"/>
    </row>
    <row r="1349" spans="1:10" x14ac:dyDescent="0.35">
      <c r="A1349" s="71"/>
      <c r="B1349" s="71"/>
      <c r="C1349" s="71"/>
      <c r="D1349" s="69"/>
      <c r="E1349" s="71"/>
      <c r="F1349" s="71"/>
      <c r="G1349" s="71"/>
      <c r="H1349" s="71"/>
      <c r="I1349" s="72"/>
      <c r="J1349" s="73"/>
    </row>
    <row r="1350" spans="1:10" x14ac:dyDescent="0.35">
      <c r="A1350" s="71"/>
      <c r="B1350" s="71"/>
      <c r="C1350" s="71"/>
      <c r="D1350" s="69"/>
      <c r="E1350" s="71"/>
      <c r="F1350" s="71"/>
      <c r="G1350" s="71"/>
      <c r="H1350" s="71"/>
      <c r="I1350" s="72"/>
      <c r="J1350" s="73"/>
    </row>
    <row r="1351" spans="1:10" x14ac:dyDescent="0.35">
      <c r="A1351" s="71"/>
      <c r="B1351" s="71"/>
      <c r="C1351" s="71"/>
      <c r="D1351" s="69"/>
      <c r="E1351" s="71"/>
      <c r="F1351" s="71"/>
      <c r="G1351" s="71"/>
      <c r="H1351" s="71"/>
      <c r="I1351" s="72"/>
      <c r="J1351" s="73"/>
    </row>
    <row r="1352" spans="1:10" x14ac:dyDescent="0.35">
      <c r="A1352" s="71"/>
      <c r="B1352" s="71"/>
      <c r="C1352" s="71"/>
      <c r="D1352" s="69"/>
      <c r="E1352" s="71"/>
      <c r="F1352" s="71"/>
      <c r="G1352" s="71"/>
      <c r="H1352" s="71"/>
      <c r="I1352" s="72"/>
      <c r="J1352" s="73"/>
    </row>
    <row r="1353" spans="1:10" x14ac:dyDescent="0.35">
      <c r="A1353" s="71"/>
      <c r="B1353" s="71"/>
      <c r="C1353" s="71"/>
      <c r="D1353" s="69"/>
      <c r="E1353" s="71"/>
      <c r="F1353" s="71"/>
      <c r="G1353" s="71"/>
      <c r="H1353" s="71"/>
      <c r="I1353" s="72"/>
      <c r="J1353" s="73"/>
    </row>
    <row r="1354" spans="1:10" x14ac:dyDescent="0.35">
      <c r="A1354" s="71"/>
      <c r="B1354" s="71"/>
      <c r="C1354" s="71"/>
      <c r="D1354" s="69"/>
      <c r="E1354" s="71"/>
      <c r="F1354" s="71"/>
      <c r="G1354" s="71"/>
      <c r="H1354" s="71"/>
      <c r="I1354" s="72"/>
      <c r="J1354" s="73"/>
    </row>
    <row r="1355" spans="1:10" x14ac:dyDescent="0.35">
      <c r="A1355" s="71"/>
      <c r="B1355" s="71"/>
      <c r="C1355" s="71"/>
      <c r="D1355" s="69"/>
      <c r="E1355" s="71"/>
      <c r="F1355" s="71"/>
      <c r="G1355" s="71"/>
      <c r="H1355" s="71"/>
      <c r="I1355" s="72"/>
      <c r="J1355" s="73"/>
    </row>
    <row r="1356" spans="1:10" x14ac:dyDescent="0.35">
      <c r="A1356" s="71"/>
      <c r="B1356" s="71"/>
      <c r="C1356" s="71"/>
      <c r="D1356" s="69"/>
      <c r="E1356" s="71"/>
      <c r="F1356" s="71"/>
      <c r="G1356" s="71"/>
      <c r="H1356" s="71"/>
      <c r="I1356" s="72"/>
      <c r="J1356" s="73"/>
    </row>
    <row r="1357" spans="1:10" x14ac:dyDescent="0.35">
      <c r="A1357" s="71"/>
      <c r="B1357" s="71"/>
      <c r="C1357" s="71"/>
      <c r="D1357" s="69"/>
      <c r="E1357" s="71"/>
      <c r="F1357" s="71"/>
      <c r="G1357" s="71"/>
      <c r="H1357" s="71"/>
      <c r="I1357" s="72"/>
      <c r="J1357" s="73"/>
    </row>
    <row r="1358" spans="1:10" x14ac:dyDescent="0.35">
      <c r="A1358" s="71"/>
      <c r="B1358" s="71"/>
      <c r="C1358" s="71"/>
      <c r="D1358" s="69"/>
      <c r="E1358" s="71"/>
      <c r="F1358" s="71"/>
      <c r="G1358" s="71"/>
      <c r="H1358" s="71"/>
      <c r="I1358" s="72"/>
      <c r="J1358" s="73"/>
    </row>
    <row r="1359" spans="1:10" x14ac:dyDescent="0.35">
      <c r="A1359" s="71"/>
      <c r="B1359" s="71"/>
      <c r="C1359" s="71"/>
      <c r="D1359" s="69"/>
      <c r="E1359" s="71"/>
      <c r="F1359" s="71"/>
      <c r="G1359" s="71"/>
      <c r="H1359" s="71"/>
      <c r="I1359" s="72"/>
      <c r="J1359" s="73"/>
    </row>
    <row r="1360" spans="1:10" x14ac:dyDescent="0.35">
      <c r="A1360" s="71"/>
      <c r="B1360" s="71"/>
      <c r="C1360" s="71"/>
      <c r="D1360" s="69"/>
      <c r="E1360" s="71"/>
      <c r="F1360" s="71"/>
      <c r="G1360" s="71"/>
      <c r="H1360" s="71"/>
      <c r="I1360" s="72"/>
      <c r="J1360" s="73"/>
    </row>
    <row r="1361" spans="1:10" x14ac:dyDescent="0.35">
      <c r="A1361" s="71"/>
      <c r="B1361" s="71"/>
      <c r="C1361" s="71"/>
      <c r="D1361" s="69"/>
      <c r="E1361" s="71"/>
      <c r="F1361" s="71"/>
      <c r="G1361" s="71"/>
      <c r="H1361" s="71"/>
      <c r="I1361" s="72"/>
      <c r="J1361" s="73"/>
    </row>
    <row r="1362" spans="1:10" x14ac:dyDescent="0.35">
      <c r="A1362" s="71"/>
      <c r="B1362" s="71"/>
      <c r="C1362" s="71"/>
      <c r="D1362" s="69"/>
      <c r="E1362" s="71"/>
      <c r="F1362" s="71"/>
      <c r="G1362" s="71"/>
      <c r="H1362" s="71"/>
      <c r="I1362" s="72"/>
      <c r="J1362" s="73"/>
    </row>
    <row r="1363" spans="1:10" x14ac:dyDescent="0.35">
      <c r="A1363" s="71"/>
      <c r="B1363" s="71"/>
      <c r="C1363" s="71"/>
      <c r="D1363" s="69"/>
      <c r="E1363" s="71"/>
      <c r="F1363" s="71"/>
      <c r="G1363" s="71"/>
      <c r="H1363" s="71"/>
      <c r="I1363" s="72"/>
      <c r="J1363" s="73"/>
    </row>
    <row r="1364" spans="1:10" x14ac:dyDescent="0.35">
      <c r="A1364" s="71"/>
      <c r="B1364" s="71"/>
      <c r="C1364" s="71"/>
      <c r="D1364" s="69"/>
      <c r="E1364" s="71"/>
      <c r="F1364" s="71"/>
      <c r="G1364" s="71"/>
      <c r="H1364" s="71"/>
      <c r="I1364" s="72"/>
      <c r="J1364" s="73"/>
    </row>
    <row r="1365" spans="1:10" x14ac:dyDescent="0.35">
      <c r="A1365" s="71"/>
      <c r="B1365" s="71"/>
      <c r="C1365" s="71"/>
      <c r="D1365" s="69"/>
      <c r="E1365" s="71"/>
      <c r="F1365" s="71"/>
      <c r="G1365" s="71"/>
      <c r="H1365" s="71"/>
      <c r="I1365" s="72"/>
      <c r="J1365" s="73"/>
    </row>
    <row r="1366" spans="1:10" x14ac:dyDescent="0.35">
      <c r="A1366" s="71"/>
      <c r="B1366" s="71"/>
      <c r="C1366" s="71"/>
      <c r="D1366" s="69"/>
      <c r="E1366" s="71"/>
      <c r="F1366" s="71"/>
      <c r="G1366" s="71"/>
      <c r="H1366" s="71"/>
      <c r="I1366" s="72"/>
      <c r="J1366" s="73"/>
    </row>
    <row r="1367" spans="1:10" x14ac:dyDescent="0.35">
      <c r="A1367" s="71"/>
      <c r="B1367" s="71"/>
      <c r="C1367" s="71"/>
      <c r="D1367" s="69"/>
      <c r="E1367" s="71"/>
      <c r="F1367" s="71"/>
      <c r="G1367" s="71"/>
      <c r="H1367" s="71"/>
      <c r="I1367" s="72"/>
      <c r="J1367" s="73"/>
    </row>
    <row r="1368" spans="1:10" x14ac:dyDescent="0.35">
      <c r="A1368" s="71"/>
      <c r="B1368" s="71"/>
      <c r="C1368" s="71"/>
      <c r="D1368" s="69"/>
      <c r="E1368" s="71"/>
      <c r="F1368" s="71"/>
      <c r="G1368" s="71"/>
      <c r="H1368" s="71"/>
      <c r="I1368" s="72"/>
      <c r="J1368" s="73"/>
    </row>
    <row r="1369" spans="1:10" x14ac:dyDescent="0.35">
      <c r="A1369" s="71"/>
      <c r="B1369" s="71"/>
      <c r="C1369" s="71"/>
      <c r="D1369" s="69"/>
      <c r="E1369" s="71"/>
      <c r="F1369" s="71"/>
      <c r="G1369" s="71"/>
      <c r="H1369" s="71"/>
      <c r="I1369" s="72"/>
      <c r="J1369" s="73"/>
    </row>
    <row r="1370" spans="1:10" x14ac:dyDescent="0.35">
      <c r="A1370" s="71"/>
      <c r="B1370" s="71"/>
      <c r="C1370" s="71"/>
      <c r="D1370" s="69"/>
      <c r="E1370" s="71"/>
      <c r="F1370" s="71"/>
      <c r="G1370" s="71"/>
      <c r="H1370" s="71"/>
      <c r="I1370" s="72"/>
      <c r="J1370" s="73"/>
    </row>
    <row r="1371" spans="1:10" x14ac:dyDescent="0.35">
      <c r="A1371" s="71"/>
      <c r="B1371" s="71"/>
      <c r="C1371" s="71"/>
      <c r="D1371" s="69"/>
      <c r="E1371" s="71"/>
      <c r="F1371" s="71"/>
      <c r="G1371" s="71"/>
      <c r="H1371" s="71"/>
      <c r="I1371" s="72"/>
      <c r="J1371" s="73"/>
    </row>
    <row r="1372" spans="1:10" x14ac:dyDescent="0.35">
      <c r="A1372" s="71"/>
      <c r="B1372" s="71"/>
      <c r="C1372" s="71"/>
      <c r="D1372" s="69"/>
      <c r="E1372" s="71"/>
      <c r="F1372" s="71"/>
      <c r="G1372" s="71"/>
      <c r="H1372" s="71"/>
      <c r="I1372" s="72"/>
      <c r="J1372" s="73"/>
    </row>
    <row r="1373" spans="1:10" x14ac:dyDescent="0.35">
      <c r="A1373" s="71"/>
      <c r="B1373" s="71"/>
      <c r="C1373" s="71"/>
      <c r="D1373" s="69"/>
      <c r="E1373" s="71"/>
      <c r="F1373" s="71"/>
      <c r="G1373" s="71"/>
      <c r="H1373" s="71"/>
      <c r="I1373" s="72"/>
      <c r="J1373" s="73"/>
    </row>
    <row r="1374" spans="1:10" x14ac:dyDescent="0.35">
      <c r="A1374" s="71"/>
      <c r="B1374" s="71"/>
      <c r="C1374" s="71"/>
      <c r="D1374" s="69"/>
      <c r="E1374" s="71"/>
      <c r="F1374" s="71"/>
      <c r="G1374" s="71"/>
      <c r="H1374" s="71"/>
      <c r="I1374" s="72"/>
      <c r="J1374" s="73"/>
    </row>
    <row r="1375" spans="1:10" x14ac:dyDescent="0.35">
      <c r="A1375" s="71"/>
      <c r="B1375" s="71"/>
      <c r="C1375" s="71"/>
      <c r="D1375" s="69"/>
      <c r="E1375" s="71"/>
      <c r="F1375" s="71"/>
      <c r="G1375" s="71"/>
      <c r="H1375" s="71"/>
      <c r="I1375" s="72"/>
      <c r="J1375" s="73"/>
    </row>
    <row r="1376" spans="1:10" x14ac:dyDescent="0.35">
      <c r="A1376" s="71"/>
      <c r="B1376" s="71"/>
      <c r="C1376" s="71"/>
      <c r="D1376" s="69"/>
      <c r="E1376" s="71"/>
      <c r="F1376" s="71"/>
      <c r="G1376" s="71"/>
      <c r="H1376" s="71"/>
      <c r="I1376" s="72"/>
      <c r="J1376" s="73"/>
    </row>
    <row r="1377" spans="1:10" x14ac:dyDescent="0.35">
      <c r="A1377" s="71"/>
      <c r="B1377" s="71"/>
      <c r="C1377" s="71"/>
      <c r="D1377" s="69"/>
      <c r="E1377" s="71"/>
      <c r="F1377" s="71"/>
      <c r="G1377" s="71"/>
      <c r="H1377" s="71"/>
      <c r="I1377" s="72"/>
      <c r="J1377" s="73"/>
    </row>
    <row r="1378" spans="1:10" x14ac:dyDescent="0.35">
      <c r="A1378" s="71"/>
      <c r="B1378" s="71"/>
      <c r="C1378" s="71"/>
      <c r="D1378" s="69"/>
      <c r="E1378" s="71"/>
      <c r="F1378" s="71"/>
      <c r="G1378" s="71"/>
      <c r="H1378" s="71"/>
      <c r="I1378" s="72"/>
      <c r="J1378" s="73"/>
    </row>
    <row r="1379" spans="1:10" x14ac:dyDescent="0.35">
      <c r="A1379" s="71"/>
      <c r="B1379" s="71"/>
      <c r="C1379" s="71"/>
      <c r="D1379" s="69"/>
      <c r="E1379" s="71"/>
      <c r="F1379" s="71"/>
      <c r="G1379" s="71"/>
      <c r="H1379" s="71"/>
      <c r="I1379" s="72"/>
      <c r="J1379" s="73"/>
    </row>
    <row r="1380" spans="1:10" x14ac:dyDescent="0.35">
      <c r="A1380" s="71"/>
      <c r="B1380" s="71"/>
      <c r="C1380" s="71"/>
      <c r="D1380" s="69"/>
      <c r="E1380" s="71"/>
      <c r="F1380" s="71"/>
      <c r="G1380" s="71"/>
      <c r="H1380" s="71"/>
      <c r="I1380" s="72"/>
      <c r="J1380" s="73"/>
    </row>
    <row r="1381" spans="1:10" x14ac:dyDescent="0.35">
      <c r="A1381" s="71"/>
      <c r="B1381" s="71"/>
      <c r="C1381" s="71"/>
      <c r="D1381" s="69"/>
      <c r="E1381" s="71"/>
      <c r="F1381" s="71"/>
      <c r="G1381" s="71"/>
      <c r="H1381" s="71"/>
      <c r="I1381" s="72"/>
      <c r="J1381" s="73"/>
    </row>
    <row r="1382" spans="1:10" x14ac:dyDescent="0.35">
      <c r="A1382" s="71"/>
      <c r="B1382" s="71"/>
      <c r="C1382" s="71"/>
      <c r="D1382" s="69"/>
      <c r="E1382" s="71"/>
      <c r="F1382" s="71"/>
      <c r="G1382" s="71"/>
      <c r="H1382" s="71"/>
      <c r="I1382" s="72"/>
      <c r="J1382" s="73"/>
    </row>
    <row r="1383" spans="1:10" x14ac:dyDescent="0.35">
      <c r="A1383" s="71"/>
      <c r="B1383" s="71"/>
      <c r="C1383" s="71"/>
      <c r="D1383" s="69"/>
      <c r="E1383" s="71"/>
      <c r="F1383" s="71"/>
      <c r="G1383" s="71"/>
      <c r="H1383" s="71"/>
      <c r="I1383" s="72"/>
      <c r="J1383" s="73"/>
    </row>
    <row r="1384" spans="1:10" x14ac:dyDescent="0.35">
      <c r="A1384" s="71"/>
      <c r="B1384" s="71"/>
      <c r="C1384" s="71"/>
      <c r="D1384" s="69"/>
      <c r="E1384" s="71"/>
      <c r="F1384" s="71"/>
      <c r="G1384" s="71"/>
      <c r="H1384" s="71"/>
      <c r="I1384" s="72"/>
      <c r="J1384" s="73"/>
    </row>
    <row r="1385" spans="1:10" x14ac:dyDescent="0.35">
      <c r="A1385" s="71"/>
      <c r="B1385" s="71"/>
      <c r="C1385" s="71"/>
      <c r="D1385" s="69"/>
      <c r="E1385" s="71"/>
      <c r="F1385" s="71"/>
      <c r="G1385" s="71"/>
      <c r="H1385" s="71"/>
      <c r="I1385" s="72"/>
      <c r="J1385" s="73"/>
    </row>
    <row r="1386" spans="1:10" x14ac:dyDescent="0.35">
      <c r="A1386" s="71"/>
      <c r="B1386" s="71"/>
      <c r="C1386" s="71"/>
      <c r="D1386" s="69"/>
      <c r="E1386" s="71"/>
      <c r="F1386" s="71"/>
      <c r="G1386" s="71"/>
      <c r="H1386" s="71"/>
      <c r="I1386" s="72"/>
      <c r="J1386" s="73"/>
    </row>
    <row r="1387" spans="1:10" x14ac:dyDescent="0.35">
      <c r="A1387" s="71"/>
      <c r="B1387" s="71"/>
      <c r="C1387" s="71"/>
      <c r="D1387" s="69"/>
      <c r="E1387" s="71"/>
      <c r="F1387" s="71"/>
      <c r="G1387" s="71"/>
      <c r="H1387" s="71"/>
      <c r="I1387" s="72"/>
      <c r="J1387" s="73"/>
    </row>
    <row r="1388" spans="1:10" x14ac:dyDescent="0.35">
      <c r="A1388" s="71"/>
      <c r="B1388" s="71"/>
      <c r="C1388" s="71"/>
      <c r="D1388" s="69"/>
      <c r="E1388" s="71"/>
      <c r="F1388" s="71"/>
      <c r="G1388" s="71"/>
      <c r="H1388" s="71"/>
      <c r="I1388" s="72"/>
      <c r="J1388" s="73"/>
    </row>
    <row r="1389" spans="1:10" x14ac:dyDescent="0.35">
      <c r="A1389" s="71"/>
      <c r="B1389" s="71"/>
      <c r="C1389" s="71"/>
      <c r="D1389" s="69"/>
      <c r="E1389" s="71"/>
      <c r="F1389" s="71"/>
      <c r="G1389" s="71"/>
      <c r="H1389" s="71"/>
      <c r="I1389" s="72"/>
      <c r="J1389" s="73"/>
    </row>
    <row r="1390" spans="1:10" x14ac:dyDescent="0.35">
      <c r="A1390" s="71"/>
      <c r="B1390" s="71"/>
      <c r="C1390" s="71"/>
      <c r="D1390" s="69"/>
      <c r="E1390" s="71"/>
      <c r="F1390" s="71"/>
      <c r="G1390" s="71"/>
      <c r="H1390" s="71"/>
      <c r="I1390" s="72"/>
      <c r="J1390" s="73"/>
    </row>
    <row r="1391" spans="1:10" x14ac:dyDescent="0.35">
      <c r="A1391" s="71"/>
      <c r="B1391" s="71"/>
      <c r="C1391" s="71"/>
      <c r="D1391" s="69"/>
      <c r="E1391" s="71"/>
      <c r="F1391" s="71"/>
      <c r="G1391" s="71"/>
      <c r="H1391" s="71"/>
      <c r="I1391" s="72"/>
      <c r="J1391" s="73"/>
    </row>
    <row r="1392" spans="1:10" x14ac:dyDescent="0.35">
      <c r="A1392" s="71"/>
      <c r="B1392" s="71"/>
      <c r="C1392" s="71"/>
      <c r="D1392" s="69"/>
      <c r="E1392" s="71"/>
      <c r="F1392" s="71"/>
      <c r="G1392" s="71"/>
      <c r="H1392" s="71"/>
      <c r="I1392" s="72"/>
      <c r="J1392" s="73"/>
    </row>
    <row r="1393" spans="1:10" x14ac:dyDescent="0.35">
      <c r="A1393" s="71"/>
      <c r="B1393" s="71"/>
      <c r="C1393" s="71"/>
      <c r="D1393" s="69"/>
      <c r="E1393" s="71"/>
      <c r="F1393" s="71"/>
      <c r="G1393" s="71"/>
      <c r="H1393" s="71"/>
      <c r="I1393" s="72"/>
      <c r="J1393" s="73"/>
    </row>
    <row r="1394" spans="1:10" x14ac:dyDescent="0.35">
      <c r="A1394" s="71"/>
      <c r="B1394" s="71"/>
      <c r="C1394" s="71"/>
      <c r="D1394" s="69"/>
      <c r="E1394" s="71"/>
      <c r="F1394" s="71"/>
      <c r="G1394" s="71"/>
      <c r="H1394" s="71"/>
      <c r="I1394" s="72"/>
      <c r="J1394" s="73"/>
    </row>
    <row r="1395" spans="1:10" x14ac:dyDescent="0.35">
      <c r="A1395" s="71"/>
      <c r="B1395" s="71"/>
      <c r="C1395" s="71"/>
      <c r="D1395" s="69"/>
      <c r="E1395" s="71"/>
      <c r="F1395" s="71"/>
      <c r="G1395" s="71"/>
      <c r="H1395" s="71"/>
      <c r="I1395" s="72"/>
      <c r="J1395" s="73"/>
    </row>
    <row r="1396" spans="1:10" x14ac:dyDescent="0.35">
      <c r="A1396" s="71"/>
      <c r="B1396" s="71"/>
      <c r="C1396" s="71"/>
      <c r="D1396" s="69"/>
      <c r="E1396" s="71"/>
      <c r="F1396" s="71"/>
      <c r="G1396" s="71"/>
      <c r="H1396" s="71"/>
      <c r="I1396" s="72"/>
      <c r="J1396" s="73"/>
    </row>
    <row r="1397" spans="1:10" x14ac:dyDescent="0.35">
      <c r="A1397" s="71"/>
      <c r="B1397" s="71"/>
      <c r="C1397" s="71"/>
      <c r="D1397" s="69"/>
      <c r="E1397" s="71"/>
      <c r="F1397" s="71"/>
      <c r="G1397" s="71"/>
      <c r="H1397" s="71"/>
      <c r="I1397" s="72"/>
      <c r="J1397" s="73"/>
    </row>
    <row r="1398" spans="1:10" x14ac:dyDescent="0.35">
      <c r="A1398" s="71"/>
      <c r="B1398" s="71"/>
      <c r="C1398" s="71"/>
      <c r="D1398" s="69"/>
      <c r="E1398" s="71"/>
      <c r="F1398" s="71"/>
      <c r="G1398" s="71"/>
      <c r="H1398" s="71"/>
      <c r="I1398" s="72"/>
      <c r="J1398" s="73"/>
    </row>
    <row r="1399" spans="1:10" x14ac:dyDescent="0.35">
      <c r="A1399" s="71"/>
      <c r="B1399" s="71"/>
      <c r="C1399" s="71"/>
      <c r="D1399" s="69"/>
      <c r="E1399" s="71"/>
      <c r="F1399" s="71"/>
      <c r="G1399" s="71"/>
      <c r="H1399" s="71"/>
      <c r="I1399" s="72"/>
      <c r="J1399" s="73"/>
    </row>
    <row r="1400" spans="1:10" x14ac:dyDescent="0.35">
      <c r="A1400" s="71"/>
      <c r="B1400" s="71"/>
      <c r="C1400" s="71"/>
      <c r="D1400" s="69"/>
      <c r="E1400" s="71"/>
      <c r="F1400" s="71"/>
      <c r="G1400" s="71"/>
      <c r="H1400" s="71"/>
      <c r="I1400" s="72"/>
      <c r="J1400" s="73"/>
    </row>
    <row r="1401" spans="1:10" x14ac:dyDescent="0.35">
      <c r="A1401" s="71"/>
      <c r="B1401" s="71"/>
      <c r="C1401" s="71"/>
      <c r="D1401" s="69"/>
      <c r="E1401" s="71"/>
      <c r="F1401" s="71"/>
      <c r="G1401" s="71"/>
      <c r="H1401" s="71"/>
      <c r="I1401" s="72"/>
      <c r="J1401" s="73"/>
    </row>
    <row r="1402" spans="1:10" x14ac:dyDescent="0.35">
      <c r="A1402" s="71"/>
      <c r="B1402" s="71"/>
      <c r="C1402" s="71"/>
      <c r="D1402" s="69"/>
      <c r="E1402" s="71"/>
      <c r="F1402" s="71"/>
      <c r="G1402" s="71"/>
      <c r="H1402" s="71"/>
      <c r="I1402" s="72"/>
      <c r="J1402" s="73"/>
    </row>
    <row r="1403" spans="1:10" x14ac:dyDescent="0.35">
      <c r="A1403" s="71"/>
      <c r="B1403" s="71"/>
      <c r="C1403" s="71"/>
      <c r="D1403" s="69"/>
      <c r="E1403" s="71"/>
      <c r="F1403" s="71"/>
      <c r="G1403" s="71"/>
      <c r="H1403" s="71"/>
      <c r="I1403" s="72"/>
      <c r="J1403" s="73"/>
    </row>
    <row r="1404" spans="1:10" x14ac:dyDescent="0.35">
      <c r="A1404" s="71"/>
      <c r="B1404" s="71"/>
      <c r="C1404" s="71"/>
      <c r="D1404" s="69"/>
      <c r="E1404" s="71"/>
      <c r="F1404" s="71"/>
      <c r="G1404" s="71"/>
      <c r="H1404" s="71"/>
      <c r="I1404" s="72"/>
      <c r="J1404" s="73"/>
    </row>
    <row r="1405" spans="1:10" x14ac:dyDescent="0.35">
      <c r="A1405" s="71"/>
      <c r="B1405" s="71"/>
      <c r="C1405" s="71"/>
      <c r="D1405" s="69"/>
      <c r="E1405" s="71"/>
      <c r="F1405" s="71"/>
      <c r="G1405" s="71"/>
      <c r="H1405" s="71"/>
      <c r="I1405" s="72"/>
      <c r="J1405" s="73"/>
    </row>
    <row r="1406" spans="1:10" x14ac:dyDescent="0.35">
      <c r="A1406" s="71"/>
      <c r="B1406" s="71"/>
      <c r="C1406" s="71"/>
      <c r="D1406" s="69"/>
      <c r="E1406" s="71"/>
      <c r="F1406" s="71"/>
      <c r="G1406" s="71"/>
      <c r="H1406" s="71"/>
      <c r="I1406" s="72"/>
      <c r="J1406" s="73"/>
    </row>
    <row r="1407" spans="1:10" x14ac:dyDescent="0.35">
      <c r="A1407" s="71"/>
      <c r="B1407" s="71"/>
      <c r="C1407" s="71"/>
      <c r="D1407" s="69"/>
      <c r="E1407" s="71"/>
      <c r="F1407" s="71"/>
      <c r="G1407" s="71"/>
      <c r="H1407" s="71"/>
      <c r="I1407" s="72"/>
      <c r="J1407" s="73"/>
    </row>
    <row r="1408" spans="1:10" x14ac:dyDescent="0.35">
      <c r="A1408" s="71"/>
      <c r="B1408" s="71"/>
      <c r="C1408" s="71"/>
      <c r="D1408" s="69"/>
      <c r="E1408" s="71"/>
      <c r="F1408" s="71"/>
      <c r="G1408" s="71"/>
      <c r="H1408" s="71"/>
      <c r="I1408" s="72"/>
      <c r="J1408" s="73"/>
    </row>
    <row r="1409" spans="1:10" x14ac:dyDescent="0.35">
      <c r="A1409" s="71"/>
      <c r="B1409" s="71"/>
      <c r="C1409" s="71"/>
      <c r="D1409" s="69"/>
      <c r="E1409" s="71"/>
      <c r="F1409" s="71"/>
      <c r="G1409" s="71"/>
      <c r="H1409" s="71"/>
      <c r="I1409" s="72"/>
      <c r="J1409" s="73"/>
    </row>
    <row r="1410" spans="1:10" x14ac:dyDescent="0.35">
      <c r="A1410" s="71"/>
      <c r="B1410" s="71"/>
      <c r="C1410" s="71"/>
      <c r="D1410" s="69"/>
      <c r="E1410" s="71"/>
      <c r="F1410" s="71"/>
      <c r="G1410" s="71"/>
      <c r="H1410" s="71"/>
      <c r="I1410" s="72"/>
      <c r="J1410" s="73"/>
    </row>
    <row r="1411" spans="1:10" x14ac:dyDescent="0.35">
      <c r="A1411" s="71"/>
      <c r="B1411" s="71"/>
      <c r="C1411" s="71"/>
      <c r="D1411" s="69"/>
      <c r="E1411" s="71"/>
      <c r="F1411" s="71"/>
      <c r="G1411" s="71"/>
      <c r="H1411" s="71"/>
      <c r="I1411" s="72"/>
      <c r="J1411" s="73"/>
    </row>
    <row r="1412" spans="1:10" x14ac:dyDescent="0.35">
      <c r="A1412" s="71"/>
      <c r="B1412" s="71"/>
      <c r="C1412" s="71"/>
      <c r="D1412" s="69"/>
      <c r="E1412" s="71"/>
      <c r="F1412" s="71"/>
      <c r="G1412" s="71"/>
      <c r="H1412" s="71"/>
      <c r="I1412" s="72"/>
      <c r="J1412" s="73"/>
    </row>
    <row r="1413" spans="1:10" x14ac:dyDescent="0.35">
      <c r="A1413" s="71"/>
      <c r="B1413" s="71"/>
      <c r="C1413" s="71"/>
      <c r="D1413" s="69"/>
      <c r="E1413" s="71"/>
      <c r="F1413" s="71"/>
      <c r="G1413" s="71"/>
      <c r="H1413" s="71"/>
      <c r="I1413" s="72"/>
      <c r="J1413" s="73"/>
    </row>
    <row r="1414" spans="1:10" x14ac:dyDescent="0.35">
      <c r="A1414" s="71"/>
      <c r="B1414" s="71"/>
      <c r="C1414" s="71"/>
      <c r="D1414" s="69"/>
      <c r="E1414" s="71"/>
      <c r="F1414" s="71"/>
      <c r="G1414" s="71"/>
      <c r="H1414" s="71"/>
      <c r="I1414" s="72"/>
      <c r="J1414" s="73"/>
    </row>
    <row r="1415" spans="1:10" x14ac:dyDescent="0.35">
      <c r="A1415" s="71"/>
      <c r="B1415" s="71"/>
      <c r="C1415" s="71"/>
      <c r="D1415" s="69"/>
      <c r="E1415" s="71"/>
      <c r="F1415" s="71"/>
      <c r="G1415" s="71"/>
      <c r="H1415" s="71"/>
      <c r="I1415" s="72"/>
      <c r="J1415" s="73"/>
    </row>
    <row r="1416" spans="1:10" x14ac:dyDescent="0.35">
      <c r="A1416" s="71"/>
      <c r="B1416" s="71"/>
      <c r="C1416" s="71"/>
      <c r="D1416" s="69"/>
      <c r="E1416" s="71"/>
      <c r="F1416" s="71"/>
      <c r="G1416" s="71"/>
      <c r="H1416" s="71"/>
      <c r="I1416" s="72"/>
      <c r="J1416" s="73"/>
    </row>
    <row r="1417" spans="1:10" x14ac:dyDescent="0.35">
      <c r="A1417" s="71"/>
      <c r="B1417" s="71"/>
      <c r="C1417" s="71"/>
      <c r="D1417" s="69"/>
      <c r="E1417" s="71"/>
      <c r="F1417" s="71"/>
      <c r="G1417" s="71"/>
      <c r="H1417" s="71"/>
      <c r="I1417" s="72"/>
      <c r="J1417" s="73"/>
    </row>
    <row r="1418" spans="1:10" x14ac:dyDescent="0.35">
      <c r="A1418" s="71"/>
      <c r="B1418" s="71"/>
      <c r="C1418" s="71"/>
      <c r="D1418" s="69"/>
      <c r="E1418" s="71"/>
      <c r="F1418" s="71"/>
      <c r="G1418" s="71"/>
      <c r="H1418" s="71"/>
      <c r="I1418" s="72"/>
      <c r="J1418" s="73"/>
    </row>
    <row r="1419" spans="1:10" x14ac:dyDescent="0.35">
      <c r="A1419" s="71"/>
      <c r="B1419" s="71"/>
      <c r="C1419" s="71"/>
      <c r="D1419" s="69"/>
      <c r="E1419" s="71"/>
      <c r="F1419" s="71"/>
      <c r="G1419" s="71"/>
      <c r="H1419" s="71"/>
      <c r="I1419" s="72"/>
      <c r="J1419" s="73"/>
    </row>
    <row r="1420" spans="1:10" x14ac:dyDescent="0.35">
      <c r="A1420" s="71"/>
      <c r="B1420" s="71"/>
      <c r="C1420" s="71"/>
      <c r="D1420" s="69"/>
      <c r="E1420" s="71"/>
      <c r="F1420" s="71"/>
      <c r="G1420" s="71"/>
      <c r="H1420" s="71"/>
      <c r="I1420" s="72"/>
      <c r="J1420" s="73"/>
    </row>
    <row r="1421" spans="1:10" x14ac:dyDescent="0.35">
      <c r="A1421" s="71"/>
      <c r="B1421" s="71"/>
      <c r="C1421" s="71"/>
      <c r="D1421" s="69"/>
      <c r="E1421" s="71"/>
      <c r="F1421" s="71"/>
      <c r="G1421" s="71"/>
      <c r="H1421" s="71"/>
      <c r="I1421" s="72"/>
      <c r="J1421" s="73"/>
    </row>
    <row r="1422" spans="1:10" x14ac:dyDescent="0.35">
      <c r="A1422" s="71"/>
      <c r="B1422" s="71"/>
      <c r="C1422" s="71"/>
      <c r="D1422" s="69"/>
      <c r="E1422" s="71"/>
      <c r="F1422" s="71"/>
      <c r="G1422" s="71"/>
      <c r="H1422" s="71"/>
      <c r="I1422" s="72"/>
      <c r="J1422" s="73"/>
    </row>
    <row r="1423" spans="1:10" x14ac:dyDescent="0.35">
      <c r="A1423" s="71"/>
      <c r="B1423" s="71"/>
      <c r="C1423" s="71"/>
      <c r="D1423" s="69"/>
      <c r="E1423" s="71"/>
      <c r="F1423" s="71"/>
      <c r="G1423" s="71"/>
      <c r="H1423" s="71"/>
      <c r="I1423" s="72"/>
      <c r="J1423" s="73"/>
    </row>
    <row r="1424" spans="1:10" x14ac:dyDescent="0.35">
      <c r="A1424" s="71"/>
      <c r="B1424" s="71"/>
      <c r="C1424" s="71"/>
      <c r="D1424" s="69"/>
      <c r="E1424" s="71"/>
      <c r="F1424" s="71"/>
      <c r="G1424" s="71"/>
      <c r="H1424" s="71"/>
      <c r="I1424" s="72"/>
      <c r="J1424" s="73"/>
    </row>
    <row r="1425" spans="1:10" x14ac:dyDescent="0.35">
      <c r="A1425" s="71"/>
      <c r="B1425" s="71"/>
      <c r="C1425" s="71"/>
      <c r="D1425" s="69"/>
      <c r="E1425" s="71"/>
      <c r="F1425" s="71"/>
      <c r="G1425" s="71"/>
      <c r="H1425" s="71"/>
      <c r="I1425" s="72"/>
      <c r="J1425" s="73"/>
    </row>
    <row r="1426" spans="1:10" x14ac:dyDescent="0.35">
      <c r="A1426" s="71"/>
      <c r="B1426" s="71"/>
      <c r="C1426" s="71"/>
      <c r="D1426" s="69"/>
      <c r="E1426" s="71"/>
      <c r="F1426" s="71"/>
      <c r="G1426" s="71"/>
      <c r="H1426" s="71"/>
      <c r="I1426" s="72"/>
      <c r="J1426" s="73"/>
    </row>
    <row r="1427" spans="1:10" x14ac:dyDescent="0.35">
      <c r="A1427" s="71"/>
      <c r="B1427" s="71"/>
      <c r="C1427" s="71"/>
      <c r="D1427" s="69"/>
      <c r="E1427" s="71"/>
      <c r="F1427" s="71"/>
      <c r="G1427" s="71"/>
      <c r="H1427" s="71"/>
      <c r="I1427" s="72"/>
      <c r="J1427" s="73"/>
    </row>
    <row r="1428" spans="1:10" x14ac:dyDescent="0.35">
      <c r="A1428" s="71"/>
      <c r="B1428" s="71"/>
      <c r="C1428" s="71"/>
      <c r="D1428" s="69"/>
      <c r="E1428" s="71"/>
      <c r="F1428" s="71"/>
      <c r="G1428" s="71"/>
      <c r="H1428" s="71"/>
      <c r="I1428" s="72"/>
      <c r="J1428" s="73"/>
    </row>
    <row r="1429" spans="1:10" x14ac:dyDescent="0.35">
      <c r="A1429" s="71"/>
      <c r="B1429" s="71"/>
      <c r="C1429" s="71"/>
      <c r="D1429" s="69"/>
      <c r="E1429" s="71"/>
      <c r="F1429" s="71"/>
      <c r="G1429" s="71"/>
      <c r="H1429" s="71"/>
      <c r="I1429" s="72"/>
      <c r="J1429" s="73"/>
    </row>
    <row r="1430" spans="1:10" x14ac:dyDescent="0.35">
      <c r="A1430" s="71"/>
      <c r="B1430" s="71"/>
      <c r="C1430" s="71"/>
      <c r="D1430" s="69"/>
      <c r="E1430" s="71"/>
      <c r="F1430" s="71"/>
      <c r="G1430" s="71"/>
      <c r="H1430" s="71"/>
      <c r="I1430" s="72"/>
      <c r="J1430" s="73"/>
    </row>
    <row r="1431" spans="1:10" x14ac:dyDescent="0.35">
      <c r="A1431" s="71"/>
      <c r="B1431" s="71"/>
      <c r="C1431" s="71"/>
      <c r="D1431" s="69"/>
      <c r="E1431" s="71"/>
      <c r="F1431" s="71"/>
      <c r="G1431" s="71"/>
      <c r="H1431" s="71"/>
      <c r="I1431" s="72"/>
      <c r="J1431" s="73"/>
    </row>
    <row r="1432" spans="1:10" x14ac:dyDescent="0.35">
      <c r="A1432" s="71"/>
      <c r="B1432" s="71"/>
      <c r="C1432" s="71"/>
      <c r="D1432" s="69"/>
      <c r="E1432" s="71"/>
      <c r="F1432" s="71"/>
      <c r="G1432" s="71"/>
      <c r="H1432" s="71"/>
      <c r="I1432" s="72"/>
      <c r="J1432" s="73"/>
    </row>
    <row r="1433" spans="1:10" x14ac:dyDescent="0.35">
      <c r="A1433" s="71"/>
      <c r="B1433" s="71"/>
      <c r="C1433" s="71"/>
      <c r="D1433" s="69"/>
      <c r="E1433" s="71"/>
      <c r="F1433" s="71"/>
      <c r="G1433" s="71"/>
      <c r="H1433" s="71"/>
      <c r="I1433" s="72"/>
      <c r="J1433" s="73"/>
    </row>
    <row r="1434" spans="1:10" x14ac:dyDescent="0.35">
      <c r="A1434" s="71"/>
      <c r="B1434" s="71"/>
      <c r="C1434" s="71"/>
      <c r="D1434" s="69"/>
      <c r="E1434" s="71"/>
      <c r="F1434" s="71"/>
      <c r="G1434" s="71"/>
      <c r="H1434" s="71"/>
      <c r="I1434" s="72"/>
      <c r="J1434" s="73"/>
    </row>
    <row r="1435" spans="1:10" x14ac:dyDescent="0.35">
      <c r="A1435" s="71"/>
      <c r="B1435" s="71"/>
      <c r="C1435" s="71"/>
      <c r="D1435" s="69"/>
      <c r="E1435" s="71"/>
      <c r="F1435" s="71"/>
      <c r="G1435" s="71"/>
      <c r="H1435" s="71"/>
      <c r="I1435" s="72"/>
      <c r="J1435" s="73"/>
    </row>
    <row r="1436" spans="1:10" x14ac:dyDescent="0.35">
      <c r="A1436" s="71"/>
      <c r="B1436" s="71"/>
      <c r="C1436" s="71"/>
      <c r="D1436" s="69"/>
      <c r="E1436" s="71"/>
      <c r="F1436" s="71"/>
      <c r="G1436" s="71"/>
      <c r="H1436" s="71"/>
      <c r="I1436" s="72"/>
      <c r="J1436" s="73"/>
    </row>
    <row r="1437" spans="1:10" x14ac:dyDescent="0.35">
      <c r="A1437" s="71"/>
      <c r="B1437" s="71"/>
      <c r="C1437" s="71"/>
      <c r="D1437" s="69"/>
      <c r="E1437" s="71"/>
      <c r="F1437" s="71"/>
      <c r="G1437" s="71"/>
      <c r="H1437" s="71"/>
      <c r="I1437" s="72"/>
      <c r="J1437" s="73"/>
    </row>
    <row r="1438" spans="1:10" x14ac:dyDescent="0.35">
      <c r="A1438" s="71"/>
      <c r="B1438" s="71"/>
      <c r="C1438" s="71"/>
      <c r="D1438" s="69"/>
      <c r="E1438" s="71"/>
      <c r="F1438" s="71"/>
      <c r="G1438" s="71"/>
      <c r="H1438" s="71"/>
      <c r="I1438" s="72"/>
      <c r="J1438" s="73"/>
    </row>
    <row r="1439" spans="1:10" x14ac:dyDescent="0.35">
      <c r="A1439" s="71"/>
      <c r="B1439" s="71"/>
      <c r="C1439" s="71"/>
      <c r="D1439" s="69"/>
      <c r="E1439" s="71"/>
      <c r="F1439" s="71"/>
      <c r="G1439" s="71"/>
      <c r="H1439" s="71"/>
      <c r="I1439" s="72"/>
      <c r="J1439" s="73"/>
    </row>
    <row r="1440" spans="1:10" x14ac:dyDescent="0.35">
      <c r="A1440" s="71"/>
      <c r="B1440" s="71"/>
      <c r="C1440" s="71"/>
      <c r="D1440" s="69"/>
      <c r="E1440" s="71"/>
      <c r="F1440" s="71"/>
      <c r="G1440" s="71"/>
      <c r="H1440" s="71"/>
      <c r="I1440" s="72"/>
      <c r="J1440" s="73"/>
    </row>
    <row r="1441" spans="1:10" x14ac:dyDescent="0.35">
      <c r="A1441" s="71"/>
      <c r="B1441" s="71"/>
      <c r="C1441" s="71"/>
      <c r="D1441" s="69"/>
      <c r="E1441" s="71"/>
      <c r="F1441" s="71"/>
      <c r="G1441" s="71"/>
      <c r="H1441" s="71"/>
      <c r="I1441" s="72"/>
      <c r="J1441" s="73"/>
    </row>
    <row r="1442" spans="1:10" x14ac:dyDescent="0.35">
      <c r="A1442" s="71"/>
      <c r="B1442" s="71"/>
      <c r="C1442" s="71"/>
      <c r="D1442" s="69"/>
      <c r="E1442" s="71"/>
      <c r="F1442" s="71"/>
      <c r="G1442" s="71"/>
      <c r="H1442" s="71"/>
      <c r="I1442" s="72"/>
      <c r="J1442" s="73"/>
    </row>
    <row r="1443" spans="1:10" x14ac:dyDescent="0.35">
      <c r="A1443" s="71"/>
      <c r="B1443" s="71"/>
      <c r="C1443" s="71"/>
      <c r="D1443" s="69"/>
      <c r="E1443" s="71"/>
      <c r="F1443" s="71"/>
      <c r="G1443" s="71"/>
      <c r="H1443" s="71"/>
      <c r="I1443" s="72"/>
      <c r="J1443" s="73"/>
    </row>
    <row r="1444" spans="1:10" x14ac:dyDescent="0.35">
      <c r="A1444" s="71"/>
      <c r="B1444" s="71"/>
      <c r="C1444" s="71"/>
      <c r="D1444" s="69"/>
      <c r="E1444" s="71"/>
      <c r="F1444" s="71"/>
      <c r="G1444" s="71"/>
      <c r="H1444" s="71"/>
      <c r="I1444" s="72"/>
      <c r="J1444" s="73"/>
    </row>
    <row r="1445" spans="1:10" x14ac:dyDescent="0.35">
      <c r="A1445" s="71"/>
      <c r="B1445" s="71"/>
      <c r="C1445" s="71"/>
      <c r="D1445" s="69"/>
      <c r="E1445" s="71"/>
      <c r="F1445" s="71"/>
      <c r="G1445" s="71"/>
      <c r="H1445" s="71"/>
      <c r="I1445" s="72"/>
      <c r="J1445" s="73"/>
    </row>
    <row r="1446" spans="1:10" x14ac:dyDescent="0.35">
      <c r="A1446" s="71"/>
      <c r="B1446" s="71"/>
      <c r="C1446" s="71"/>
      <c r="D1446" s="69"/>
      <c r="E1446" s="71"/>
      <c r="F1446" s="71"/>
      <c r="G1446" s="71"/>
      <c r="H1446" s="71"/>
      <c r="I1446" s="72"/>
      <c r="J1446" s="73"/>
    </row>
    <row r="1447" spans="1:10" x14ac:dyDescent="0.35">
      <c r="A1447" s="71"/>
      <c r="B1447" s="71"/>
      <c r="C1447" s="71"/>
      <c r="D1447" s="69"/>
      <c r="E1447" s="71"/>
      <c r="F1447" s="71"/>
      <c r="G1447" s="71"/>
      <c r="H1447" s="71"/>
      <c r="I1447" s="72"/>
      <c r="J1447" s="73"/>
    </row>
    <row r="1448" spans="1:10" x14ac:dyDescent="0.35">
      <c r="A1448" s="71"/>
      <c r="B1448" s="71"/>
      <c r="C1448" s="71"/>
      <c r="D1448" s="69"/>
      <c r="E1448" s="71"/>
      <c r="F1448" s="71"/>
      <c r="G1448" s="71"/>
      <c r="H1448" s="71"/>
      <c r="I1448" s="72"/>
      <c r="J1448" s="73"/>
    </row>
    <row r="1449" spans="1:10" x14ac:dyDescent="0.35">
      <c r="A1449" s="71"/>
      <c r="B1449" s="71"/>
      <c r="C1449" s="71"/>
      <c r="D1449" s="69"/>
      <c r="E1449" s="71"/>
      <c r="F1449" s="71"/>
      <c r="G1449" s="71"/>
      <c r="H1449" s="71"/>
      <c r="I1449" s="72"/>
      <c r="J1449" s="73"/>
    </row>
    <row r="1450" spans="1:10" x14ac:dyDescent="0.35">
      <c r="A1450" s="71"/>
      <c r="B1450" s="71"/>
      <c r="C1450" s="71"/>
      <c r="D1450" s="69"/>
      <c r="E1450" s="71"/>
      <c r="F1450" s="71"/>
      <c r="G1450" s="71"/>
      <c r="H1450" s="71"/>
      <c r="I1450" s="72"/>
      <c r="J1450" s="73"/>
    </row>
    <row r="1451" spans="1:10" x14ac:dyDescent="0.35">
      <c r="A1451" s="71"/>
      <c r="B1451" s="71"/>
      <c r="C1451" s="71"/>
      <c r="D1451" s="69"/>
      <c r="E1451" s="71"/>
      <c r="F1451" s="71"/>
      <c r="G1451" s="71"/>
      <c r="H1451" s="71"/>
      <c r="I1451" s="72"/>
      <c r="J1451" s="73"/>
    </row>
    <row r="1452" spans="1:10" x14ac:dyDescent="0.35">
      <c r="A1452" s="71"/>
      <c r="B1452" s="71"/>
      <c r="C1452" s="71"/>
      <c r="D1452" s="69"/>
      <c r="E1452" s="71"/>
      <c r="F1452" s="71"/>
      <c r="G1452" s="71"/>
      <c r="H1452" s="71"/>
      <c r="I1452" s="72"/>
      <c r="J1452" s="73"/>
    </row>
    <row r="1453" spans="1:10" x14ac:dyDescent="0.35">
      <c r="A1453" s="71"/>
      <c r="B1453" s="71"/>
      <c r="C1453" s="71"/>
      <c r="D1453" s="69"/>
      <c r="E1453" s="71"/>
      <c r="F1453" s="71"/>
      <c r="G1453" s="71"/>
      <c r="H1453" s="71"/>
      <c r="I1453" s="72"/>
      <c r="J1453" s="73"/>
    </row>
    <row r="1454" spans="1:10" x14ac:dyDescent="0.35">
      <c r="A1454" s="71"/>
      <c r="B1454" s="71"/>
      <c r="C1454" s="71"/>
      <c r="D1454" s="69"/>
      <c r="E1454" s="71"/>
      <c r="F1454" s="71"/>
      <c r="G1454" s="71"/>
      <c r="H1454" s="71"/>
      <c r="I1454" s="72"/>
      <c r="J1454" s="73"/>
    </row>
    <row r="1455" spans="1:10" x14ac:dyDescent="0.35">
      <c r="A1455" s="71"/>
      <c r="B1455" s="71"/>
      <c r="C1455" s="71"/>
      <c r="D1455" s="69"/>
      <c r="E1455" s="71"/>
      <c r="F1455" s="71"/>
      <c r="G1455" s="71"/>
      <c r="H1455" s="71"/>
      <c r="I1455" s="72"/>
      <c r="J1455" s="73"/>
    </row>
    <row r="1456" spans="1:10" x14ac:dyDescent="0.35">
      <c r="A1456" s="71"/>
      <c r="B1456" s="71"/>
      <c r="C1456" s="71"/>
      <c r="D1456" s="69"/>
      <c r="E1456" s="71"/>
      <c r="F1456" s="71"/>
      <c r="G1456" s="71"/>
      <c r="H1456" s="71"/>
      <c r="I1456" s="72"/>
      <c r="J1456" s="73"/>
    </row>
    <row r="1457" spans="1:10" x14ac:dyDescent="0.35">
      <c r="A1457" s="71"/>
      <c r="B1457" s="71"/>
      <c r="C1457" s="71"/>
      <c r="D1457" s="69"/>
      <c r="E1457" s="71"/>
      <c r="F1457" s="71"/>
      <c r="G1457" s="71"/>
      <c r="H1457" s="71"/>
      <c r="I1457" s="72"/>
      <c r="J1457" s="73"/>
    </row>
    <row r="1458" spans="1:10" x14ac:dyDescent="0.35">
      <c r="A1458" s="71"/>
      <c r="B1458" s="71"/>
      <c r="C1458" s="71"/>
      <c r="D1458" s="69"/>
      <c r="E1458" s="71"/>
      <c r="F1458" s="71"/>
      <c r="G1458" s="71"/>
      <c r="H1458" s="71"/>
      <c r="I1458" s="72"/>
      <c r="J1458" s="73"/>
    </row>
    <row r="1459" spans="1:10" x14ac:dyDescent="0.35">
      <c r="A1459" s="71"/>
      <c r="B1459" s="71"/>
      <c r="C1459" s="71"/>
      <c r="D1459" s="69"/>
      <c r="E1459" s="71"/>
      <c r="F1459" s="71"/>
      <c r="G1459" s="71"/>
      <c r="H1459" s="71"/>
      <c r="I1459" s="72"/>
      <c r="J1459" s="73"/>
    </row>
    <row r="1460" spans="1:10" x14ac:dyDescent="0.35">
      <c r="A1460" s="71"/>
      <c r="B1460" s="71"/>
      <c r="C1460" s="71"/>
      <c r="D1460" s="69"/>
      <c r="E1460" s="71"/>
      <c r="F1460" s="71"/>
      <c r="G1460" s="71"/>
      <c r="H1460" s="71"/>
      <c r="I1460" s="72"/>
      <c r="J1460" s="73"/>
    </row>
    <row r="1461" spans="1:10" x14ac:dyDescent="0.35">
      <c r="A1461" s="71"/>
      <c r="B1461" s="71"/>
      <c r="C1461" s="71"/>
      <c r="D1461" s="69"/>
      <c r="E1461" s="71"/>
      <c r="F1461" s="71"/>
      <c r="G1461" s="71"/>
      <c r="H1461" s="71"/>
      <c r="I1461" s="72"/>
      <c r="J1461" s="73"/>
    </row>
    <row r="1462" spans="1:10" x14ac:dyDescent="0.35">
      <c r="A1462" s="71"/>
      <c r="B1462" s="71"/>
      <c r="C1462" s="71"/>
      <c r="D1462" s="69"/>
      <c r="E1462" s="71"/>
      <c r="F1462" s="71"/>
      <c r="G1462" s="71"/>
      <c r="H1462" s="71"/>
      <c r="I1462" s="72"/>
      <c r="J1462" s="73"/>
    </row>
    <row r="1463" spans="1:10" x14ac:dyDescent="0.35">
      <c r="A1463" s="71"/>
      <c r="B1463" s="71"/>
      <c r="C1463" s="71"/>
      <c r="D1463" s="69"/>
      <c r="E1463" s="71"/>
      <c r="F1463" s="71"/>
      <c r="G1463" s="71"/>
      <c r="H1463" s="71"/>
      <c r="I1463" s="72"/>
      <c r="J1463" s="73"/>
    </row>
    <row r="1464" spans="1:10" x14ac:dyDescent="0.35">
      <c r="A1464" s="71"/>
      <c r="B1464" s="71"/>
      <c r="C1464" s="71"/>
      <c r="D1464" s="69"/>
      <c r="E1464" s="71"/>
      <c r="F1464" s="71"/>
      <c r="G1464" s="71"/>
      <c r="H1464" s="71"/>
      <c r="I1464" s="72"/>
      <c r="J1464" s="73"/>
    </row>
    <row r="1465" spans="1:10" x14ac:dyDescent="0.35">
      <c r="A1465" s="71"/>
      <c r="B1465" s="71"/>
      <c r="C1465" s="71"/>
      <c r="D1465" s="69"/>
      <c r="E1465" s="71"/>
      <c r="F1465" s="71"/>
      <c r="G1465" s="71"/>
      <c r="H1465" s="71"/>
      <c r="I1465" s="72"/>
      <c r="J1465" s="73"/>
    </row>
    <row r="1466" spans="1:10" x14ac:dyDescent="0.35">
      <c r="A1466" s="71"/>
      <c r="B1466" s="71"/>
      <c r="C1466" s="71"/>
      <c r="D1466" s="69"/>
      <c r="E1466" s="71"/>
      <c r="F1466" s="71"/>
      <c r="G1466" s="71"/>
      <c r="H1466" s="71"/>
      <c r="I1466" s="72"/>
      <c r="J1466" s="73"/>
    </row>
    <row r="1467" spans="1:10" x14ac:dyDescent="0.35">
      <c r="A1467" s="71"/>
      <c r="B1467" s="71"/>
      <c r="C1467" s="71"/>
      <c r="D1467" s="69"/>
      <c r="E1467" s="71"/>
      <c r="F1467" s="71"/>
      <c r="G1467" s="71"/>
      <c r="H1467" s="71"/>
      <c r="I1467" s="72"/>
      <c r="J1467" s="73"/>
    </row>
    <row r="1468" spans="1:10" x14ac:dyDescent="0.35">
      <c r="A1468" s="71"/>
      <c r="B1468" s="71"/>
      <c r="C1468" s="71"/>
      <c r="D1468" s="69"/>
      <c r="E1468" s="71"/>
      <c r="F1468" s="71"/>
      <c r="G1468" s="71"/>
      <c r="H1468" s="71"/>
      <c r="I1468" s="72"/>
      <c r="J1468" s="73"/>
    </row>
    <row r="1469" spans="1:10" x14ac:dyDescent="0.35">
      <c r="A1469" s="71"/>
      <c r="B1469" s="71"/>
      <c r="C1469" s="71"/>
      <c r="D1469" s="69"/>
      <c r="E1469" s="71"/>
      <c r="F1469" s="71"/>
      <c r="G1469" s="71"/>
      <c r="H1469" s="71"/>
      <c r="I1469" s="72"/>
      <c r="J1469" s="73"/>
    </row>
    <row r="1470" spans="1:10" x14ac:dyDescent="0.35">
      <c r="A1470" s="71"/>
      <c r="B1470" s="71"/>
      <c r="C1470" s="71"/>
      <c r="D1470" s="69"/>
      <c r="E1470" s="71"/>
      <c r="F1470" s="71"/>
      <c r="G1470" s="71"/>
      <c r="H1470" s="71"/>
      <c r="I1470" s="72"/>
      <c r="J1470" s="73"/>
    </row>
    <row r="1471" spans="1:10" x14ac:dyDescent="0.35">
      <c r="A1471" s="71"/>
      <c r="B1471" s="71"/>
      <c r="C1471" s="71"/>
      <c r="D1471" s="69"/>
      <c r="E1471" s="71"/>
      <c r="F1471" s="71"/>
      <c r="G1471" s="71"/>
      <c r="H1471" s="71"/>
      <c r="I1471" s="72"/>
      <c r="J1471" s="73"/>
    </row>
    <row r="1472" spans="1:10" x14ac:dyDescent="0.35">
      <c r="A1472" s="71"/>
      <c r="B1472" s="71"/>
      <c r="C1472" s="71"/>
      <c r="D1472" s="69"/>
      <c r="E1472" s="71"/>
      <c r="F1472" s="71"/>
      <c r="G1472" s="71"/>
      <c r="H1472" s="71"/>
      <c r="I1472" s="72"/>
      <c r="J1472" s="73"/>
    </row>
    <row r="1473" spans="1:10" x14ac:dyDescent="0.35">
      <c r="A1473" s="71"/>
      <c r="B1473" s="71"/>
      <c r="C1473" s="71"/>
      <c r="D1473" s="69"/>
      <c r="E1473" s="71"/>
      <c r="F1473" s="71"/>
      <c r="G1473" s="71"/>
      <c r="H1473" s="71"/>
      <c r="I1473" s="72"/>
      <c r="J1473" s="73"/>
    </row>
    <row r="1474" spans="1:10" x14ac:dyDescent="0.35">
      <c r="A1474" s="71"/>
      <c r="B1474" s="71"/>
      <c r="C1474" s="71"/>
      <c r="D1474" s="69"/>
      <c r="E1474" s="71"/>
      <c r="F1474" s="71"/>
      <c r="G1474" s="71"/>
      <c r="H1474" s="71"/>
      <c r="I1474" s="72"/>
      <c r="J1474" s="73"/>
    </row>
    <row r="1475" spans="1:10" x14ac:dyDescent="0.35">
      <c r="A1475" s="71"/>
      <c r="B1475" s="71"/>
      <c r="C1475" s="71"/>
      <c r="D1475" s="69"/>
      <c r="E1475" s="71"/>
      <c r="F1475" s="71"/>
      <c r="G1475" s="71"/>
      <c r="H1475" s="71"/>
      <c r="I1475" s="72"/>
      <c r="J1475" s="73"/>
    </row>
    <row r="1476" spans="1:10" x14ac:dyDescent="0.35">
      <c r="A1476" s="71"/>
      <c r="B1476" s="71"/>
      <c r="C1476" s="71"/>
      <c r="D1476" s="69"/>
      <c r="E1476" s="71"/>
      <c r="F1476" s="71"/>
      <c r="G1476" s="71"/>
      <c r="H1476" s="71"/>
      <c r="I1476" s="72"/>
      <c r="J1476" s="73"/>
    </row>
    <row r="1477" spans="1:10" x14ac:dyDescent="0.35">
      <c r="A1477" s="71"/>
      <c r="B1477" s="71"/>
      <c r="C1477" s="71"/>
      <c r="D1477" s="69"/>
      <c r="E1477" s="71"/>
      <c r="F1477" s="71"/>
      <c r="G1477" s="71"/>
      <c r="H1477" s="71"/>
      <c r="I1477" s="72"/>
      <c r="J1477" s="73"/>
    </row>
    <row r="1478" spans="1:10" x14ac:dyDescent="0.35">
      <c r="A1478" s="71"/>
      <c r="B1478" s="71"/>
      <c r="C1478" s="71"/>
      <c r="D1478" s="69"/>
      <c r="E1478" s="71"/>
      <c r="F1478" s="71"/>
      <c r="G1478" s="71"/>
      <c r="H1478" s="71"/>
      <c r="I1478" s="72"/>
      <c r="J1478" s="73"/>
    </row>
    <row r="1479" spans="1:10" x14ac:dyDescent="0.35">
      <c r="A1479" s="71"/>
      <c r="B1479" s="71"/>
      <c r="C1479" s="71"/>
      <c r="D1479" s="69"/>
      <c r="E1479" s="71"/>
      <c r="F1479" s="71"/>
      <c r="G1479" s="71"/>
      <c r="H1479" s="71"/>
      <c r="I1479" s="72"/>
      <c r="J1479" s="73"/>
    </row>
    <row r="1480" spans="1:10" x14ac:dyDescent="0.35">
      <c r="A1480" s="71"/>
      <c r="B1480" s="71"/>
      <c r="C1480" s="71"/>
      <c r="D1480" s="69"/>
      <c r="E1480" s="71"/>
      <c r="F1480" s="71"/>
      <c r="G1480" s="71"/>
      <c r="H1480" s="71"/>
      <c r="I1480" s="72"/>
      <c r="J1480" s="73"/>
    </row>
    <row r="1481" spans="1:10" x14ac:dyDescent="0.35">
      <c r="A1481" s="71"/>
      <c r="B1481" s="71"/>
      <c r="C1481" s="71"/>
      <c r="D1481" s="69"/>
      <c r="E1481" s="71"/>
      <c r="F1481" s="71"/>
      <c r="G1481" s="71"/>
      <c r="H1481" s="71"/>
      <c r="I1481" s="72"/>
      <c r="J1481" s="73"/>
    </row>
    <row r="1482" spans="1:10" x14ac:dyDescent="0.35">
      <c r="A1482" s="71"/>
      <c r="B1482" s="71"/>
      <c r="C1482" s="71"/>
      <c r="D1482" s="69"/>
      <c r="E1482" s="71"/>
      <c r="F1482" s="71"/>
      <c r="G1482" s="71"/>
      <c r="H1482" s="71"/>
      <c r="I1482" s="72"/>
      <c r="J1482" s="73"/>
    </row>
    <row r="1483" spans="1:10" x14ac:dyDescent="0.35">
      <c r="A1483" s="71"/>
      <c r="B1483" s="71"/>
      <c r="C1483" s="71"/>
      <c r="D1483" s="69"/>
      <c r="E1483" s="71"/>
      <c r="F1483" s="71"/>
      <c r="G1483" s="71"/>
      <c r="H1483" s="71"/>
      <c r="I1483" s="72"/>
      <c r="J1483" s="73"/>
    </row>
    <row r="1484" spans="1:10" x14ac:dyDescent="0.35">
      <c r="A1484" s="71"/>
      <c r="B1484" s="71"/>
      <c r="C1484" s="71"/>
      <c r="D1484" s="69"/>
      <c r="E1484" s="71"/>
      <c r="F1484" s="71"/>
      <c r="G1484" s="71"/>
      <c r="H1484" s="71"/>
      <c r="I1484" s="72"/>
      <c r="J1484" s="73"/>
    </row>
    <row r="1485" spans="1:10" x14ac:dyDescent="0.35">
      <c r="A1485" s="71"/>
      <c r="B1485" s="71"/>
      <c r="C1485" s="71"/>
      <c r="D1485" s="69"/>
      <c r="E1485" s="71"/>
      <c r="F1485" s="71"/>
      <c r="G1485" s="71"/>
      <c r="H1485" s="71"/>
      <c r="I1485" s="72"/>
      <c r="J1485" s="73"/>
    </row>
    <row r="1486" spans="1:10" x14ac:dyDescent="0.35">
      <c r="A1486" s="71"/>
      <c r="B1486" s="71"/>
      <c r="C1486" s="71"/>
      <c r="D1486" s="69"/>
      <c r="E1486" s="71"/>
      <c r="F1486" s="71"/>
      <c r="G1486" s="71"/>
      <c r="H1486" s="71"/>
      <c r="I1486" s="72"/>
      <c r="J1486" s="73"/>
    </row>
    <row r="1487" spans="1:10" x14ac:dyDescent="0.35">
      <c r="A1487" s="71"/>
      <c r="B1487" s="71"/>
      <c r="C1487" s="71"/>
      <c r="D1487" s="69"/>
      <c r="E1487" s="71"/>
      <c r="F1487" s="71"/>
      <c r="G1487" s="71"/>
      <c r="H1487" s="71"/>
      <c r="I1487" s="72"/>
      <c r="J1487" s="73"/>
    </row>
    <row r="1488" spans="1:10" x14ac:dyDescent="0.35">
      <c r="A1488" s="71"/>
      <c r="B1488" s="71"/>
      <c r="C1488" s="71"/>
      <c r="D1488" s="69"/>
      <c r="E1488" s="71"/>
      <c r="F1488" s="71"/>
      <c r="G1488" s="71"/>
      <c r="H1488" s="71"/>
      <c r="I1488" s="72"/>
      <c r="J1488" s="73"/>
    </row>
    <row r="1489" spans="1:10" x14ac:dyDescent="0.35">
      <c r="A1489" s="71"/>
      <c r="B1489" s="71"/>
      <c r="C1489" s="71"/>
      <c r="D1489" s="69"/>
      <c r="E1489" s="71"/>
      <c r="F1489" s="71"/>
      <c r="G1489" s="71"/>
      <c r="H1489" s="71"/>
      <c r="I1489" s="72"/>
      <c r="J1489" s="73"/>
    </row>
    <row r="1490" spans="1:10" x14ac:dyDescent="0.35">
      <c r="A1490" s="71"/>
      <c r="B1490" s="71"/>
      <c r="C1490" s="71"/>
      <c r="D1490" s="69"/>
      <c r="E1490" s="71"/>
      <c r="F1490" s="71"/>
      <c r="G1490" s="71"/>
      <c r="H1490" s="71"/>
      <c r="I1490" s="72"/>
      <c r="J1490" s="73"/>
    </row>
    <row r="1491" spans="1:10" x14ac:dyDescent="0.35">
      <c r="A1491" s="71"/>
      <c r="B1491" s="71"/>
      <c r="C1491" s="71"/>
      <c r="D1491" s="69"/>
      <c r="E1491" s="71"/>
      <c r="F1491" s="71"/>
      <c r="G1491" s="71"/>
      <c r="H1491" s="71"/>
      <c r="I1491" s="72"/>
      <c r="J1491" s="73"/>
    </row>
    <row r="1492" spans="1:10" x14ac:dyDescent="0.35">
      <c r="A1492" s="71"/>
      <c r="B1492" s="71"/>
      <c r="C1492" s="71"/>
      <c r="D1492" s="69"/>
      <c r="E1492" s="71"/>
      <c r="F1492" s="71"/>
      <c r="G1492" s="71"/>
      <c r="H1492" s="71"/>
      <c r="I1492" s="72"/>
      <c r="J1492" s="73"/>
    </row>
    <row r="1493" spans="1:10" x14ac:dyDescent="0.35">
      <c r="A1493" s="71"/>
      <c r="B1493" s="71"/>
      <c r="C1493" s="71"/>
      <c r="D1493" s="69"/>
      <c r="E1493" s="71"/>
      <c r="F1493" s="71"/>
      <c r="G1493" s="71"/>
      <c r="H1493" s="71"/>
      <c r="I1493" s="72"/>
      <c r="J1493" s="73"/>
    </row>
    <row r="1494" spans="1:10" x14ac:dyDescent="0.35">
      <c r="A1494" s="71"/>
      <c r="B1494" s="71"/>
      <c r="C1494" s="71"/>
      <c r="D1494" s="69"/>
      <c r="E1494" s="71"/>
      <c r="F1494" s="71"/>
      <c r="G1494" s="71"/>
      <c r="H1494" s="71"/>
      <c r="I1494" s="72"/>
      <c r="J1494" s="73"/>
    </row>
    <row r="1495" spans="1:10" x14ac:dyDescent="0.35">
      <c r="A1495" s="71"/>
      <c r="B1495" s="71"/>
      <c r="C1495" s="71"/>
      <c r="D1495" s="69"/>
      <c r="E1495" s="71"/>
      <c r="F1495" s="71"/>
      <c r="G1495" s="71"/>
      <c r="H1495" s="71"/>
      <c r="I1495" s="72"/>
      <c r="J1495" s="73"/>
    </row>
    <row r="1496" spans="1:10" x14ac:dyDescent="0.35">
      <c r="A1496" s="71"/>
      <c r="B1496" s="71"/>
      <c r="C1496" s="71"/>
      <c r="D1496" s="69"/>
      <c r="E1496" s="71"/>
      <c r="F1496" s="71"/>
      <c r="G1496" s="71"/>
      <c r="H1496" s="71"/>
      <c r="I1496" s="72"/>
      <c r="J1496" s="73"/>
    </row>
    <row r="1497" spans="1:10" x14ac:dyDescent="0.35">
      <c r="A1497" s="71"/>
      <c r="B1497" s="71"/>
      <c r="C1497" s="71"/>
      <c r="D1497" s="69"/>
      <c r="E1497" s="71"/>
      <c r="F1497" s="71"/>
      <c r="G1497" s="71"/>
      <c r="H1497" s="71"/>
      <c r="I1497" s="72"/>
      <c r="J1497" s="73"/>
    </row>
    <row r="1498" spans="1:10" x14ac:dyDescent="0.35">
      <c r="A1498" s="71"/>
      <c r="B1498" s="71"/>
      <c r="C1498" s="71"/>
      <c r="D1498" s="69"/>
      <c r="E1498" s="71"/>
      <c r="F1498" s="71"/>
      <c r="G1498" s="71"/>
      <c r="H1498" s="71"/>
      <c r="I1498" s="72"/>
      <c r="J1498" s="73"/>
    </row>
    <row r="1499" spans="1:10" x14ac:dyDescent="0.35">
      <c r="A1499" s="71"/>
      <c r="B1499" s="71"/>
      <c r="C1499" s="71"/>
      <c r="D1499" s="69"/>
      <c r="E1499" s="71"/>
      <c r="F1499" s="71"/>
      <c r="G1499" s="71"/>
      <c r="H1499" s="71"/>
      <c r="I1499" s="72"/>
      <c r="J1499" s="73"/>
    </row>
    <row r="1500" spans="1:10" x14ac:dyDescent="0.35">
      <c r="A1500" s="71"/>
      <c r="B1500" s="71"/>
      <c r="C1500" s="71"/>
      <c r="D1500" s="69"/>
      <c r="E1500" s="71"/>
      <c r="F1500" s="71"/>
      <c r="G1500" s="71"/>
      <c r="H1500" s="71"/>
      <c r="I1500" s="72"/>
      <c r="J1500" s="73"/>
    </row>
    <row r="1501" spans="1:10" x14ac:dyDescent="0.35">
      <c r="A1501" s="71"/>
      <c r="B1501" s="71"/>
      <c r="C1501" s="71"/>
      <c r="D1501" s="69"/>
      <c r="E1501" s="71"/>
      <c r="F1501" s="71"/>
      <c r="G1501" s="71"/>
      <c r="H1501" s="71"/>
      <c r="I1501" s="72"/>
      <c r="J1501" s="73"/>
    </row>
    <row r="1502" spans="1:10" x14ac:dyDescent="0.35">
      <c r="A1502" s="71"/>
      <c r="B1502" s="71"/>
      <c r="C1502" s="71"/>
      <c r="D1502" s="69"/>
      <c r="E1502" s="71"/>
      <c r="F1502" s="71"/>
      <c r="G1502" s="71"/>
      <c r="H1502" s="71"/>
      <c r="I1502" s="72"/>
      <c r="J1502" s="73"/>
    </row>
    <row r="1503" spans="1:10" x14ac:dyDescent="0.35">
      <c r="A1503" s="71"/>
      <c r="B1503" s="71"/>
      <c r="C1503" s="71"/>
      <c r="D1503" s="69"/>
      <c r="E1503" s="71"/>
      <c r="F1503" s="71"/>
      <c r="G1503" s="71"/>
      <c r="H1503" s="71"/>
      <c r="I1503" s="72"/>
      <c r="J1503" s="73"/>
    </row>
    <row r="1504" spans="1:10" x14ac:dyDescent="0.35">
      <c r="A1504" s="71"/>
      <c r="B1504" s="71"/>
      <c r="C1504" s="71"/>
      <c r="D1504" s="69"/>
      <c r="E1504" s="71"/>
      <c r="F1504" s="71"/>
      <c r="G1504" s="71"/>
      <c r="H1504" s="71"/>
      <c r="I1504" s="72"/>
      <c r="J1504" s="73"/>
    </row>
    <row r="1505" spans="1:10" x14ac:dyDescent="0.35">
      <c r="A1505" s="71"/>
      <c r="B1505" s="71"/>
      <c r="C1505" s="71"/>
      <c r="D1505" s="69"/>
      <c r="E1505" s="71"/>
      <c r="F1505" s="71"/>
      <c r="G1505" s="71"/>
      <c r="H1505" s="71"/>
      <c r="I1505" s="72"/>
      <c r="J1505" s="73"/>
    </row>
    <row r="1506" spans="1:10" x14ac:dyDescent="0.35">
      <c r="A1506" s="71"/>
      <c r="B1506" s="71"/>
      <c r="C1506" s="71"/>
      <c r="D1506" s="69"/>
      <c r="E1506" s="71"/>
      <c r="F1506" s="71"/>
      <c r="G1506" s="71"/>
      <c r="H1506" s="71"/>
      <c r="I1506" s="72"/>
      <c r="J1506" s="73"/>
    </row>
    <row r="1507" spans="1:10" x14ac:dyDescent="0.35">
      <c r="A1507" s="71"/>
      <c r="B1507" s="71"/>
      <c r="C1507" s="71"/>
      <c r="D1507" s="69"/>
      <c r="E1507" s="71"/>
      <c r="F1507" s="71"/>
      <c r="G1507" s="71"/>
      <c r="H1507" s="71"/>
      <c r="I1507" s="72"/>
      <c r="J1507" s="73"/>
    </row>
    <row r="1508" spans="1:10" x14ac:dyDescent="0.35">
      <c r="A1508" s="71"/>
      <c r="B1508" s="71"/>
      <c r="C1508" s="71"/>
      <c r="D1508" s="69"/>
      <c r="E1508" s="71"/>
      <c r="F1508" s="71"/>
      <c r="G1508" s="71"/>
      <c r="H1508" s="71"/>
      <c r="I1508" s="72"/>
      <c r="J1508" s="73"/>
    </row>
    <row r="1509" spans="1:10" x14ac:dyDescent="0.35">
      <c r="A1509" s="71"/>
      <c r="B1509" s="71"/>
      <c r="C1509" s="71"/>
      <c r="D1509" s="69"/>
      <c r="E1509" s="71"/>
      <c r="F1509" s="71"/>
      <c r="G1509" s="71"/>
      <c r="H1509" s="71"/>
      <c r="I1509" s="72"/>
      <c r="J1509" s="73"/>
    </row>
    <row r="1510" spans="1:10" x14ac:dyDescent="0.35">
      <c r="A1510" s="71"/>
      <c r="B1510" s="71"/>
      <c r="C1510" s="71"/>
      <c r="D1510" s="69"/>
      <c r="E1510" s="71"/>
      <c r="F1510" s="71"/>
      <c r="G1510" s="71"/>
      <c r="H1510" s="71"/>
      <c r="I1510" s="72"/>
      <c r="J1510" s="73"/>
    </row>
    <row r="1511" spans="1:10" x14ac:dyDescent="0.35">
      <c r="A1511" s="71"/>
      <c r="B1511" s="71"/>
      <c r="C1511" s="71"/>
      <c r="D1511" s="69"/>
      <c r="E1511" s="71"/>
      <c r="F1511" s="71"/>
      <c r="G1511" s="71"/>
      <c r="H1511" s="71"/>
      <c r="I1511" s="72"/>
      <c r="J1511" s="73"/>
    </row>
    <row r="1512" spans="1:10" x14ac:dyDescent="0.35">
      <c r="A1512" s="71"/>
      <c r="B1512" s="71"/>
      <c r="C1512" s="71"/>
      <c r="D1512" s="69"/>
      <c r="E1512" s="71"/>
      <c r="F1512" s="71"/>
      <c r="G1512" s="71"/>
      <c r="H1512" s="71"/>
      <c r="I1512" s="72"/>
      <c r="J1512" s="73"/>
    </row>
    <row r="1513" spans="1:10" x14ac:dyDescent="0.35">
      <c r="A1513" s="71"/>
      <c r="B1513" s="71"/>
      <c r="C1513" s="71"/>
      <c r="D1513" s="69"/>
      <c r="E1513" s="71"/>
      <c r="F1513" s="71"/>
      <c r="G1513" s="71"/>
      <c r="H1513" s="71"/>
      <c r="I1513" s="72"/>
      <c r="J1513" s="73"/>
    </row>
    <row r="1514" spans="1:10" x14ac:dyDescent="0.35">
      <c r="A1514" s="71"/>
      <c r="B1514" s="71"/>
      <c r="C1514" s="71"/>
      <c r="D1514" s="69"/>
      <c r="E1514" s="71"/>
      <c r="F1514" s="71"/>
      <c r="G1514" s="71"/>
      <c r="H1514" s="71"/>
      <c r="I1514" s="72"/>
      <c r="J1514" s="73"/>
    </row>
    <row r="1515" spans="1:10" x14ac:dyDescent="0.35">
      <c r="A1515" s="71"/>
      <c r="B1515" s="71"/>
      <c r="C1515" s="71"/>
      <c r="D1515" s="69"/>
      <c r="E1515" s="71"/>
      <c r="F1515" s="71"/>
      <c r="G1515" s="71"/>
      <c r="H1515" s="71"/>
      <c r="I1515" s="72"/>
      <c r="J1515" s="73"/>
    </row>
    <row r="1516" spans="1:10" x14ac:dyDescent="0.35">
      <c r="A1516" s="71"/>
      <c r="B1516" s="71"/>
      <c r="C1516" s="71"/>
      <c r="D1516" s="69"/>
      <c r="E1516" s="71"/>
      <c r="F1516" s="71"/>
      <c r="G1516" s="71"/>
      <c r="H1516" s="71"/>
      <c r="I1516" s="72"/>
      <c r="J1516" s="73"/>
    </row>
    <row r="1517" spans="1:10" x14ac:dyDescent="0.35">
      <c r="A1517" s="71"/>
      <c r="B1517" s="71"/>
      <c r="C1517" s="71"/>
      <c r="D1517" s="69"/>
      <c r="E1517" s="71"/>
      <c r="F1517" s="71"/>
      <c r="G1517" s="71"/>
      <c r="H1517" s="71"/>
      <c r="I1517" s="72"/>
      <c r="J1517" s="73"/>
    </row>
    <row r="1518" spans="1:10" x14ac:dyDescent="0.35">
      <c r="A1518" s="71"/>
      <c r="B1518" s="71"/>
      <c r="C1518" s="71"/>
      <c r="D1518" s="69"/>
      <c r="E1518" s="71"/>
      <c r="F1518" s="71"/>
      <c r="G1518" s="71"/>
      <c r="H1518" s="71"/>
      <c r="I1518" s="72"/>
      <c r="J1518" s="73"/>
    </row>
    <row r="1519" spans="1:10" x14ac:dyDescent="0.35">
      <c r="A1519" s="71"/>
      <c r="B1519" s="71"/>
      <c r="C1519" s="71"/>
      <c r="D1519" s="69"/>
      <c r="E1519" s="71"/>
      <c r="F1519" s="71"/>
      <c r="G1519" s="71"/>
      <c r="H1519" s="71"/>
      <c r="I1519" s="72"/>
      <c r="J1519" s="73"/>
    </row>
    <row r="1520" spans="1:10" x14ac:dyDescent="0.35">
      <c r="A1520" s="71"/>
      <c r="B1520" s="71"/>
      <c r="C1520" s="71"/>
      <c r="D1520" s="69"/>
      <c r="E1520" s="71"/>
      <c r="F1520" s="71"/>
      <c r="G1520" s="71"/>
      <c r="H1520" s="71"/>
      <c r="I1520" s="72"/>
      <c r="J1520" s="73"/>
    </row>
    <row r="1521" spans="1:10" x14ac:dyDescent="0.35">
      <c r="A1521" s="71"/>
      <c r="B1521" s="71"/>
      <c r="C1521" s="71"/>
      <c r="D1521" s="69"/>
      <c r="E1521" s="71"/>
      <c r="F1521" s="71"/>
      <c r="G1521" s="71"/>
      <c r="H1521" s="71"/>
      <c r="I1521" s="72"/>
      <c r="J1521" s="73"/>
    </row>
    <row r="1522" spans="1:10" x14ac:dyDescent="0.35">
      <c r="A1522" s="71"/>
      <c r="B1522" s="71"/>
      <c r="C1522" s="71"/>
      <c r="D1522" s="69"/>
      <c r="E1522" s="71"/>
      <c r="F1522" s="71"/>
      <c r="G1522" s="71"/>
      <c r="H1522" s="71"/>
      <c r="I1522" s="72"/>
      <c r="J1522" s="73"/>
    </row>
    <row r="1523" spans="1:10" x14ac:dyDescent="0.35">
      <c r="A1523" s="71"/>
      <c r="B1523" s="71"/>
      <c r="C1523" s="71"/>
      <c r="D1523" s="69"/>
      <c r="E1523" s="71"/>
      <c r="F1523" s="71"/>
      <c r="G1523" s="71"/>
      <c r="H1523" s="71"/>
      <c r="I1523" s="72"/>
      <c r="J1523" s="73"/>
    </row>
    <row r="1524" spans="1:10" x14ac:dyDescent="0.35">
      <c r="A1524" s="71"/>
      <c r="B1524" s="71"/>
      <c r="C1524" s="71"/>
      <c r="D1524" s="69"/>
      <c r="E1524" s="71"/>
      <c r="F1524" s="71"/>
      <c r="G1524" s="71"/>
      <c r="H1524" s="71"/>
      <c r="I1524" s="72"/>
      <c r="J1524" s="73"/>
    </row>
    <row r="1525" spans="1:10" x14ac:dyDescent="0.35">
      <c r="A1525" s="71"/>
      <c r="B1525" s="71"/>
      <c r="C1525" s="71"/>
      <c r="D1525" s="69"/>
      <c r="E1525" s="71"/>
      <c r="F1525" s="71"/>
      <c r="G1525" s="71"/>
      <c r="H1525" s="71"/>
      <c r="I1525" s="72"/>
      <c r="J1525" s="73"/>
    </row>
    <row r="1526" spans="1:10" x14ac:dyDescent="0.35">
      <c r="A1526" s="71"/>
      <c r="B1526" s="71"/>
      <c r="C1526" s="71"/>
      <c r="D1526" s="69"/>
      <c r="E1526" s="71"/>
      <c r="F1526" s="71"/>
      <c r="G1526" s="71"/>
      <c r="H1526" s="71"/>
      <c r="I1526" s="72"/>
      <c r="J1526" s="73"/>
    </row>
    <row r="1527" spans="1:10" x14ac:dyDescent="0.35">
      <c r="A1527" s="71"/>
      <c r="B1527" s="71"/>
      <c r="C1527" s="71"/>
      <c r="D1527" s="69"/>
      <c r="E1527" s="71"/>
      <c r="F1527" s="71"/>
      <c r="G1527" s="71"/>
      <c r="H1527" s="71"/>
      <c r="I1527" s="72"/>
      <c r="J1527" s="73"/>
    </row>
    <row r="1528" spans="1:10" x14ac:dyDescent="0.35">
      <c r="A1528" s="71"/>
      <c r="B1528" s="71"/>
      <c r="C1528" s="71"/>
      <c r="D1528" s="69"/>
      <c r="E1528" s="71"/>
      <c r="F1528" s="71"/>
      <c r="G1528" s="71"/>
      <c r="H1528" s="71"/>
      <c r="I1528" s="72"/>
      <c r="J1528" s="73"/>
    </row>
    <row r="1529" spans="1:10" x14ac:dyDescent="0.35">
      <c r="A1529" s="71"/>
      <c r="B1529" s="71"/>
      <c r="C1529" s="71"/>
      <c r="D1529" s="69"/>
      <c r="E1529" s="71"/>
      <c r="F1529" s="71"/>
      <c r="G1529" s="71"/>
      <c r="H1529" s="71"/>
      <c r="I1529" s="72"/>
      <c r="J1529" s="73"/>
    </row>
    <row r="1530" spans="1:10" x14ac:dyDescent="0.35">
      <c r="A1530" s="71"/>
      <c r="B1530" s="71"/>
      <c r="C1530" s="71"/>
      <c r="D1530" s="69"/>
      <c r="E1530" s="71"/>
      <c r="F1530" s="71"/>
      <c r="G1530" s="71"/>
      <c r="H1530" s="71"/>
      <c r="I1530" s="72"/>
      <c r="J1530" s="73"/>
    </row>
    <row r="1531" spans="1:10" x14ac:dyDescent="0.35">
      <c r="A1531" s="71"/>
      <c r="B1531" s="71"/>
      <c r="C1531" s="71"/>
      <c r="D1531" s="69"/>
      <c r="E1531" s="71"/>
      <c r="F1531" s="71"/>
      <c r="G1531" s="71"/>
      <c r="H1531" s="71"/>
      <c r="I1531" s="72"/>
      <c r="J1531" s="73"/>
    </row>
    <row r="1532" spans="1:10" x14ac:dyDescent="0.35">
      <c r="A1532" s="71"/>
      <c r="B1532" s="71"/>
      <c r="C1532" s="71"/>
      <c r="D1532" s="69"/>
      <c r="E1532" s="71"/>
      <c r="F1532" s="71"/>
      <c r="G1532" s="71"/>
      <c r="H1532" s="71"/>
      <c r="I1532" s="72"/>
      <c r="J1532" s="73"/>
    </row>
    <row r="1533" spans="1:10" x14ac:dyDescent="0.35">
      <c r="A1533" s="71"/>
      <c r="B1533" s="71"/>
      <c r="C1533" s="71"/>
      <c r="D1533" s="69"/>
      <c r="E1533" s="71"/>
      <c r="F1533" s="71"/>
      <c r="G1533" s="71"/>
      <c r="H1533" s="71"/>
      <c r="I1533" s="72"/>
      <c r="J1533" s="73"/>
    </row>
    <row r="1534" spans="1:10" x14ac:dyDescent="0.35">
      <c r="A1534" s="71"/>
      <c r="B1534" s="71"/>
      <c r="C1534" s="71"/>
      <c r="D1534" s="69"/>
      <c r="E1534" s="71"/>
      <c r="F1534" s="71"/>
      <c r="G1534" s="71"/>
      <c r="H1534" s="71"/>
      <c r="I1534" s="72"/>
      <c r="J1534" s="73"/>
    </row>
    <row r="1535" spans="1:10" x14ac:dyDescent="0.35">
      <c r="A1535" s="71"/>
      <c r="B1535" s="71"/>
      <c r="C1535" s="71"/>
      <c r="D1535" s="69"/>
      <c r="E1535" s="71"/>
      <c r="F1535" s="71"/>
      <c r="G1535" s="71"/>
      <c r="H1535" s="71"/>
      <c r="I1535" s="72"/>
      <c r="J1535" s="73"/>
    </row>
    <row r="1536" spans="1:10" x14ac:dyDescent="0.35">
      <c r="A1536" s="71"/>
      <c r="B1536" s="71"/>
      <c r="C1536" s="71"/>
      <c r="D1536" s="69"/>
      <c r="E1536" s="71"/>
      <c r="F1536" s="71"/>
      <c r="G1536" s="71"/>
      <c r="H1536" s="71"/>
      <c r="I1536" s="72"/>
      <c r="J1536" s="73"/>
    </row>
    <row r="1537" spans="1:10" x14ac:dyDescent="0.35">
      <c r="A1537" s="71"/>
      <c r="B1537" s="71"/>
      <c r="C1537" s="71"/>
      <c r="D1537" s="69"/>
      <c r="E1537" s="71"/>
      <c r="F1537" s="71"/>
      <c r="G1537" s="71"/>
      <c r="H1537" s="71"/>
      <c r="I1537" s="72"/>
      <c r="J1537" s="73"/>
    </row>
    <row r="1538" spans="1:10" x14ac:dyDescent="0.35">
      <c r="A1538" s="71"/>
      <c r="B1538" s="71"/>
      <c r="C1538" s="71"/>
      <c r="D1538" s="69"/>
      <c r="E1538" s="71"/>
      <c r="F1538" s="71"/>
      <c r="G1538" s="71"/>
      <c r="H1538" s="71"/>
      <c r="I1538" s="72"/>
      <c r="J1538" s="73"/>
    </row>
    <row r="1539" spans="1:10" x14ac:dyDescent="0.35">
      <c r="A1539" s="71"/>
      <c r="B1539" s="71"/>
      <c r="C1539" s="71"/>
      <c r="D1539" s="69"/>
      <c r="E1539" s="71"/>
      <c r="F1539" s="71"/>
      <c r="G1539" s="71"/>
      <c r="H1539" s="71"/>
      <c r="I1539" s="72"/>
      <c r="J1539" s="73"/>
    </row>
    <row r="1540" spans="1:10" x14ac:dyDescent="0.35">
      <c r="A1540" s="71"/>
      <c r="B1540" s="71"/>
      <c r="C1540" s="71"/>
      <c r="D1540" s="69"/>
      <c r="E1540" s="71"/>
      <c r="F1540" s="71"/>
      <c r="G1540" s="71"/>
      <c r="H1540" s="71"/>
      <c r="I1540" s="72"/>
      <c r="J1540" s="73"/>
    </row>
    <row r="1541" spans="1:10" x14ac:dyDescent="0.35">
      <c r="A1541" s="71"/>
      <c r="B1541" s="71"/>
      <c r="C1541" s="71"/>
      <c r="D1541" s="69"/>
      <c r="E1541" s="71"/>
      <c r="F1541" s="71"/>
      <c r="G1541" s="71"/>
      <c r="H1541" s="71"/>
      <c r="I1541" s="72"/>
      <c r="J1541" s="73"/>
    </row>
    <row r="1542" spans="1:10" x14ac:dyDescent="0.35">
      <c r="A1542" s="71"/>
      <c r="B1542" s="71"/>
      <c r="C1542" s="71"/>
      <c r="D1542" s="69"/>
      <c r="E1542" s="71"/>
      <c r="F1542" s="71"/>
      <c r="G1542" s="71"/>
      <c r="H1542" s="71"/>
      <c r="I1542" s="72"/>
      <c r="J1542" s="73"/>
    </row>
    <row r="1543" spans="1:10" x14ac:dyDescent="0.35">
      <c r="A1543" s="71"/>
      <c r="B1543" s="71"/>
      <c r="C1543" s="71"/>
      <c r="D1543" s="69"/>
      <c r="E1543" s="71"/>
      <c r="F1543" s="71"/>
      <c r="G1543" s="71"/>
      <c r="H1543" s="71"/>
      <c r="I1543" s="72"/>
      <c r="J1543" s="73"/>
    </row>
    <row r="1544" spans="1:10" x14ac:dyDescent="0.35">
      <c r="A1544" s="71"/>
      <c r="B1544" s="71"/>
      <c r="C1544" s="71"/>
      <c r="D1544" s="69"/>
      <c r="E1544" s="71"/>
      <c r="F1544" s="71"/>
      <c r="G1544" s="71"/>
      <c r="H1544" s="71"/>
      <c r="I1544" s="72"/>
      <c r="J1544" s="73"/>
    </row>
    <row r="1545" spans="1:10" x14ac:dyDescent="0.35">
      <c r="A1545" s="71"/>
      <c r="B1545" s="71"/>
      <c r="C1545" s="71"/>
      <c r="D1545" s="69"/>
      <c r="E1545" s="71"/>
      <c r="F1545" s="71"/>
      <c r="G1545" s="71"/>
      <c r="H1545" s="71"/>
      <c r="I1545" s="72"/>
      <c r="J1545" s="73"/>
    </row>
    <row r="1546" spans="1:10" x14ac:dyDescent="0.35">
      <c r="A1546" s="71"/>
      <c r="B1546" s="71"/>
      <c r="C1546" s="71"/>
      <c r="D1546" s="69"/>
      <c r="E1546" s="71"/>
      <c r="F1546" s="71"/>
      <c r="G1546" s="71"/>
      <c r="H1546" s="71"/>
      <c r="I1546" s="72"/>
      <c r="J1546" s="73"/>
    </row>
    <row r="1547" spans="1:10" x14ac:dyDescent="0.35">
      <c r="A1547" s="71"/>
      <c r="B1547" s="71"/>
      <c r="C1547" s="71"/>
      <c r="D1547" s="69"/>
      <c r="E1547" s="71"/>
      <c r="F1547" s="71"/>
      <c r="G1547" s="71"/>
      <c r="H1547" s="71"/>
      <c r="I1547" s="72"/>
      <c r="J1547" s="73"/>
    </row>
    <row r="1548" spans="1:10" x14ac:dyDescent="0.35">
      <c r="A1548" s="71"/>
      <c r="B1548" s="71"/>
      <c r="C1548" s="71"/>
      <c r="D1548" s="69"/>
      <c r="E1548" s="71"/>
      <c r="F1548" s="71"/>
      <c r="G1548" s="71"/>
      <c r="H1548" s="71"/>
      <c r="I1548" s="72"/>
      <c r="J1548" s="73"/>
    </row>
    <row r="1549" spans="1:10" x14ac:dyDescent="0.35">
      <c r="A1549" s="71"/>
      <c r="B1549" s="71"/>
      <c r="C1549" s="71"/>
      <c r="D1549" s="69"/>
      <c r="E1549" s="71"/>
      <c r="F1549" s="71"/>
      <c r="G1549" s="71"/>
      <c r="H1549" s="71"/>
      <c r="I1549" s="72"/>
      <c r="J1549" s="73"/>
    </row>
    <row r="1550" spans="1:10" x14ac:dyDescent="0.35">
      <c r="A1550" s="71"/>
      <c r="B1550" s="71"/>
      <c r="C1550" s="71"/>
      <c r="D1550" s="69"/>
      <c r="E1550" s="71"/>
      <c r="F1550" s="71"/>
      <c r="G1550" s="71"/>
      <c r="H1550" s="71"/>
      <c r="I1550" s="72"/>
      <c r="J1550" s="73"/>
    </row>
    <row r="1551" spans="1:10" x14ac:dyDescent="0.35">
      <c r="A1551" s="71"/>
      <c r="B1551" s="71"/>
      <c r="C1551" s="71"/>
      <c r="D1551" s="69"/>
      <c r="E1551" s="71"/>
      <c r="F1551" s="71"/>
      <c r="G1551" s="71"/>
      <c r="H1551" s="71"/>
      <c r="I1551" s="72"/>
      <c r="J1551" s="73"/>
    </row>
    <row r="1552" spans="1:10" x14ac:dyDescent="0.35">
      <c r="A1552" s="71"/>
      <c r="B1552" s="71"/>
      <c r="C1552" s="71"/>
      <c r="D1552" s="69"/>
      <c r="E1552" s="71"/>
      <c r="F1552" s="71"/>
      <c r="G1552" s="71"/>
      <c r="H1552" s="71"/>
      <c r="I1552" s="72"/>
      <c r="J1552" s="73"/>
    </row>
    <row r="1553" spans="1:10" x14ac:dyDescent="0.35">
      <c r="A1553" s="71"/>
      <c r="B1553" s="71"/>
      <c r="C1553" s="71"/>
      <c r="D1553" s="69"/>
      <c r="E1553" s="71"/>
      <c r="F1553" s="71"/>
      <c r="G1553" s="71"/>
      <c r="H1553" s="71"/>
      <c r="I1553" s="72"/>
      <c r="J1553" s="73"/>
    </row>
    <row r="1554" spans="1:10" x14ac:dyDescent="0.35">
      <c r="A1554" s="71"/>
      <c r="B1554" s="71"/>
      <c r="C1554" s="71"/>
      <c r="D1554" s="69"/>
      <c r="E1554" s="71"/>
      <c r="F1554" s="71"/>
      <c r="G1554" s="71"/>
      <c r="H1554" s="71"/>
      <c r="I1554" s="72"/>
      <c r="J1554" s="73"/>
    </row>
    <row r="1555" spans="1:10" x14ac:dyDescent="0.35">
      <c r="A1555" s="71"/>
      <c r="B1555" s="71"/>
      <c r="C1555" s="71"/>
      <c r="D1555" s="69"/>
      <c r="E1555" s="71"/>
      <c r="F1555" s="71"/>
      <c r="G1555" s="71"/>
      <c r="H1555" s="71"/>
      <c r="I1555" s="72"/>
      <c r="J1555" s="73"/>
    </row>
    <row r="1556" spans="1:10" x14ac:dyDescent="0.35">
      <c r="A1556" s="71"/>
      <c r="B1556" s="71"/>
      <c r="C1556" s="71"/>
      <c r="D1556" s="69"/>
      <c r="E1556" s="71"/>
      <c r="F1556" s="71"/>
      <c r="G1556" s="71"/>
      <c r="H1556" s="71"/>
      <c r="I1556" s="72"/>
      <c r="J1556" s="73"/>
    </row>
    <row r="1557" spans="1:10" x14ac:dyDescent="0.35">
      <c r="A1557" s="71"/>
      <c r="B1557" s="71"/>
      <c r="C1557" s="71"/>
      <c r="D1557" s="69"/>
      <c r="E1557" s="71"/>
      <c r="F1557" s="71"/>
      <c r="G1557" s="71"/>
      <c r="H1557" s="71"/>
      <c r="I1557" s="72"/>
      <c r="J1557" s="73"/>
    </row>
    <row r="1558" spans="1:10" x14ac:dyDescent="0.35">
      <c r="A1558" s="71"/>
      <c r="B1558" s="71"/>
      <c r="C1558" s="71"/>
      <c r="D1558" s="69"/>
      <c r="E1558" s="71"/>
      <c r="F1558" s="71"/>
      <c r="G1558" s="71"/>
      <c r="H1558" s="71"/>
      <c r="I1558" s="72"/>
      <c r="J1558" s="73"/>
    </row>
    <row r="1559" spans="1:10" x14ac:dyDescent="0.35">
      <c r="A1559" s="71"/>
      <c r="B1559" s="71"/>
      <c r="C1559" s="71"/>
      <c r="D1559" s="69"/>
      <c r="E1559" s="71"/>
      <c r="F1559" s="71"/>
      <c r="G1559" s="71"/>
      <c r="H1559" s="71"/>
      <c r="I1559" s="72"/>
      <c r="J1559" s="73"/>
    </row>
    <row r="1560" spans="1:10" x14ac:dyDescent="0.35">
      <c r="A1560" s="71"/>
      <c r="B1560" s="71"/>
      <c r="C1560" s="71"/>
      <c r="D1560" s="69"/>
      <c r="E1560" s="71"/>
      <c r="F1560" s="71"/>
      <c r="G1560" s="71"/>
      <c r="H1560" s="71"/>
      <c r="I1560" s="72"/>
      <c r="J1560" s="73"/>
    </row>
    <row r="1561" spans="1:10" x14ac:dyDescent="0.35">
      <c r="A1561" s="71"/>
      <c r="B1561" s="71"/>
      <c r="C1561" s="71"/>
      <c r="D1561" s="69"/>
      <c r="E1561" s="71"/>
      <c r="F1561" s="71"/>
      <c r="G1561" s="71"/>
      <c r="H1561" s="71"/>
      <c r="I1561" s="72"/>
      <c r="J1561" s="73"/>
    </row>
    <row r="1562" spans="1:10" x14ac:dyDescent="0.35">
      <c r="A1562" s="71"/>
      <c r="B1562" s="71"/>
      <c r="C1562" s="71"/>
      <c r="D1562" s="69"/>
      <c r="E1562" s="71"/>
      <c r="F1562" s="71"/>
      <c r="G1562" s="71"/>
      <c r="H1562" s="71"/>
      <c r="I1562" s="72"/>
      <c r="J1562" s="73"/>
    </row>
    <row r="1563" spans="1:10" x14ac:dyDescent="0.35">
      <c r="A1563" s="71"/>
      <c r="B1563" s="71"/>
      <c r="C1563" s="71"/>
      <c r="D1563" s="69"/>
      <c r="E1563" s="71"/>
      <c r="F1563" s="71"/>
      <c r="G1563" s="71"/>
      <c r="H1563" s="71"/>
      <c r="I1563" s="72"/>
      <c r="J1563" s="73"/>
    </row>
    <row r="1564" spans="1:10" x14ac:dyDescent="0.35">
      <c r="A1564" s="71"/>
      <c r="B1564" s="71"/>
      <c r="C1564" s="71"/>
      <c r="D1564" s="69"/>
      <c r="E1564" s="71"/>
      <c r="F1564" s="71"/>
      <c r="G1564" s="71"/>
      <c r="H1564" s="71"/>
      <c r="I1564" s="72"/>
      <c r="J1564" s="73"/>
    </row>
    <row r="1565" spans="1:10" x14ac:dyDescent="0.35">
      <c r="A1565" s="71"/>
      <c r="B1565" s="71"/>
      <c r="C1565" s="71"/>
      <c r="D1565" s="69"/>
      <c r="E1565" s="71"/>
      <c r="F1565" s="71"/>
      <c r="G1565" s="71"/>
      <c r="H1565" s="71"/>
      <c r="I1565" s="72"/>
      <c r="J1565" s="73"/>
    </row>
    <row r="1566" spans="1:10" x14ac:dyDescent="0.35">
      <c r="A1566" s="71"/>
      <c r="B1566" s="71"/>
      <c r="C1566" s="71"/>
      <c r="D1566" s="69"/>
      <c r="E1566" s="71"/>
      <c r="F1566" s="71"/>
      <c r="G1566" s="71"/>
      <c r="H1566" s="71"/>
      <c r="I1566" s="72"/>
      <c r="J1566" s="73"/>
    </row>
    <row r="1567" spans="1:10" x14ac:dyDescent="0.35">
      <c r="A1567" s="71"/>
      <c r="B1567" s="71"/>
      <c r="C1567" s="71"/>
      <c r="D1567" s="69"/>
      <c r="E1567" s="71"/>
      <c r="F1567" s="71"/>
      <c r="G1567" s="71"/>
      <c r="H1567" s="71"/>
      <c r="I1567" s="72"/>
      <c r="J1567" s="73"/>
    </row>
    <row r="1568" spans="1:10" x14ac:dyDescent="0.35">
      <c r="A1568" s="71"/>
      <c r="B1568" s="71"/>
      <c r="C1568" s="71"/>
      <c r="D1568" s="69"/>
      <c r="E1568" s="71"/>
      <c r="F1568" s="71"/>
      <c r="G1568" s="71"/>
      <c r="H1568" s="71"/>
      <c r="I1568" s="72"/>
      <c r="J1568" s="73"/>
    </row>
    <row r="1569" spans="1:10" x14ac:dyDescent="0.35">
      <c r="A1569" s="71"/>
      <c r="B1569" s="71"/>
      <c r="C1569" s="71"/>
      <c r="D1569" s="69"/>
      <c r="E1569" s="71"/>
      <c r="F1569" s="71"/>
      <c r="G1569" s="71"/>
      <c r="H1569" s="71"/>
      <c r="I1569" s="72"/>
      <c r="J1569" s="73"/>
    </row>
    <row r="1570" spans="1:10" x14ac:dyDescent="0.35">
      <c r="A1570" s="71"/>
      <c r="B1570" s="71"/>
      <c r="C1570" s="71"/>
      <c r="D1570" s="69"/>
      <c r="E1570" s="71"/>
      <c r="F1570" s="71"/>
      <c r="G1570" s="71"/>
      <c r="H1570" s="71"/>
      <c r="I1570" s="72"/>
      <c r="J1570" s="73"/>
    </row>
    <row r="1571" spans="1:10" x14ac:dyDescent="0.35">
      <c r="A1571" s="71"/>
      <c r="B1571" s="71"/>
      <c r="C1571" s="71"/>
      <c r="D1571" s="69"/>
      <c r="E1571" s="71"/>
      <c r="F1571" s="71"/>
      <c r="G1571" s="71"/>
      <c r="H1571" s="71"/>
      <c r="I1571" s="72"/>
      <c r="J1571" s="73"/>
    </row>
    <row r="1572" spans="1:10" x14ac:dyDescent="0.35">
      <c r="A1572" s="71"/>
      <c r="B1572" s="71"/>
      <c r="C1572" s="71"/>
      <c r="D1572" s="69"/>
      <c r="E1572" s="71"/>
      <c r="F1572" s="71"/>
      <c r="G1572" s="71"/>
      <c r="H1572" s="71"/>
      <c r="I1572" s="72"/>
      <c r="J1572" s="73"/>
    </row>
    <row r="1573" spans="1:10" x14ac:dyDescent="0.35">
      <c r="A1573" s="71"/>
      <c r="B1573" s="71"/>
      <c r="C1573" s="71"/>
      <c r="D1573" s="69"/>
      <c r="E1573" s="71"/>
      <c r="F1573" s="71"/>
      <c r="G1573" s="71"/>
      <c r="H1573" s="71"/>
      <c r="I1573" s="72"/>
      <c r="J1573" s="73"/>
    </row>
    <row r="1574" spans="1:10" x14ac:dyDescent="0.35">
      <c r="A1574" s="71"/>
      <c r="B1574" s="71"/>
      <c r="C1574" s="71"/>
      <c r="D1574" s="69"/>
      <c r="E1574" s="71"/>
      <c r="F1574" s="71"/>
      <c r="G1574" s="71"/>
      <c r="H1574" s="71"/>
      <c r="I1574" s="72"/>
      <c r="J1574" s="73"/>
    </row>
    <row r="1575" spans="1:10" x14ac:dyDescent="0.35">
      <c r="A1575" s="71"/>
      <c r="B1575" s="71"/>
      <c r="C1575" s="71"/>
      <c r="D1575" s="69"/>
      <c r="E1575" s="71"/>
      <c r="F1575" s="71"/>
      <c r="G1575" s="71"/>
      <c r="H1575" s="71"/>
      <c r="I1575" s="72"/>
      <c r="J1575" s="73"/>
    </row>
    <row r="1576" spans="1:10" x14ac:dyDescent="0.35">
      <c r="A1576" s="71"/>
      <c r="B1576" s="71"/>
      <c r="C1576" s="71"/>
      <c r="D1576" s="69"/>
      <c r="E1576" s="71"/>
      <c r="F1576" s="71"/>
      <c r="G1576" s="71"/>
      <c r="H1576" s="71"/>
      <c r="I1576" s="72"/>
      <c r="J1576" s="73"/>
    </row>
    <row r="1577" spans="1:10" x14ac:dyDescent="0.35">
      <c r="A1577" s="71"/>
      <c r="B1577" s="71"/>
      <c r="C1577" s="71"/>
      <c r="D1577" s="69"/>
      <c r="E1577" s="71"/>
      <c r="F1577" s="71"/>
      <c r="G1577" s="71"/>
      <c r="H1577" s="71"/>
      <c r="I1577" s="72"/>
      <c r="J1577" s="73"/>
    </row>
    <row r="1578" spans="1:10" x14ac:dyDescent="0.35">
      <c r="A1578" s="71"/>
      <c r="B1578" s="71"/>
      <c r="C1578" s="71"/>
      <c r="D1578" s="69"/>
      <c r="E1578" s="71"/>
      <c r="F1578" s="71"/>
      <c r="G1578" s="71"/>
      <c r="H1578" s="71"/>
      <c r="I1578" s="72"/>
      <c r="J1578" s="73"/>
    </row>
    <row r="1579" spans="1:10" x14ac:dyDescent="0.35">
      <c r="A1579" s="71"/>
      <c r="B1579" s="71"/>
      <c r="C1579" s="71"/>
      <c r="D1579" s="69"/>
      <c r="E1579" s="71"/>
      <c r="F1579" s="71"/>
      <c r="G1579" s="71"/>
      <c r="H1579" s="71"/>
      <c r="I1579" s="72"/>
      <c r="J1579" s="73"/>
    </row>
    <row r="1580" spans="1:10" x14ac:dyDescent="0.35">
      <c r="A1580" s="71"/>
      <c r="B1580" s="71"/>
      <c r="C1580" s="71"/>
      <c r="D1580" s="69"/>
      <c r="E1580" s="71"/>
      <c r="F1580" s="71"/>
      <c r="G1580" s="71"/>
      <c r="H1580" s="71"/>
      <c r="I1580" s="72"/>
      <c r="J1580" s="73"/>
    </row>
    <row r="1581" spans="1:10" x14ac:dyDescent="0.35">
      <c r="A1581" s="71"/>
      <c r="B1581" s="71"/>
      <c r="C1581" s="71"/>
      <c r="D1581" s="69"/>
      <c r="E1581" s="71"/>
      <c r="F1581" s="71"/>
      <c r="G1581" s="71"/>
      <c r="H1581" s="71"/>
      <c r="I1581" s="72"/>
      <c r="J1581" s="73"/>
    </row>
    <row r="1582" spans="1:10" x14ac:dyDescent="0.35">
      <c r="A1582" s="71"/>
      <c r="B1582" s="71"/>
      <c r="C1582" s="71"/>
      <c r="D1582" s="69"/>
      <c r="E1582" s="71"/>
      <c r="F1582" s="71"/>
      <c r="G1582" s="71"/>
      <c r="H1582" s="71"/>
      <c r="I1582" s="72"/>
      <c r="J1582" s="73"/>
    </row>
    <row r="1583" spans="1:10" x14ac:dyDescent="0.35">
      <c r="A1583" s="71"/>
      <c r="B1583" s="71"/>
      <c r="C1583" s="71"/>
      <c r="D1583" s="69"/>
      <c r="E1583" s="71"/>
      <c r="F1583" s="71"/>
      <c r="G1583" s="71"/>
      <c r="H1583" s="71"/>
      <c r="I1583" s="72"/>
      <c r="J1583" s="73"/>
    </row>
    <row r="1584" spans="1:10" x14ac:dyDescent="0.35">
      <c r="A1584" s="71"/>
      <c r="B1584" s="71"/>
      <c r="C1584" s="71"/>
      <c r="D1584" s="69"/>
      <c r="E1584" s="71"/>
      <c r="F1584" s="71"/>
      <c r="G1584" s="71"/>
      <c r="H1584" s="71"/>
      <c r="I1584" s="72"/>
      <c r="J1584" s="73"/>
    </row>
    <row r="1585" spans="1:10" x14ac:dyDescent="0.35">
      <c r="A1585" s="71"/>
      <c r="B1585" s="71"/>
      <c r="C1585" s="71"/>
      <c r="D1585" s="69"/>
      <c r="E1585" s="71"/>
      <c r="F1585" s="71"/>
      <c r="G1585" s="71"/>
      <c r="H1585" s="71"/>
      <c r="I1585" s="72"/>
      <c r="J1585" s="73"/>
    </row>
    <row r="1586" spans="1:10" x14ac:dyDescent="0.35">
      <c r="A1586" s="71"/>
      <c r="B1586" s="71"/>
      <c r="C1586" s="71"/>
      <c r="D1586" s="69"/>
      <c r="E1586" s="71"/>
      <c r="F1586" s="71"/>
      <c r="G1586" s="71"/>
      <c r="H1586" s="71"/>
      <c r="I1586" s="72"/>
      <c r="J1586" s="73"/>
    </row>
    <row r="1587" spans="1:10" x14ac:dyDescent="0.35">
      <c r="A1587" s="71"/>
      <c r="B1587" s="71"/>
      <c r="C1587" s="71"/>
      <c r="D1587" s="69"/>
      <c r="E1587" s="71"/>
      <c r="F1587" s="71"/>
      <c r="G1587" s="71"/>
      <c r="H1587" s="71"/>
      <c r="I1587" s="72"/>
      <c r="J1587" s="73"/>
    </row>
    <row r="1588" spans="1:10" x14ac:dyDescent="0.35">
      <c r="A1588" s="71"/>
      <c r="B1588" s="71"/>
      <c r="C1588" s="71"/>
      <c r="D1588" s="69"/>
      <c r="E1588" s="71"/>
      <c r="F1588" s="71"/>
      <c r="G1588" s="71"/>
      <c r="H1588" s="71"/>
      <c r="I1588" s="72"/>
      <c r="J1588" s="73"/>
    </row>
    <row r="1589" spans="1:10" x14ac:dyDescent="0.35">
      <c r="A1589" s="71"/>
      <c r="B1589" s="71"/>
      <c r="C1589" s="71"/>
      <c r="D1589" s="69"/>
      <c r="E1589" s="71"/>
      <c r="F1589" s="71"/>
      <c r="G1589" s="71"/>
      <c r="H1589" s="71"/>
      <c r="I1589" s="72"/>
      <c r="J1589" s="73"/>
    </row>
    <row r="1590" spans="1:10" x14ac:dyDescent="0.35">
      <c r="A1590" s="71"/>
      <c r="B1590" s="71"/>
      <c r="C1590" s="71"/>
      <c r="D1590" s="69"/>
      <c r="E1590" s="71"/>
      <c r="F1590" s="71"/>
      <c r="G1590" s="71"/>
      <c r="H1590" s="71"/>
      <c r="I1590" s="72"/>
      <c r="J1590" s="73"/>
    </row>
    <row r="1591" spans="1:10" x14ac:dyDescent="0.35">
      <c r="A1591" s="71"/>
      <c r="B1591" s="71"/>
      <c r="C1591" s="71"/>
      <c r="D1591" s="69"/>
      <c r="E1591" s="71"/>
      <c r="F1591" s="71"/>
      <c r="G1591" s="71"/>
      <c r="H1591" s="71"/>
      <c r="I1591" s="72"/>
      <c r="J1591" s="73"/>
    </row>
    <row r="1592" spans="1:10" x14ac:dyDescent="0.35">
      <c r="A1592" s="71"/>
      <c r="B1592" s="71"/>
      <c r="C1592" s="71"/>
      <c r="D1592" s="69"/>
      <c r="E1592" s="71"/>
      <c r="F1592" s="71"/>
      <c r="G1592" s="71"/>
      <c r="H1592" s="71"/>
      <c r="I1592" s="72"/>
      <c r="J1592" s="73"/>
    </row>
    <row r="1593" spans="1:10" x14ac:dyDescent="0.35">
      <c r="A1593" s="71"/>
      <c r="B1593" s="71"/>
      <c r="C1593" s="71"/>
      <c r="D1593" s="69"/>
      <c r="E1593" s="71"/>
      <c r="F1593" s="71"/>
      <c r="G1593" s="71"/>
      <c r="H1593" s="71"/>
      <c r="I1593" s="72"/>
      <c r="J1593" s="73"/>
    </row>
    <row r="1594" spans="1:10" x14ac:dyDescent="0.35">
      <c r="A1594" s="71"/>
      <c r="B1594" s="71"/>
      <c r="C1594" s="71"/>
      <c r="D1594" s="69"/>
      <c r="E1594" s="71"/>
      <c r="F1594" s="71"/>
      <c r="G1594" s="71"/>
      <c r="H1594" s="71"/>
      <c r="I1594" s="72"/>
      <c r="J1594" s="73"/>
    </row>
    <row r="1595" spans="1:10" x14ac:dyDescent="0.35">
      <c r="A1595" s="71"/>
      <c r="B1595" s="71"/>
      <c r="C1595" s="71"/>
      <c r="D1595" s="69"/>
      <c r="E1595" s="71"/>
      <c r="F1595" s="71"/>
      <c r="G1595" s="71"/>
      <c r="H1595" s="71"/>
      <c r="I1595" s="72"/>
      <c r="J1595" s="73"/>
    </row>
    <row r="1596" spans="1:10" x14ac:dyDescent="0.35">
      <c r="A1596" s="71"/>
      <c r="B1596" s="71"/>
      <c r="C1596" s="71"/>
      <c r="D1596" s="69"/>
      <c r="E1596" s="71"/>
      <c r="F1596" s="71"/>
      <c r="G1596" s="71"/>
      <c r="H1596" s="71"/>
      <c r="I1596" s="72"/>
      <c r="J1596" s="73"/>
    </row>
    <row r="1597" spans="1:10" x14ac:dyDescent="0.35">
      <c r="A1597" s="71"/>
      <c r="B1597" s="71"/>
      <c r="C1597" s="71"/>
      <c r="D1597" s="69"/>
      <c r="E1597" s="71"/>
      <c r="F1597" s="71"/>
      <c r="G1597" s="71"/>
      <c r="H1597" s="71"/>
      <c r="I1597" s="72"/>
      <c r="J1597" s="73"/>
    </row>
    <row r="1598" spans="1:10" x14ac:dyDescent="0.35">
      <c r="A1598" s="71"/>
      <c r="B1598" s="71"/>
      <c r="C1598" s="71"/>
      <c r="D1598" s="69"/>
      <c r="E1598" s="71"/>
      <c r="F1598" s="71"/>
      <c r="G1598" s="71"/>
      <c r="H1598" s="71"/>
      <c r="I1598" s="72"/>
      <c r="J1598" s="73"/>
    </row>
    <row r="1599" spans="1:10" x14ac:dyDescent="0.35">
      <c r="A1599" s="71"/>
      <c r="B1599" s="71"/>
      <c r="C1599" s="71"/>
      <c r="D1599" s="69"/>
      <c r="E1599" s="71"/>
      <c r="F1599" s="71"/>
      <c r="G1599" s="71"/>
      <c r="H1599" s="71"/>
      <c r="I1599" s="72"/>
      <c r="J1599" s="73"/>
    </row>
    <row r="1600" spans="1:10" x14ac:dyDescent="0.35">
      <c r="A1600" s="71"/>
      <c r="B1600" s="71"/>
      <c r="C1600" s="71"/>
      <c r="D1600" s="69"/>
      <c r="E1600" s="71"/>
      <c r="F1600" s="71"/>
      <c r="G1600" s="71"/>
      <c r="H1600" s="71"/>
      <c r="I1600" s="72"/>
      <c r="J1600" s="73"/>
    </row>
    <row r="1601" spans="1:10" x14ac:dyDescent="0.35">
      <c r="A1601" s="71"/>
      <c r="B1601" s="71"/>
      <c r="C1601" s="71"/>
      <c r="D1601" s="69"/>
      <c r="E1601" s="71"/>
      <c r="F1601" s="71"/>
      <c r="G1601" s="71"/>
      <c r="H1601" s="71"/>
      <c r="I1601" s="72"/>
      <c r="J1601" s="73"/>
    </row>
    <row r="1602" spans="1:10" x14ac:dyDescent="0.35">
      <c r="A1602" s="71"/>
      <c r="B1602" s="71"/>
      <c r="C1602" s="71"/>
      <c r="D1602" s="69"/>
      <c r="E1602" s="71"/>
      <c r="F1602" s="71"/>
      <c r="G1602" s="71"/>
      <c r="H1602" s="71"/>
      <c r="I1602" s="72"/>
      <c r="J1602" s="73"/>
    </row>
    <row r="1603" spans="1:10" x14ac:dyDescent="0.35">
      <c r="A1603" s="71"/>
      <c r="B1603" s="71"/>
      <c r="C1603" s="71"/>
      <c r="D1603" s="69"/>
      <c r="E1603" s="71"/>
      <c r="F1603" s="71"/>
      <c r="G1603" s="71"/>
      <c r="H1603" s="71"/>
      <c r="I1603" s="72"/>
      <c r="J1603" s="73"/>
    </row>
    <row r="1604" spans="1:10" x14ac:dyDescent="0.35">
      <c r="A1604" s="71"/>
      <c r="B1604" s="71"/>
      <c r="C1604" s="71"/>
      <c r="D1604" s="69"/>
      <c r="E1604" s="71"/>
      <c r="F1604" s="71"/>
      <c r="G1604" s="71"/>
      <c r="H1604" s="71"/>
      <c r="I1604" s="72"/>
      <c r="J1604" s="73"/>
    </row>
    <row r="1605" spans="1:10" x14ac:dyDescent="0.35">
      <c r="A1605" s="71"/>
      <c r="B1605" s="71"/>
      <c r="C1605" s="71"/>
      <c r="D1605" s="69"/>
      <c r="E1605" s="71"/>
      <c r="F1605" s="71"/>
      <c r="G1605" s="71"/>
      <c r="H1605" s="71"/>
      <c r="I1605" s="72"/>
      <c r="J1605" s="73"/>
    </row>
    <row r="1606" spans="1:10" x14ac:dyDescent="0.35">
      <c r="A1606" s="71"/>
      <c r="B1606" s="71"/>
      <c r="C1606" s="71"/>
      <c r="D1606" s="69"/>
      <c r="E1606" s="71"/>
      <c r="F1606" s="71"/>
      <c r="G1606" s="71"/>
      <c r="H1606" s="71"/>
      <c r="I1606" s="72"/>
      <c r="J1606" s="73"/>
    </row>
    <row r="1607" spans="1:10" x14ac:dyDescent="0.35">
      <c r="A1607" s="71"/>
      <c r="B1607" s="71"/>
      <c r="C1607" s="71"/>
      <c r="D1607" s="69"/>
      <c r="E1607" s="71"/>
      <c r="F1607" s="71"/>
      <c r="G1607" s="71"/>
      <c r="H1607" s="71"/>
      <c r="I1607" s="72"/>
      <c r="J1607" s="73"/>
    </row>
    <row r="1608" spans="1:10" x14ac:dyDescent="0.35">
      <c r="A1608" s="71"/>
      <c r="B1608" s="71"/>
      <c r="C1608" s="71"/>
      <c r="D1608" s="69"/>
      <c r="E1608" s="71"/>
      <c r="F1608" s="71"/>
      <c r="G1608" s="71"/>
      <c r="H1608" s="71"/>
      <c r="I1608" s="72"/>
      <c r="J1608" s="73"/>
    </row>
    <row r="1609" spans="1:10" x14ac:dyDescent="0.35">
      <c r="A1609" s="71"/>
      <c r="B1609" s="71"/>
      <c r="C1609" s="71"/>
      <c r="D1609" s="69"/>
      <c r="E1609" s="71"/>
      <c r="F1609" s="71"/>
      <c r="G1609" s="71"/>
      <c r="H1609" s="71"/>
      <c r="I1609" s="72"/>
      <c r="J1609" s="73"/>
    </row>
    <row r="1610" spans="1:10" x14ac:dyDescent="0.35">
      <c r="A1610" s="71"/>
      <c r="B1610" s="71"/>
      <c r="C1610" s="71"/>
      <c r="D1610" s="69"/>
      <c r="E1610" s="71"/>
      <c r="F1610" s="71"/>
      <c r="G1610" s="71"/>
      <c r="H1610" s="71"/>
      <c r="I1610" s="72"/>
      <c r="J1610" s="73"/>
    </row>
    <row r="1611" spans="1:10" x14ac:dyDescent="0.35">
      <c r="A1611" s="71"/>
      <c r="B1611" s="71"/>
      <c r="C1611" s="71"/>
      <c r="D1611" s="69"/>
      <c r="E1611" s="71"/>
      <c r="F1611" s="71"/>
      <c r="G1611" s="71"/>
      <c r="H1611" s="71"/>
      <c r="I1611" s="72"/>
      <c r="J1611" s="73"/>
    </row>
    <row r="1612" spans="1:10" x14ac:dyDescent="0.35">
      <c r="A1612" s="71"/>
      <c r="B1612" s="71"/>
      <c r="C1612" s="71"/>
      <c r="D1612" s="69"/>
      <c r="E1612" s="71"/>
      <c r="F1612" s="71"/>
      <c r="G1612" s="71"/>
      <c r="H1612" s="71"/>
      <c r="I1612" s="72"/>
      <c r="J1612" s="73"/>
    </row>
    <row r="1613" spans="1:10" x14ac:dyDescent="0.35">
      <c r="A1613" s="71"/>
      <c r="B1613" s="71"/>
      <c r="C1613" s="71"/>
      <c r="D1613" s="69"/>
      <c r="E1613" s="71"/>
      <c r="F1613" s="71"/>
      <c r="G1613" s="71"/>
      <c r="H1613" s="71"/>
      <c r="I1613" s="72"/>
      <c r="J1613" s="73"/>
    </row>
    <row r="1614" spans="1:10" x14ac:dyDescent="0.35">
      <c r="A1614" s="71"/>
      <c r="B1614" s="71"/>
      <c r="C1614" s="71"/>
      <c r="D1614" s="69"/>
      <c r="E1614" s="71"/>
      <c r="F1614" s="71"/>
      <c r="G1614" s="71"/>
      <c r="H1614" s="71"/>
      <c r="I1614" s="72"/>
      <c r="J1614" s="73"/>
    </row>
    <row r="1615" spans="1:10" x14ac:dyDescent="0.35">
      <c r="A1615" s="71"/>
      <c r="B1615" s="71"/>
      <c r="C1615" s="71"/>
      <c r="D1615" s="69"/>
      <c r="E1615" s="71"/>
      <c r="F1615" s="71"/>
      <c r="G1615" s="71"/>
      <c r="H1615" s="71"/>
      <c r="I1615" s="72"/>
      <c r="J1615" s="73"/>
    </row>
    <row r="1616" spans="1:10" x14ac:dyDescent="0.35">
      <c r="A1616" s="71"/>
      <c r="B1616" s="71"/>
      <c r="C1616" s="71"/>
      <c r="D1616" s="69"/>
      <c r="E1616" s="71"/>
      <c r="F1616" s="71"/>
      <c r="G1616" s="71"/>
      <c r="H1616" s="71"/>
      <c r="I1616" s="72"/>
      <c r="J1616" s="73"/>
    </row>
    <row r="1617" spans="1:10" x14ac:dyDescent="0.35">
      <c r="A1617" s="71"/>
      <c r="B1617" s="71"/>
      <c r="C1617" s="71"/>
      <c r="D1617" s="69"/>
      <c r="E1617" s="71"/>
      <c r="F1617" s="71"/>
      <c r="G1617" s="71"/>
      <c r="H1617" s="71"/>
      <c r="I1617" s="72"/>
      <c r="J1617" s="73"/>
    </row>
    <row r="1618" spans="1:10" x14ac:dyDescent="0.35">
      <c r="A1618" s="71"/>
      <c r="B1618" s="71"/>
      <c r="C1618" s="71"/>
      <c r="D1618" s="69"/>
      <c r="E1618" s="71"/>
      <c r="F1618" s="71"/>
      <c r="G1618" s="71"/>
      <c r="H1618" s="71"/>
      <c r="I1618" s="72"/>
      <c r="J1618" s="73"/>
    </row>
    <row r="1619" spans="1:10" x14ac:dyDescent="0.35">
      <c r="A1619" s="71"/>
      <c r="B1619" s="71"/>
      <c r="C1619" s="71"/>
      <c r="D1619" s="69"/>
      <c r="E1619" s="71"/>
      <c r="F1619" s="71"/>
      <c r="G1619" s="71"/>
      <c r="H1619" s="71"/>
      <c r="I1619" s="72"/>
      <c r="J1619" s="73"/>
    </row>
    <row r="1620" spans="1:10" x14ac:dyDescent="0.35">
      <c r="A1620" s="71"/>
      <c r="B1620" s="71"/>
      <c r="C1620" s="71"/>
      <c r="D1620" s="69"/>
      <c r="E1620" s="71"/>
      <c r="F1620" s="71"/>
      <c r="G1620" s="71"/>
      <c r="H1620" s="71"/>
      <c r="I1620" s="72"/>
      <c r="J1620" s="73"/>
    </row>
    <row r="1621" spans="1:10" x14ac:dyDescent="0.35">
      <c r="A1621" s="71"/>
      <c r="B1621" s="71"/>
      <c r="C1621" s="71"/>
      <c r="D1621" s="69"/>
      <c r="E1621" s="71"/>
      <c r="F1621" s="71"/>
      <c r="G1621" s="71"/>
      <c r="H1621" s="71"/>
      <c r="I1621" s="72"/>
      <c r="J1621" s="73"/>
    </row>
    <row r="1622" spans="1:10" x14ac:dyDescent="0.35">
      <c r="A1622" s="71"/>
      <c r="B1622" s="71"/>
      <c r="C1622" s="71"/>
      <c r="D1622" s="69"/>
      <c r="E1622" s="71"/>
      <c r="F1622" s="71"/>
      <c r="G1622" s="71"/>
      <c r="H1622" s="71"/>
      <c r="I1622" s="72"/>
      <c r="J1622" s="73"/>
    </row>
    <row r="1623" spans="1:10" x14ac:dyDescent="0.35">
      <c r="A1623" s="71"/>
      <c r="B1623" s="71"/>
      <c r="C1623" s="71"/>
      <c r="D1623" s="69"/>
      <c r="E1623" s="71"/>
      <c r="F1623" s="71"/>
      <c r="G1623" s="71"/>
      <c r="H1623" s="71"/>
      <c r="I1623" s="72"/>
      <c r="J1623" s="73"/>
    </row>
    <row r="1624" spans="1:10" x14ac:dyDescent="0.35">
      <c r="A1624" s="71"/>
      <c r="B1624" s="71"/>
      <c r="C1624" s="71"/>
      <c r="D1624" s="69"/>
      <c r="E1624" s="71"/>
      <c r="F1624" s="71"/>
      <c r="G1624" s="71"/>
      <c r="H1624" s="71"/>
      <c r="I1624" s="72"/>
      <c r="J1624" s="73"/>
    </row>
    <row r="1625" spans="1:10" x14ac:dyDescent="0.35">
      <c r="A1625" s="71"/>
      <c r="B1625" s="71"/>
      <c r="C1625" s="71"/>
      <c r="D1625" s="69"/>
      <c r="E1625" s="71"/>
      <c r="F1625" s="71"/>
      <c r="G1625" s="71"/>
      <c r="H1625" s="71"/>
      <c r="I1625" s="72"/>
      <c r="J1625" s="73"/>
    </row>
    <row r="1626" spans="1:10" x14ac:dyDescent="0.35">
      <c r="A1626" s="71"/>
      <c r="B1626" s="71"/>
      <c r="C1626" s="71"/>
      <c r="D1626" s="69"/>
      <c r="E1626" s="71"/>
      <c r="F1626" s="71"/>
      <c r="G1626" s="71"/>
      <c r="H1626" s="71"/>
      <c r="I1626" s="72"/>
      <c r="J1626" s="73"/>
    </row>
    <row r="1627" spans="1:10" x14ac:dyDescent="0.35">
      <c r="A1627" s="71"/>
      <c r="B1627" s="71"/>
      <c r="C1627" s="71"/>
      <c r="D1627" s="69"/>
      <c r="E1627" s="71"/>
      <c r="F1627" s="71"/>
      <c r="G1627" s="71"/>
      <c r="H1627" s="71"/>
      <c r="I1627" s="72"/>
      <c r="J1627" s="73"/>
    </row>
    <row r="1628" spans="1:10" x14ac:dyDescent="0.35">
      <c r="A1628" s="71"/>
      <c r="B1628" s="71"/>
      <c r="C1628" s="71"/>
      <c r="D1628" s="69"/>
      <c r="E1628" s="71"/>
      <c r="F1628" s="71"/>
      <c r="G1628" s="71"/>
      <c r="H1628" s="71"/>
      <c r="I1628" s="72"/>
      <c r="J1628" s="73"/>
    </row>
    <row r="1629" spans="1:10" x14ac:dyDescent="0.35">
      <c r="A1629" s="71"/>
      <c r="B1629" s="71"/>
      <c r="C1629" s="71"/>
      <c r="D1629" s="69"/>
      <c r="E1629" s="71"/>
      <c r="F1629" s="71"/>
      <c r="G1629" s="71"/>
      <c r="H1629" s="71"/>
      <c r="I1629" s="72"/>
      <c r="J1629" s="73"/>
    </row>
    <row r="1630" spans="1:10" x14ac:dyDescent="0.35">
      <c r="A1630" s="71"/>
      <c r="B1630" s="71"/>
      <c r="C1630" s="71"/>
      <c r="D1630" s="69"/>
      <c r="E1630" s="71"/>
      <c r="F1630" s="71"/>
      <c r="G1630" s="71"/>
      <c r="H1630" s="71"/>
      <c r="I1630" s="72"/>
      <c r="J1630" s="73"/>
    </row>
    <row r="1631" spans="1:10" x14ac:dyDescent="0.35">
      <c r="A1631" s="71"/>
      <c r="B1631" s="71"/>
      <c r="C1631" s="71"/>
      <c r="D1631" s="69"/>
      <c r="E1631" s="71"/>
      <c r="F1631" s="71"/>
      <c r="G1631" s="71"/>
      <c r="H1631" s="71"/>
      <c r="I1631" s="72"/>
      <c r="J1631" s="73"/>
    </row>
    <row r="1632" spans="1:10" x14ac:dyDescent="0.35">
      <c r="A1632" s="71"/>
      <c r="B1632" s="71"/>
      <c r="C1632" s="71"/>
      <c r="D1632" s="69"/>
      <c r="E1632" s="71"/>
      <c r="F1632" s="71"/>
      <c r="G1632" s="71"/>
      <c r="H1632" s="71"/>
      <c r="I1632" s="72"/>
      <c r="J1632" s="73"/>
    </row>
    <row r="1633" spans="1:10" x14ac:dyDescent="0.35">
      <c r="A1633" s="71"/>
      <c r="B1633" s="71"/>
      <c r="C1633" s="71"/>
      <c r="D1633" s="69"/>
      <c r="E1633" s="71"/>
      <c r="F1633" s="71"/>
      <c r="G1633" s="71"/>
      <c r="H1633" s="71"/>
      <c r="I1633" s="72"/>
      <c r="J1633" s="73"/>
    </row>
    <row r="1634" spans="1:10" x14ac:dyDescent="0.35">
      <c r="A1634" s="71"/>
      <c r="B1634" s="71"/>
      <c r="C1634" s="71"/>
      <c r="D1634" s="69"/>
      <c r="E1634" s="71"/>
      <c r="F1634" s="71"/>
      <c r="G1634" s="71"/>
      <c r="H1634" s="71"/>
      <c r="I1634" s="72"/>
      <c r="J1634" s="73"/>
    </row>
    <row r="1635" spans="1:10" x14ac:dyDescent="0.35">
      <c r="A1635" s="71"/>
      <c r="B1635" s="71"/>
      <c r="C1635" s="71"/>
      <c r="D1635" s="69"/>
      <c r="E1635" s="71"/>
      <c r="F1635" s="71"/>
      <c r="G1635" s="71"/>
      <c r="H1635" s="71"/>
      <c r="I1635" s="72"/>
      <c r="J1635" s="73"/>
    </row>
    <row r="1636" spans="1:10" x14ac:dyDescent="0.35">
      <c r="A1636" s="71"/>
      <c r="B1636" s="71"/>
      <c r="C1636" s="71"/>
      <c r="D1636" s="69"/>
      <c r="E1636" s="71"/>
      <c r="F1636" s="71"/>
      <c r="G1636" s="71"/>
      <c r="H1636" s="71"/>
      <c r="I1636" s="72"/>
      <c r="J1636" s="73"/>
    </row>
    <row r="1637" spans="1:10" x14ac:dyDescent="0.35">
      <c r="A1637" s="71"/>
      <c r="B1637" s="71"/>
      <c r="C1637" s="71"/>
      <c r="D1637" s="69"/>
      <c r="E1637" s="71"/>
      <c r="F1637" s="71"/>
      <c r="G1637" s="71"/>
      <c r="H1637" s="71"/>
      <c r="I1637" s="72"/>
      <c r="J1637" s="73"/>
    </row>
    <row r="1638" spans="1:10" x14ac:dyDescent="0.35">
      <c r="A1638" s="71"/>
      <c r="B1638" s="71"/>
      <c r="C1638" s="71"/>
      <c r="D1638" s="69"/>
      <c r="E1638" s="71"/>
      <c r="F1638" s="71"/>
      <c r="G1638" s="71"/>
      <c r="H1638" s="71"/>
      <c r="I1638" s="72"/>
      <c r="J1638" s="73"/>
    </row>
    <row r="1639" spans="1:10" x14ac:dyDescent="0.35">
      <c r="A1639" s="71"/>
      <c r="B1639" s="71"/>
      <c r="C1639" s="71"/>
      <c r="D1639" s="69"/>
      <c r="E1639" s="71"/>
      <c r="F1639" s="71"/>
      <c r="G1639" s="71"/>
      <c r="H1639" s="71"/>
      <c r="I1639" s="72"/>
      <c r="J1639" s="73"/>
    </row>
    <row r="1640" spans="1:10" x14ac:dyDescent="0.35">
      <c r="A1640" s="71"/>
      <c r="B1640" s="71"/>
      <c r="C1640" s="71"/>
      <c r="D1640" s="69"/>
      <c r="E1640" s="71"/>
      <c r="F1640" s="71"/>
      <c r="G1640" s="71"/>
      <c r="H1640" s="71"/>
      <c r="I1640" s="72"/>
      <c r="J1640" s="73"/>
    </row>
    <row r="1641" spans="1:10" x14ac:dyDescent="0.35">
      <c r="A1641" s="71"/>
      <c r="B1641" s="71"/>
      <c r="C1641" s="71"/>
      <c r="D1641" s="69"/>
      <c r="E1641" s="71"/>
      <c r="F1641" s="71"/>
      <c r="G1641" s="71"/>
      <c r="H1641" s="71"/>
      <c r="I1641" s="72"/>
      <c r="J1641" s="73"/>
    </row>
    <row r="1642" spans="1:10" x14ac:dyDescent="0.35">
      <c r="A1642" s="71"/>
      <c r="B1642" s="71"/>
      <c r="C1642" s="71"/>
      <c r="D1642" s="69"/>
      <c r="E1642" s="71"/>
      <c r="F1642" s="71"/>
      <c r="G1642" s="71"/>
      <c r="H1642" s="71"/>
      <c r="I1642" s="72"/>
      <c r="J1642" s="73"/>
    </row>
    <row r="1643" spans="1:10" x14ac:dyDescent="0.35">
      <c r="A1643" s="71"/>
      <c r="B1643" s="71"/>
      <c r="C1643" s="71"/>
      <c r="D1643" s="69"/>
      <c r="E1643" s="71"/>
      <c r="F1643" s="71"/>
      <c r="G1643" s="71"/>
      <c r="H1643" s="71"/>
      <c r="I1643" s="72"/>
      <c r="J1643" s="73"/>
    </row>
    <row r="1644" spans="1:10" x14ac:dyDescent="0.35">
      <c r="A1644" s="71"/>
      <c r="B1644" s="71"/>
      <c r="C1644" s="71"/>
      <c r="D1644" s="69"/>
      <c r="E1644" s="71"/>
      <c r="F1644" s="71"/>
      <c r="G1644" s="71"/>
      <c r="H1644" s="71"/>
      <c r="I1644" s="72"/>
      <c r="J1644" s="73"/>
    </row>
    <row r="1645" spans="1:10" x14ac:dyDescent="0.35">
      <c r="A1645" s="71"/>
      <c r="B1645" s="71"/>
      <c r="C1645" s="71"/>
      <c r="D1645" s="69"/>
      <c r="E1645" s="71"/>
      <c r="F1645" s="71"/>
      <c r="G1645" s="71"/>
      <c r="H1645" s="71"/>
      <c r="I1645" s="72"/>
      <c r="J1645" s="73"/>
    </row>
    <row r="1646" spans="1:10" x14ac:dyDescent="0.35">
      <c r="A1646" s="71"/>
      <c r="B1646" s="71"/>
      <c r="C1646" s="71"/>
      <c r="D1646" s="69"/>
      <c r="E1646" s="71"/>
      <c r="F1646" s="71"/>
      <c r="G1646" s="71"/>
      <c r="H1646" s="71"/>
      <c r="I1646" s="72"/>
      <c r="J1646" s="73"/>
    </row>
    <row r="1647" spans="1:10" x14ac:dyDescent="0.35">
      <c r="A1647" s="71"/>
      <c r="B1647" s="71"/>
      <c r="C1647" s="71"/>
      <c r="D1647" s="69"/>
      <c r="E1647" s="71"/>
      <c r="F1647" s="71"/>
      <c r="G1647" s="71"/>
      <c r="H1647" s="71"/>
      <c r="I1647" s="72"/>
      <c r="J1647" s="73"/>
    </row>
    <row r="1648" spans="1:10" x14ac:dyDescent="0.35">
      <c r="A1648" s="71"/>
      <c r="B1648" s="71"/>
      <c r="C1648" s="71"/>
      <c r="D1648" s="69"/>
      <c r="E1648" s="71"/>
      <c r="F1648" s="71"/>
      <c r="G1648" s="71"/>
      <c r="H1648" s="71"/>
      <c r="I1648" s="72"/>
      <c r="J1648" s="73"/>
    </row>
    <row r="1649" spans="1:10" x14ac:dyDescent="0.35">
      <c r="A1649" s="71"/>
      <c r="B1649" s="71"/>
      <c r="C1649" s="71"/>
      <c r="D1649" s="69"/>
      <c r="E1649" s="71"/>
      <c r="F1649" s="71"/>
      <c r="G1649" s="71"/>
      <c r="H1649" s="71"/>
      <c r="I1649" s="72"/>
      <c r="J1649" s="73"/>
    </row>
    <row r="1650" spans="1:10" x14ac:dyDescent="0.35">
      <c r="A1650" s="71"/>
      <c r="B1650" s="71"/>
      <c r="C1650" s="71"/>
      <c r="D1650" s="69"/>
      <c r="E1650" s="71"/>
      <c r="F1650" s="71"/>
      <c r="G1650" s="71"/>
      <c r="H1650" s="71"/>
      <c r="I1650" s="72"/>
      <c r="J1650" s="73"/>
    </row>
    <row r="1651" spans="1:10" x14ac:dyDescent="0.35">
      <c r="A1651" s="71"/>
      <c r="B1651" s="71"/>
      <c r="C1651" s="71"/>
      <c r="D1651" s="69"/>
      <c r="E1651" s="71"/>
      <c r="F1651" s="71"/>
      <c r="G1651" s="71"/>
      <c r="H1651" s="71"/>
      <c r="I1651" s="72"/>
      <c r="J1651" s="73"/>
    </row>
    <row r="1652" spans="1:10" x14ac:dyDescent="0.35">
      <c r="A1652" s="71"/>
      <c r="B1652" s="71"/>
      <c r="C1652" s="71"/>
      <c r="D1652" s="69"/>
      <c r="E1652" s="71"/>
      <c r="F1652" s="71"/>
      <c r="G1652" s="71"/>
      <c r="H1652" s="71"/>
      <c r="I1652" s="72"/>
      <c r="J1652" s="73"/>
    </row>
    <row r="1653" spans="1:10" x14ac:dyDescent="0.35">
      <c r="A1653" s="71"/>
      <c r="B1653" s="71"/>
      <c r="C1653" s="71"/>
      <c r="D1653" s="69"/>
      <c r="E1653" s="71"/>
      <c r="F1653" s="71"/>
      <c r="G1653" s="71"/>
      <c r="H1653" s="71"/>
      <c r="I1653" s="72"/>
      <c r="J1653" s="73"/>
    </row>
    <row r="1654" spans="1:10" x14ac:dyDescent="0.35">
      <c r="A1654" s="71"/>
      <c r="B1654" s="71"/>
      <c r="C1654" s="71"/>
      <c r="D1654" s="69"/>
      <c r="E1654" s="71"/>
      <c r="F1654" s="71"/>
      <c r="G1654" s="71"/>
      <c r="H1654" s="71"/>
      <c r="I1654" s="72"/>
      <c r="J1654" s="73"/>
    </row>
    <row r="1655" spans="1:10" x14ac:dyDescent="0.35">
      <c r="A1655" s="71"/>
      <c r="B1655" s="71"/>
      <c r="C1655" s="71"/>
      <c r="D1655" s="69"/>
      <c r="E1655" s="71"/>
      <c r="F1655" s="71"/>
      <c r="G1655" s="71"/>
      <c r="H1655" s="71"/>
      <c r="I1655" s="72"/>
      <c r="J1655" s="73"/>
    </row>
    <row r="1656" spans="1:10" x14ac:dyDescent="0.35">
      <c r="A1656" s="71"/>
      <c r="B1656" s="71"/>
      <c r="C1656" s="71"/>
      <c r="D1656" s="69"/>
      <c r="E1656" s="71"/>
      <c r="F1656" s="71"/>
      <c r="G1656" s="71"/>
      <c r="H1656" s="71"/>
      <c r="I1656" s="72"/>
      <c r="J1656" s="73"/>
    </row>
    <row r="1657" spans="1:10" x14ac:dyDescent="0.35">
      <c r="A1657" s="71"/>
      <c r="B1657" s="71"/>
      <c r="C1657" s="71"/>
      <c r="D1657" s="69"/>
      <c r="E1657" s="71"/>
      <c r="F1657" s="71"/>
      <c r="G1657" s="71"/>
      <c r="H1657" s="71"/>
      <c r="I1657" s="72"/>
      <c r="J1657" s="73"/>
    </row>
    <row r="1658" spans="1:10" x14ac:dyDescent="0.35">
      <c r="A1658" s="71"/>
      <c r="B1658" s="71"/>
      <c r="C1658" s="71"/>
      <c r="D1658" s="69"/>
      <c r="E1658" s="71"/>
      <c r="F1658" s="71"/>
      <c r="G1658" s="71"/>
      <c r="H1658" s="71"/>
      <c r="I1658" s="72"/>
      <c r="J1658" s="73"/>
    </row>
    <row r="1659" spans="1:10" x14ac:dyDescent="0.35">
      <c r="A1659" s="71"/>
      <c r="B1659" s="71"/>
      <c r="C1659" s="71"/>
      <c r="D1659" s="69"/>
      <c r="E1659" s="71"/>
      <c r="F1659" s="71"/>
      <c r="G1659" s="71"/>
      <c r="H1659" s="71"/>
      <c r="I1659" s="72"/>
      <c r="J1659" s="73"/>
    </row>
    <row r="1660" spans="1:10" x14ac:dyDescent="0.35">
      <c r="A1660" s="71"/>
      <c r="B1660" s="71"/>
      <c r="C1660" s="71"/>
      <c r="D1660" s="69"/>
      <c r="E1660" s="71"/>
      <c r="F1660" s="71"/>
      <c r="G1660" s="71"/>
      <c r="H1660" s="71"/>
      <c r="I1660" s="72"/>
      <c r="J1660" s="73"/>
    </row>
    <row r="1661" spans="1:10" x14ac:dyDescent="0.35">
      <c r="A1661" s="71"/>
      <c r="B1661" s="71"/>
      <c r="C1661" s="71"/>
      <c r="D1661" s="69"/>
      <c r="E1661" s="71"/>
      <c r="F1661" s="71"/>
      <c r="G1661" s="71"/>
      <c r="H1661" s="71"/>
      <c r="I1661" s="72"/>
      <c r="J1661" s="73"/>
    </row>
    <row r="1662" spans="1:10" x14ac:dyDescent="0.35">
      <c r="A1662" s="71"/>
      <c r="B1662" s="71"/>
      <c r="C1662" s="71"/>
      <c r="D1662" s="69"/>
      <c r="E1662" s="71"/>
      <c r="F1662" s="71"/>
      <c r="G1662" s="71"/>
      <c r="H1662" s="71"/>
      <c r="I1662" s="72"/>
      <c r="J1662" s="73"/>
    </row>
    <row r="1663" spans="1:10" x14ac:dyDescent="0.35">
      <c r="A1663" s="71"/>
      <c r="B1663" s="71"/>
      <c r="C1663" s="71"/>
      <c r="D1663" s="69"/>
      <c r="E1663" s="71"/>
      <c r="F1663" s="71"/>
      <c r="G1663" s="71"/>
      <c r="H1663" s="71"/>
      <c r="I1663" s="72"/>
      <c r="J1663" s="73"/>
    </row>
    <row r="1664" spans="1:10" x14ac:dyDescent="0.35">
      <c r="A1664" s="71"/>
      <c r="B1664" s="71"/>
      <c r="C1664" s="71"/>
      <c r="D1664" s="69"/>
      <c r="E1664" s="71"/>
      <c r="F1664" s="71"/>
      <c r="G1664" s="71"/>
      <c r="H1664" s="71"/>
      <c r="I1664" s="72"/>
      <c r="J1664" s="73"/>
    </row>
    <row r="1665" spans="1:10" x14ac:dyDescent="0.35">
      <c r="A1665" s="71"/>
      <c r="B1665" s="71"/>
      <c r="C1665" s="71"/>
      <c r="D1665" s="69"/>
      <c r="E1665" s="71"/>
      <c r="F1665" s="71"/>
      <c r="G1665" s="71"/>
      <c r="H1665" s="71"/>
      <c r="I1665" s="72"/>
      <c r="J1665" s="73"/>
    </row>
    <row r="1666" spans="1:10" x14ac:dyDescent="0.35">
      <c r="A1666" s="71"/>
      <c r="B1666" s="71"/>
      <c r="C1666" s="71"/>
      <c r="D1666" s="69"/>
      <c r="E1666" s="71"/>
      <c r="F1666" s="71"/>
      <c r="G1666" s="71"/>
      <c r="H1666" s="71"/>
      <c r="I1666" s="72"/>
      <c r="J1666" s="73"/>
    </row>
    <row r="1667" spans="1:10" x14ac:dyDescent="0.35">
      <c r="A1667" s="71"/>
      <c r="B1667" s="71"/>
      <c r="C1667" s="71"/>
      <c r="D1667" s="69"/>
      <c r="E1667" s="71"/>
      <c r="F1667" s="71"/>
      <c r="G1667" s="71"/>
      <c r="H1667" s="71"/>
      <c r="I1667" s="72"/>
      <c r="J1667" s="73"/>
    </row>
    <row r="1668" spans="1:10" x14ac:dyDescent="0.35">
      <c r="A1668" s="71"/>
      <c r="B1668" s="71"/>
      <c r="C1668" s="71"/>
      <c r="D1668" s="69"/>
      <c r="E1668" s="71"/>
      <c r="F1668" s="71"/>
      <c r="G1668" s="71"/>
      <c r="H1668" s="71"/>
      <c r="I1668" s="72"/>
      <c r="J1668" s="73"/>
    </row>
    <row r="1669" spans="1:10" x14ac:dyDescent="0.35">
      <c r="A1669" s="71"/>
      <c r="B1669" s="71"/>
      <c r="C1669" s="71"/>
      <c r="D1669" s="69"/>
      <c r="E1669" s="71"/>
      <c r="F1669" s="71"/>
      <c r="G1669" s="71"/>
      <c r="H1669" s="71"/>
      <c r="I1669" s="72"/>
      <c r="J1669" s="73"/>
    </row>
    <row r="1670" spans="1:10" x14ac:dyDescent="0.35">
      <c r="A1670" s="71"/>
      <c r="B1670" s="71"/>
      <c r="C1670" s="71"/>
      <c r="D1670" s="69"/>
      <c r="E1670" s="71"/>
      <c r="F1670" s="71"/>
      <c r="G1670" s="71"/>
      <c r="H1670" s="71"/>
      <c r="I1670" s="72"/>
      <c r="J1670" s="73"/>
    </row>
    <row r="1671" spans="1:10" x14ac:dyDescent="0.35">
      <c r="A1671" s="71"/>
      <c r="B1671" s="71"/>
      <c r="C1671" s="71"/>
      <c r="D1671" s="69"/>
      <c r="E1671" s="71"/>
      <c r="F1671" s="71"/>
      <c r="G1671" s="71"/>
      <c r="H1671" s="71"/>
      <c r="I1671" s="72"/>
      <c r="J1671" s="73"/>
    </row>
    <row r="1672" spans="1:10" x14ac:dyDescent="0.35">
      <c r="A1672" s="71"/>
      <c r="B1672" s="71"/>
      <c r="C1672" s="71"/>
      <c r="D1672" s="69"/>
      <c r="E1672" s="71"/>
      <c r="F1672" s="71"/>
      <c r="G1672" s="71"/>
      <c r="H1672" s="71"/>
      <c r="I1672" s="72"/>
      <c r="J1672" s="73"/>
    </row>
    <row r="1673" spans="1:10" x14ac:dyDescent="0.35">
      <c r="A1673" s="71"/>
      <c r="B1673" s="71"/>
      <c r="C1673" s="71"/>
      <c r="D1673" s="69"/>
      <c r="E1673" s="71"/>
      <c r="F1673" s="71"/>
      <c r="G1673" s="71"/>
      <c r="H1673" s="71"/>
      <c r="I1673" s="72"/>
      <c r="J1673" s="73"/>
    </row>
    <row r="1674" spans="1:10" x14ac:dyDescent="0.35">
      <c r="A1674" s="71"/>
      <c r="B1674" s="71"/>
      <c r="C1674" s="71"/>
      <c r="D1674" s="69"/>
      <c r="E1674" s="71"/>
      <c r="F1674" s="71"/>
      <c r="G1674" s="71"/>
      <c r="H1674" s="71"/>
      <c r="I1674" s="72"/>
      <c r="J1674" s="73"/>
    </row>
    <row r="1675" spans="1:10" x14ac:dyDescent="0.35">
      <c r="A1675" s="71"/>
      <c r="B1675" s="71"/>
      <c r="C1675" s="71"/>
      <c r="D1675" s="69"/>
      <c r="E1675" s="71"/>
      <c r="F1675" s="71"/>
      <c r="G1675" s="71"/>
      <c r="H1675" s="71"/>
      <c r="I1675" s="72"/>
      <c r="J1675" s="73"/>
    </row>
    <row r="1676" spans="1:10" x14ac:dyDescent="0.35">
      <c r="A1676" s="71"/>
      <c r="B1676" s="71"/>
      <c r="C1676" s="71"/>
      <c r="D1676" s="69"/>
      <c r="E1676" s="71"/>
      <c r="F1676" s="71"/>
      <c r="G1676" s="71"/>
      <c r="H1676" s="71"/>
      <c r="I1676" s="72"/>
      <c r="J1676" s="73"/>
    </row>
    <row r="1677" spans="1:10" x14ac:dyDescent="0.35">
      <c r="A1677" s="71"/>
      <c r="B1677" s="71"/>
      <c r="C1677" s="71"/>
      <c r="D1677" s="69"/>
      <c r="E1677" s="71"/>
      <c r="F1677" s="71"/>
      <c r="G1677" s="71"/>
      <c r="H1677" s="71"/>
      <c r="I1677" s="72"/>
      <c r="J1677" s="73"/>
    </row>
    <row r="1678" spans="1:10" x14ac:dyDescent="0.35">
      <c r="A1678" s="71"/>
      <c r="B1678" s="71"/>
      <c r="C1678" s="71"/>
      <c r="D1678" s="69"/>
      <c r="E1678" s="71"/>
      <c r="F1678" s="71"/>
      <c r="G1678" s="71"/>
      <c r="H1678" s="71"/>
      <c r="I1678" s="72"/>
      <c r="J1678" s="73"/>
    </row>
    <row r="1679" spans="1:10" x14ac:dyDescent="0.35">
      <c r="A1679" s="71"/>
      <c r="B1679" s="71"/>
      <c r="C1679" s="71"/>
      <c r="D1679" s="69"/>
      <c r="E1679" s="71"/>
      <c r="F1679" s="71"/>
      <c r="G1679" s="71"/>
      <c r="H1679" s="71"/>
      <c r="I1679" s="72"/>
      <c r="J1679" s="73"/>
    </row>
    <row r="1680" spans="1:10" x14ac:dyDescent="0.35">
      <c r="A1680" s="71"/>
      <c r="B1680" s="71"/>
      <c r="C1680" s="71"/>
      <c r="D1680" s="69"/>
      <c r="E1680" s="71"/>
      <c r="F1680" s="71"/>
      <c r="G1680" s="71"/>
      <c r="H1680" s="71"/>
      <c r="I1680" s="72"/>
      <c r="J1680" s="73"/>
    </row>
    <row r="1681" spans="1:10" x14ac:dyDescent="0.35">
      <c r="A1681" s="71"/>
      <c r="B1681" s="71"/>
      <c r="C1681" s="71"/>
      <c r="D1681" s="69"/>
      <c r="E1681" s="71"/>
      <c r="F1681" s="71"/>
      <c r="G1681" s="71"/>
      <c r="H1681" s="71"/>
      <c r="I1681" s="72"/>
      <c r="J1681" s="73"/>
    </row>
    <row r="1682" spans="1:10" x14ac:dyDescent="0.35">
      <c r="A1682" s="71"/>
      <c r="B1682" s="71"/>
      <c r="C1682" s="71"/>
      <c r="D1682" s="69"/>
      <c r="E1682" s="71"/>
      <c r="F1682" s="71"/>
      <c r="G1682" s="71"/>
      <c r="H1682" s="71"/>
      <c r="I1682" s="72"/>
      <c r="J1682" s="73"/>
    </row>
    <row r="1683" spans="1:10" x14ac:dyDescent="0.35">
      <c r="A1683" s="71"/>
      <c r="B1683" s="71"/>
      <c r="C1683" s="71"/>
      <c r="D1683" s="69"/>
      <c r="E1683" s="71"/>
      <c r="F1683" s="71"/>
      <c r="G1683" s="71"/>
      <c r="H1683" s="71"/>
      <c r="I1683" s="72"/>
      <c r="J1683" s="73"/>
    </row>
    <row r="1684" spans="1:10" x14ac:dyDescent="0.35">
      <c r="A1684" s="71"/>
      <c r="B1684" s="71"/>
      <c r="C1684" s="71"/>
      <c r="D1684" s="69"/>
      <c r="E1684" s="71"/>
      <c r="F1684" s="71"/>
      <c r="G1684" s="71"/>
      <c r="H1684" s="71"/>
      <c r="I1684" s="72"/>
      <c r="J1684" s="73"/>
    </row>
    <row r="1685" spans="1:10" x14ac:dyDescent="0.35">
      <c r="A1685" s="71"/>
      <c r="B1685" s="71"/>
      <c r="C1685" s="71"/>
      <c r="D1685" s="69"/>
      <c r="E1685" s="71"/>
      <c r="F1685" s="71"/>
      <c r="G1685" s="71"/>
      <c r="H1685" s="71"/>
      <c r="I1685" s="72"/>
      <c r="J1685" s="73"/>
    </row>
    <row r="1686" spans="1:10" x14ac:dyDescent="0.35">
      <c r="A1686" s="71"/>
      <c r="B1686" s="71"/>
      <c r="C1686" s="71"/>
      <c r="D1686" s="69"/>
      <c r="E1686" s="71"/>
      <c r="F1686" s="71"/>
      <c r="G1686" s="71"/>
      <c r="H1686" s="71"/>
      <c r="I1686" s="72"/>
      <c r="J1686" s="73"/>
    </row>
    <row r="1687" spans="1:10" x14ac:dyDescent="0.35">
      <c r="A1687" s="71"/>
      <c r="B1687" s="71"/>
      <c r="C1687" s="71"/>
      <c r="D1687" s="69"/>
      <c r="E1687" s="71"/>
      <c r="F1687" s="71"/>
      <c r="G1687" s="71"/>
      <c r="H1687" s="71"/>
      <c r="I1687" s="72"/>
      <c r="J1687" s="73"/>
    </row>
    <row r="1688" spans="1:10" x14ac:dyDescent="0.35">
      <c r="A1688" s="71"/>
      <c r="B1688" s="71"/>
      <c r="C1688" s="71"/>
      <c r="D1688" s="69"/>
      <c r="E1688" s="71"/>
      <c r="F1688" s="71"/>
      <c r="G1688" s="71"/>
      <c r="H1688" s="71"/>
      <c r="I1688" s="72"/>
      <c r="J1688" s="73"/>
    </row>
    <row r="1689" spans="1:10" x14ac:dyDescent="0.35">
      <c r="A1689" s="71"/>
      <c r="B1689" s="71"/>
      <c r="C1689" s="71"/>
      <c r="D1689" s="69"/>
      <c r="E1689" s="71"/>
      <c r="F1689" s="71"/>
      <c r="G1689" s="71"/>
      <c r="H1689" s="71"/>
      <c r="I1689" s="72"/>
      <c r="J1689" s="73"/>
    </row>
    <row r="1690" spans="1:10" x14ac:dyDescent="0.35">
      <c r="A1690" s="71"/>
      <c r="B1690" s="71"/>
      <c r="C1690" s="71"/>
      <c r="D1690" s="69"/>
      <c r="E1690" s="71"/>
      <c r="F1690" s="71"/>
      <c r="G1690" s="71"/>
      <c r="H1690" s="71"/>
      <c r="I1690" s="72"/>
      <c r="J1690" s="73"/>
    </row>
    <row r="1691" spans="1:10" x14ac:dyDescent="0.35">
      <c r="A1691" s="71"/>
      <c r="B1691" s="71"/>
      <c r="C1691" s="71"/>
      <c r="D1691" s="69"/>
      <c r="E1691" s="71"/>
      <c r="F1691" s="71"/>
      <c r="G1691" s="71"/>
      <c r="H1691" s="71"/>
      <c r="I1691" s="72"/>
      <c r="J1691" s="73"/>
    </row>
    <row r="1692" spans="1:10" x14ac:dyDescent="0.35">
      <c r="A1692" s="71"/>
      <c r="B1692" s="71"/>
      <c r="C1692" s="71"/>
      <c r="D1692" s="69"/>
      <c r="E1692" s="71"/>
      <c r="F1692" s="71"/>
      <c r="G1692" s="71"/>
      <c r="H1692" s="71"/>
      <c r="I1692" s="72"/>
      <c r="J1692" s="73"/>
    </row>
    <row r="1693" spans="1:10" x14ac:dyDescent="0.35">
      <c r="A1693" s="71"/>
      <c r="B1693" s="71"/>
      <c r="C1693" s="71"/>
      <c r="D1693" s="69"/>
      <c r="E1693" s="71"/>
      <c r="F1693" s="71"/>
      <c r="G1693" s="71"/>
      <c r="H1693" s="71"/>
      <c r="I1693" s="72"/>
      <c r="J1693" s="73"/>
    </row>
    <row r="1694" spans="1:10" x14ac:dyDescent="0.35">
      <c r="A1694" s="71"/>
      <c r="B1694" s="71"/>
      <c r="C1694" s="71"/>
      <c r="D1694" s="69"/>
      <c r="E1694" s="71"/>
      <c r="F1694" s="71"/>
      <c r="G1694" s="71"/>
      <c r="H1694" s="71"/>
      <c r="I1694" s="72"/>
      <c r="J1694" s="73"/>
    </row>
    <row r="1695" spans="1:10" x14ac:dyDescent="0.35">
      <c r="A1695" s="71"/>
      <c r="B1695" s="71"/>
      <c r="C1695" s="71"/>
      <c r="D1695" s="69"/>
      <c r="E1695" s="71"/>
      <c r="F1695" s="71"/>
      <c r="G1695" s="71"/>
      <c r="H1695" s="71"/>
      <c r="I1695" s="72"/>
      <c r="J1695" s="73"/>
    </row>
    <row r="1696" spans="1:10" x14ac:dyDescent="0.35">
      <c r="A1696" s="71"/>
      <c r="B1696" s="71"/>
      <c r="C1696" s="71"/>
      <c r="D1696" s="69"/>
      <c r="E1696" s="71"/>
      <c r="F1696" s="71"/>
      <c r="G1696" s="71"/>
      <c r="H1696" s="71"/>
      <c r="I1696" s="72"/>
      <c r="J1696" s="73"/>
    </row>
    <row r="1697" spans="1:10" x14ac:dyDescent="0.35">
      <c r="A1697" s="71"/>
      <c r="B1697" s="71"/>
      <c r="C1697" s="71"/>
      <c r="D1697" s="69"/>
      <c r="E1697" s="71"/>
      <c r="F1697" s="71"/>
      <c r="G1697" s="71"/>
      <c r="H1697" s="71"/>
      <c r="I1697" s="72"/>
      <c r="J1697" s="73"/>
    </row>
    <row r="1698" spans="1:10" x14ac:dyDescent="0.35">
      <c r="A1698" s="71"/>
      <c r="B1698" s="71"/>
      <c r="C1698" s="71"/>
      <c r="D1698" s="69"/>
      <c r="E1698" s="71"/>
      <c r="F1698" s="71"/>
      <c r="G1698" s="71"/>
      <c r="H1698" s="71"/>
      <c r="I1698" s="72"/>
      <c r="J1698" s="73"/>
    </row>
    <row r="1699" spans="1:10" x14ac:dyDescent="0.35">
      <c r="A1699" s="71"/>
      <c r="B1699" s="71"/>
      <c r="C1699" s="71"/>
      <c r="D1699" s="69"/>
      <c r="E1699" s="71"/>
      <c r="F1699" s="71"/>
      <c r="G1699" s="71"/>
      <c r="H1699" s="71"/>
      <c r="I1699" s="72"/>
      <c r="J1699" s="73"/>
    </row>
    <row r="1700" spans="1:10" x14ac:dyDescent="0.35">
      <c r="A1700" s="71"/>
      <c r="B1700" s="71"/>
      <c r="C1700" s="71"/>
      <c r="D1700" s="69"/>
      <c r="E1700" s="71"/>
      <c r="F1700" s="71"/>
      <c r="G1700" s="71"/>
      <c r="H1700" s="71"/>
      <c r="I1700" s="72"/>
      <c r="J1700" s="73"/>
    </row>
    <row r="1701" spans="1:10" x14ac:dyDescent="0.35">
      <c r="A1701" s="71"/>
      <c r="B1701" s="71"/>
      <c r="C1701" s="71"/>
      <c r="D1701" s="69"/>
      <c r="E1701" s="71"/>
      <c r="F1701" s="71"/>
      <c r="G1701" s="71"/>
      <c r="H1701" s="71"/>
      <c r="I1701" s="72"/>
      <c r="J1701" s="73"/>
    </row>
    <row r="1702" spans="1:10" x14ac:dyDescent="0.35">
      <c r="A1702" s="71"/>
      <c r="B1702" s="71"/>
      <c r="C1702" s="71"/>
      <c r="D1702" s="69"/>
      <c r="E1702" s="71"/>
      <c r="F1702" s="71"/>
      <c r="G1702" s="71"/>
      <c r="H1702" s="71"/>
      <c r="I1702" s="72"/>
      <c r="J1702" s="73"/>
    </row>
    <row r="1703" spans="1:10" x14ac:dyDescent="0.35">
      <c r="A1703" s="71"/>
      <c r="B1703" s="71"/>
      <c r="C1703" s="71"/>
      <c r="D1703" s="69"/>
      <c r="E1703" s="71"/>
      <c r="F1703" s="71"/>
      <c r="G1703" s="71"/>
      <c r="H1703" s="71"/>
      <c r="I1703" s="72"/>
      <c r="J1703" s="73"/>
    </row>
    <row r="1704" spans="1:10" x14ac:dyDescent="0.35">
      <c r="A1704" s="71"/>
      <c r="B1704" s="71"/>
      <c r="C1704" s="71"/>
      <c r="D1704" s="69"/>
      <c r="E1704" s="71"/>
      <c r="F1704" s="71"/>
      <c r="G1704" s="71"/>
      <c r="H1704" s="71"/>
      <c r="I1704" s="72"/>
      <c r="J1704" s="73"/>
    </row>
    <row r="1705" spans="1:10" x14ac:dyDescent="0.35">
      <c r="A1705" s="71"/>
      <c r="B1705" s="71"/>
      <c r="C1705" s="71"/>
      <c r="D1705" s="69"/>
      <c r="E1705" s="71"/>
      <c r="F1705" s="71"/>
      <c r="G1705" s="71"/>
      <c r="H1705" s="71"/>
      <c r="I1705" s="72"/>
      <c r="J1705" s="73"/>
    </row>
    <row r="1706" spans="1:10" x14ac:dyDescent="0.35">
      <c r="A1706" s="71"/>
      <c r="B1706" s="71"/>
      <c r="C1706" s="71"/>
      <c r="D1706" s="69"/>
      <c r="E1706" s="71"/>
      <c r="F1706" s="71"/>
      <c r="G1706" s="71"/>
      <c r="H1706" s="71"/>
      <c r="I1706" s="72"/>
      <c r="J1706" s="73"/>
    </row>
    <row r="1707" spans="1:10" x14ac:dyDescent="0.35">
      <c r="A1707" s="71"/>
      <c r="B1707" s="71"/>
      <c r="C1707" s="71"/>
      <c r="D1707" s="69"/>
      <c r="E1707" s="71"/>
      <c r="F1707" s="71"/>
      <c r="G1707" s="71"/>
      <c r="H1707" s="71"/>
      <c r="I1707" s="72"/>
      <c r="J1707" s="73"/>
    </row>
    <row r="1708" spans="1:10" x14ac:dyDescent="0.35">
      <c r="A1708" s="71"/>
      <c r="B1708" s="71"/>
      <c r="C1708" s="71"/>
      <c r="D1708" s="69"/>
      <c r="E1708" s="71"/>
      <c r="F1708" s="71"/>
      <c r="G1708" s="71"/>
      <c r="H1708" s="71"/>
      <c r="I1708" s="72"/>
      <c r="J1708" s="73"/>
    </row>
    <row r="1709" spans="1:10" x14ac:dyDescent="0.35">
      <c r="A1709" s="71"/>
      <c r="B1709" s="71"/>
      <c r="C1709" s="71"/>
      <c r="D1709" s="69"/>
      <c r="E1709" s="71"/>
      <c r="F1709" s="71"/>
      <c r="G1709" s="71"/>
      <c r="H1709" s="71"/>
      <c r="I1709" s="72"/>
      <c r="J1709" s="73"/>
    </row>
    <row r="1710" spans="1:10" x14ac:dyDescent="0.35">
      <c r="A1710" s="71"/>
      <c r="B1710" s="71"/>
      <c r="C1710" s="71"/>
      <c r="D1710" s="69"/>
      <c r="E1710" s="71"/>
      <c r="F1710" s="71"/>
      <c r="G1710" s="71"/>
      <c r="H1710" s="71"/>
      <c r="I1710" s="72"/>
      <c r="J1710" s="73"/>
    </row>
    <row r="1711" spans="1:10" x14ac:dyDescent="0.35">
      <c r="A1711" s="71"/>
      <c r="B1711" s="71"/>
      <c r="C1711" s="71"/>
      <c r="D1711" s="69"/>
      <c r="E1711" s="71"/>
      <c r="F1711" s="71"/>
      <c r="G1711" s="71"/>
      <c r="H1711" s="71"/>
      <c r="I1711" s="72"/>
      <c r="J1711" s="73"/>
    </row>
    <row r="1712" spans="1:10" x14ac:dyDescent="0.35">
      <c r="A1712" s="71"/>
      <c r="B1712" s="71"/>
      <c r="C1712" s="71"/>
      <c r="D1712" s="69"/>
      <c r="E1712" s="71"/>
      <c r="F1712" s="71"/>
      <c r="G1712" s="71"/>
      <c r="H1712" s="71"/>
      <c r="I1712" s="72"/>
      <c r="J1712" s="73"/>
    </row>
    <row r="1713" spans="1:10" x14ac:dyDescent="0.35">
      <c r="A1713" s="71"/>
      <c r="B1713" s="71"/>
      <c r="C1713" s="71"/>
      <c r="D1713" s="69"/>
      <c r="E1713" s="71"/>
      <c r="F1713" s="71"/>
      <c r="G1713" s="71"/>
      <c r="H1713" s="71"/>
      <c r="I1713" s="72"/>
      <c r="J1713" s="73"/>
    </row>
    <row r="1714" spans="1:10" x14ac:dyDescent="0.35">
      <c r="A1714" s="71"/>
      <c r="B1714" s="71"/>
      <c r="C1714" s="71"/>
      <c r="D1714" s="69"/>
      <c r="E1714" s="71"/>
      <c r="F1714" s="71"/>
      <c r="G1714" s="71"/>
      <c r="H1714" s="71"/>
      <c r="I1714" s="72"/>
      <c r="J1714" s="73"/>
    </row>
    <row r="1715" spans="1:10" x14ac:dyDescent="0.35">
      <c r="A1715" s="71"/>
      <c r="B1715" s="71"/>
      <c r="C1715" s="71"/>
      <c r="D1715" s="69"/>
      <c r="E1715" s="71"/>
      <c r="F1715" s="71"/>
      <c r="G1715" s="71"/>
      <c r="H1715" s="71"/>
      <c r="I1715" s="72"/>
      <c r="J1715" s="73"/>
    </row>
    <row r="1716" spans="1:10" x14ac:dyDescent="0.35">
      <c r="A1716" s="71"/>
      <c r="B1716" s="71"/>
      <c r="C1716" s="71"/>
      <c r="D1716" s="69"/>
      <c r="E1716" s="71"/>
      <c r="F1716" s="71"/>
      <c r="G1716" s="71"/>
      <c r="H1716" s="71"/>
      <c r="I1716" s="72"/>
      <c r="J1716" s="73"/>
    </row>
    <row r="1717" spans="1:10" x14ac:dyDescent="0.35">
      <c r="A1717" s="71"/>
      <c r="B1717" s="71"/>
      <c r="C1717" s="71"/>
      <c r="D1717" s="69"/>
      <c r="E1717" s="71"/>
      <c r="F1717" s="71"/>
      <c r="G1717" s="71"/>
      <c r="H1717" s="71"/>
      <c r="I1717" s="72"/>
      <c r="J1717" s="73"/>
    </row>
    <row r="1718" spans="1:10" x14ac:dyDescent="0.35">
      <c r="A1718" s="71"/>
      <c r="B1718" s="71"/>
      <c r="C1718" s="71"/>
      <c r="D1718" s="69"/>
      <c r="E1718" s="71"/>
      <c r="F1718" s="71"/>
      <c r="G1718" s="71"/>
      <c r="H1718" s="71"/>
      <c r="I1718" s="72"/>
      <c r="J1718" s="73"/>
    </row>
    <row r="1719" spans="1:10" x14ac:dyDescent="0.35">
      <c r="A1719" s="71"/>
      <c r="B1719" s="71"/>
      <c r="C1719" s="71"/>
      <c r="D1719" s="69"/>
      <c r="E1719" s="71"/>
      <c r="F1719" s="71"/>
      <c r="G1719" s="71"/>
      <c r="H1719" s="71"/>
      <c r="I1719" s="72"/>
      <c r="J1719" s="73"/>
    </row>
    <row r="1720" spans="1:10" x14ac:dyDescent="0.35">
      <c r="A1720" s="71"/>
      <c r="B1720" s="71"/>
      <c r="C1720" s="71"/>
      <c r="D1720" s="69"/>
      <c r="E1720" s="71"/>
      <c r="F1720" s="71"/>
      <c r="G1720" s="71"/>
      <c r="H1720" s="71"/>
      <c r="I1720" s="72"/>
      <c r="J1720" s="73"/>
    </row>
    <row r="1721" spans="1:10" x14ac:dyDescent="0.35">
      <c r="A1721" s="71"/>
      <c r="B1721" s="71"/>
      <c r="C1721" s="71"/>
      <c r="D1721" s="69"/>
      <c r="E1721" s="71"/>
      <c r="F1721" s="71"/>
      <c r="G1721" s="71"/>
      <c r="H1721" s="71"/>
      <c r="I1721" s="72"/>
      <c r="J1721" s="73"/>
    </row>
    <row r="1722" spans="1:10" x14ac:dyDescent="0.35">
      <c r="A1722" s="71"/>
      <c r="B1722" s="71"/>
      <c r="C1722" s="71"/>
      <c r="D1722" s="69"/>
      <c r="E1722" s="71"/>
      <c r="F1722" s="71"/>
      <c r="G1722" s="71"/>
      <c r="H1722" s="71"/>
      <c r="I1722" s="72"/>
      <c r="J1722" s="73"/>
    </row>
    <row r="1723" spans="1:10" x14ac:dyDescent="0.35">
      <c r="A1723" s="71"/>
      <c r="B1723" s="71"/>
      <c r="C1723" s="71"/>
      <c r="D1723" s="69"/>
      <c r="E1723" s="71"/>
      <c r="F1723" s="71"/>
      <c r="G1723" s="71"/>
      <c r="H1723" s="71"/>
      <c r="I1723" s="72"/>
      <c r="J1723" s="73"/>
    </row>
    <row r="1724" spans="1:10" x14ac:dyDescent="0.35">
      <c r="A1724" s="71"/>
      <c r="B1724" s="71"/>
      <c r="C1724" s="71"/>
      <c r="D1724" s="69"/>
      <c r="E1724" s="71"/>
      <c r="F1724" s="71"/>
      <c r="G1724" s="71"/>
      <c r="H1724" s="71"/>
      <c r="I1724" s="72"/>
      <c r="J1724" s="73"/>
    </row>
    <row r="1725" spans="1:10" x14ac:dyDescent="0.35">
      <c r="A1725" s="71"/>
      <c r="B1725" s="71"/>
      <c r="C1725" s="71"/>
      <c r="D1725" s="69"/>
      <c r="E1725" s="71"/>
      <c r="F1725" s="71"/>
      <c r="G1725" s="71"/>
      <c r="H1725" s="71"/>
      <c r="I1725" s="72"/>
      <c r="J1725" s="73"/>
    </row>
    <row r="1726" spans="1:10" x14ac:dyDescent="0.35">
      <c r="A1726" s="71"/>
      <c r="B1726" s="71"/>
      <c r="C1726" s="71"/>
      <c r="D1726" s="69"/>
      <c r="E1726" s="71"/>
      <c r="F1726" s="71"/>
      <c r="G1726" s="71"/>
      <c r="H1726" s="71"/>
      <c r="I1726" s="72"/>
      <c r="J1726" s="73"/>
    </row>
    <row r="1727" spans="1:10" x14ac:dyDescent="0.35">
      <c r="A1727" s="71"/>
      <c r="B1727" s="71"/>
      <c r="C1727" s="71"/>
      <c r="D1727" s="69"/>
      <c r="E1727" s="71"/>
      <c r="F1727" s="71"/>
      <c r="G1727" s="71"/>
      <c r="H1727" s="71"/>
      <c r="I1727" s="72"/>
      <c r="J1727" s="73"/>
    </row>
    <row r="1728" spans="1:10" x14ac:dyDescent="0.35">
      <c r="A1728" s="71"/>
      <c r="B1728" s="71"/>
      <c r="C1728" s="71"/>
      <c r="D1728" s="69"/>
      <c r="E1728" s="71"/>
      <c r="F1728" s="71"/>
      <c r="G1728" s="71"/>
      <c r="H1728" s="71"/>
      <c r="I1728" s="72"/>
      <c r="J1728" s="73"/>
    </row>
    <row r="1729" spans="1:10" x14ac:dyDescent="0.35">
      <c r="A1729" s="71"/>
      <c r="B1729" s="71"/>
      <c r="C1729" s="71"/>
      <c r="D1729" s="69"/>
      <c r="E1729" s="71"/>
      <c r="F1729" s="71"/>
      <c r="G1729" s="71"/>
      <c r="H1729" s="71"/>
      <c r="I1729" s="72"/>
      <c r="J1729" s="73"/>
    </row>
    <row r="1730" spans="1:10" x14ac:dyDescent="0.35">
      <c r="A1730" s="71"/>
      <c r="B1730" s="71"/>
      <c r="C1730" s="71"/>
      <c r="D1730" s="69"/>
      <c r="E1730" s="71"/>
      <c r="F1730" s="71"/>
      <c r="G1730" s="71"/>
      <c r="H1730" s="71"/>
      <c r="I1730" s="72"/>
      <c r="J1730" s="73"/>
    </row>
    <row r="1731" spans="1:10" x14ac:dyDescent="0.35">
      <c r="A1731" s="71"/>
      <c r="B1731" s="71"/>
      <c r="C1731" s="71"/>
      <c r="D1731" s="69"/>
      <c r="E1731" s="71"/>
      <c r="F1731" s="71"/>
      <c r="G1731" s="71"/>
      <c r="H1731" s="71"/>
      <c r="I1731" s="72"/>
      <c r="J1731" s="73"/>
    </row>
    <row r="1732" spans="1:10" x14ac:dyDescent="0.35">
      <c r="A1732" s="71"/>
      <c r="B1732" s="71"/>
      <c r="C1732" s="71"/>
      <c r="D1732" s="69"/>
      <c r="E1732" s="71"/>
      <c r="F1732" s="71"/>
      <c r="G1732" s="71"/>
      <c r="H1732" s="71"/>
      <c r="I1732" s="72"/>
      <c r="J1732" s="73"/>
    </row>
    <row r="1733" spans="1:10" x14ac:dyDescent="0.35">
      <c r="A1733" s="71"/>
      <c r="B1733" s="71"/>
      <c r="C1733" s="71"/>
      <c r="D1733" s="69"/>
      <c r="E1733" s="71"/>
      <c r="F1733" s="71"/>
      <c r="G1733" s="71"/>
      <c r="H1733" s="71"/>
      <c r="I1733" s="72"/>
      <c r="J1733" s="73"/>
    </row>
    <row r="1734" spans="1:10" x14ac:dyDescent="0.35">
      <c r="A1734" s="71"/>
      <c r="B1734" s="71"/>
      <c r="C1734" s="71"/>
      <c r="D1734" s="69"/>
      <c r="E1734" s="71"/>
      <c r="F1734" s="71"/>
      <c r="G1734" s="71"/>
      <c r="H1734" s="71"/>
      <c r="I1734" s="72"/>
      <c r="J1734" s="73"/>
    </row>
    <row r="1735" spans="1:10" x14ac:dyDescent="0.35">
      <c r="A1735" s="71"/>
      <c r="B1735" s="71"/>
      <c r="C1735" s="71"/>
      <c r="D1735" s="69"/>
      <c r="E1735" s="71"/>
      <c r="F1735" s="71"/>
      <c r="G1735" s="71"/>
      <c r="H1735" s="71"/>
      <c r="I1735" s="72"/>
      <c r="J1735" s="73"/>
    </row>
    <row r="1736" spans="1:10" x14ac:dyDescent="0.35">
      <c r="A1736" s="71"/>
      <c r="B1736" s="71"/>
      <c r="C1736" s="71"/>
      <c r="D1736" s="69"/>
      <c r="E1736" s="71"/>
      <c r="F1736" s="71"/>
      <c r="G1736" s="71"/>
      <c r="H1736" s="71"/>
      <c r="I1736" s="72"/>
      <c r="J1736" s="73"/>
    </row>
    <row r="1737" spans="1:10" x14ac:dyDescent="0.35">
      <c r="A1737" s="71"/>
      <c r="B1737" s="71"/>
      <c r="C1737" s="71"/>
      <c r="D1737" s="69"/>
      <c r="E1737" s="71"/>
      <c r="F1737" s="71"/>
      <c r="G1737" s="71"/>
      <c r="H1737" s="71"/>
      <c r="I1737" s="72"/>
      <c r="J1737" s="73"/>
    </row>
    <row r="1738" spans="1:10" x14ac:dyDescent="0.35">
      <c r="A1738" s="71"/>
      <c r="B1738" s="71"/>
      <c r="C1738" s="71"/>
      <c r="D1738" s="69"/>
      <c r="E1738" s="71"/>
      <c r="F1738" s="71"/>
      <c r="G1738" s="71"/>
      <c r="H1738" s="71"/>
      <c r="I1738" s="72"/>
      <c r="J1738" s="73"/>
    </row>
    <row r="1739" spans="1:10" x14ac:dyDescent="0.35">
      <c r="A1739" s="71"/>
      <c r="B1739" s="71"/>
      <c r="C1739" s="71"/>
      <c r="D1739" s="69"/>
      <c r="E1739" s="71"/>
      <c r="F1739" s="71"/>
      <c r="G1739" s="71"/>
      <c r="H1739" s="71"/>
      <c r="I1739" s="72"/>
      <c r="J1739" s="73"/>
    </row>
    <row r="1740" spans="1:10" x14ac:dyDescent="0.35">
      <c r="A1740" s="71"/>
      <c r="B1740" s="71"/>
      <c r="C1740" s="71"/>
      <c r="D1740" s="69"/>
      <c r="E1740" s="71"/>
      <c r="F1740" s="71"/>
      <c r="G1740" s="71"/>
      <c r="H1740" s="71"/>
      <c r="I1740" s="72"/>
      <c r="J1740" s="73"/>
    </row>
    <row r="1741" spans="1:10" x14ac:dyDescent="0.35">
      <c r="A1741" s="71"/>
      <c r="B1741" s="71"/>
      <c r="C1741" s="71"/>
      <c r="D1741" s="69"/>
      <c r="E1741" s="71"/>
      <c r="F1741" s="71"/>
      <c r="G1741" s="71"/>
      <c r="H1741" s="71"/>
      <c r="I1741" s="72"/>
      <c r="J1741" s="73"/>
    </row>
    <row r="1742" spans="1:10" x14ac:dyDescent="0.35">
      <c r="A1742" s="71"/>
      <c r="B1742" s="71"/>
      <c r="C1742" s="71"/>
      <c r="D1742" s="69"/>
      <c r="E1742" s="71"/>
      <c r="F1742" s="71"/>
      <c r="G1742" s="71"/>
      <c r="H1742" s="71"/>
      <c r="I1742" s="72"/>
      <c r="J1742" s="73"/>
    </row>
    <row r="1743" spans="1:10" x14ac:dyDescent="0.35">
      <c r="A1743" s="71"/>
      <c r="B1743" s="71"/>
      <c r="C1743" s="71"/>
      <c r="D1743" s="69"/>
      <c r="E1743" s="71"/>
      <c r="F1743" s="71"/>
      <c r="G1743" s="71"/>
      <c r="H1743" s="71"/>
      <c r="I1743" s="72"/>
      <c r="J1743" s="73"/>
    </row>
    <row r="1744" spans="1:10" x14ac:dyDescent="0.35">
      <c r="A1744" s="71"/>
      <c r="B1744" s="71"/>
      <c r="C1744" s="71"/>
      <c r="D1744" s="69"/>
      <c r="E1744" s="71"/>
      <c r="F1744" s="71"/>
      <c r="G1744" s="71"/>
      <c r="H1744" s="71"/>
      <c r="I1744" s="72"/>
      <c r="J1744" s="73"/>
    </row>
    <row r="1745" spans="1:10" x14ac:dyDescent="0.35">
      <c r="A1745" s="71"/>
      <c r="B1745" s="71"/>
      <c r="C1745" s="71"/>
      <c r="D1745" s="69"/>
      <c r="E1745" s="71"/>
      <c r="F1745" s="71"/>
      <c r="G1745" s="71"/>
      <c r="H1745" s="71"/>
      <c r="I1745" s="72"/>
      <c r="J1745" s="73"/>
    </row>
    <row r="1746" spans="1:10" x14ac:dyDescent="0.35">
      <c r="A1746" s="71"/>
      <c r="B1746" s="71"/>
      <c r="C1746" s="71"/>
      <c r="D1746" s="69"/>
      <c r="E1746" s="71"/>
      <c r="F1746" s="71"/>
      <c r="G1746" s="71"/>
      <c r="H1746" s="71"/>
      <c r="I1746" s="72"/>
      <c r="J1746" s="73"/>
    </row>
    <row r="1747" spans="1:10" x14ac:dyDescent="0.35">
      <c r="A1747" s="71"/>
      <c r="B1747" s="71"/>
      <c r="C1747" s="71"/>
      <c r="D1747" s="69"/>
      <c r="E1747" s="71"/>
      <c r="F1747" s="71"/>
      <c r="G1747" s="71"/>
      <c r="H1747" s="71"/>
      <c r="I1747" s="72"/>
      <c r="J1747" s="73"/>
    </row>
    <row r="1748" spans="1:10" x14ac:dyDescent="0.35">
      <c r="A1748" s="71"/>
      <c r="B1748" s="71"/>
      <c r="C1748" s="71"/>
      <c r="D1748" s="69"/>
      <c r="E1748" s="71"/>
      <c r="F1748" s="71"/>
      <c r="G1748" s="71"/>
      <c r="H1748" s="71"/>
      <c r="I1748" s="72"/>
      <c r="J1748" s="73"/>
    </row>
    <row r="1749" spans="1:10" x14ac:dyDescent="0.35">
      <c r="A1749" s="71"/>
      <c r="B1749" s="71"/>
      <c r="C1749" s="71"/>
      <c r="D1749" s="69"/>
      <c r="E1749" s="71"/>
      <c r="F1749" s="71"/>
      <c r="G1749" s="71"/>
      <c r="H1749" s="71"/>
      <c r="I1749" s="72"/>
      <c r="J1749" s="73"/>
    </row>
    <row r="1750" spans="1:10" x14ac:dyDescent="0.35">
      <c r="A1750" s="71"/>
      <c r="B1750" s="71"/>
      <c r="C1750" s="71"/>
      <c r="D1750" s="69"/>
      <c r="E1750" s="71"/>
      <c r="F1750" s="71"/>
      <c r="G1750" s="71"/>
      <c r="H1750" s="71"/>
      <c r="I1750" s="72"/>
      <c r="J1750" s="73"/>
    </row>
    <row r="1751" spans="1:10" x14ac:dyDescent="0.35">
      <c r="A1751" s="71"/>
      <c r="B1751" s="71"/>
      <c r="C1751" s="71"/>
      <c r="D1751" s="69"/>
      <c r="E1751" s="71"/>
      <c r="F1751" s="71"/>
      <c r="G1751" s="71"/>
      <c r="H1751" s="71"/>
      <c r="I1751" s="72"/>
      <c r="J1751" s="73"/>
    </row>
    <row r="1752" spans="1:10" x14ac:dyDescent="0.35">
      <c r="A1752" s="71"/>
      <c r="B1752" s="71"/>
      <c r="C1752" s="71"/>
      <c r="D1752" s="69"/>
      <c r="E1752" s="71"/>
      <c r="F1752" s="71"/>
      <c r="G1752" s="71"/>
      <c r="H1752" s="71"/>
      <c r="I1752" s="72"/>
      <c r="J1752" s="73"/>
    </row>
    <row r="1753" spans="1:10" x14ac:dyDescent="0.35">
      <c r="A1753" s="71"/>
      <c r="B1753" s="71"/>
      <c r="C1753" s="71"/>
      <c r="D1753" s="69"/>
      <c r="E1753" s="71"/>
      <c r="F1753" s="71"/>
      <c r="G1753" s="71"/>
      <c r="H1753" s="71"/>
      <c r="I1753" s="72"/>
      <c r="J1753" s="73"/>
    </row>
    <row r="1754" spans="1:10" x14ac:dyDescent="0.35">
      <c r="A1754" s="71"/>
      <c r="B1754" s="71"/>
      <c r="C1754" s="71"/>
      <c r="D1754" s="69"/>
      <c r="E1754" s="71"/>
      <c r="F1754" s="71"/>
      <c r="G1754" s="71"/>
      <c r="H1754" s="71"/>
      <c r="I1754" s="72"/>
      <c r="J1754" s="73"/>
    </row>
    <row r="1755" spans="1:10" x14ac:dyDescent="0.35">
      <c r="A1755" s="71"/>
      <c r="B1755" s="71"/>
      <c r="C1755" s="71"/>
      <c r="D1755" s="69"/>
      <c r="E1755" s="71"/>
      <c r="F1755" s="71"/>
      <c r="G1755" s="71"/>
      <c r="H1755" s="71"/>
      <c r="I1755" s="72"/>
      <c r="J1755" s="73"/>
    </row>
    <row r="1756" spans="1:10" x14ac:dyDescent="0.35">
      <c r="A1756" s="71"/>
      <c r="B1756" s="71"/>
      <c r="C1756" s="71"/>
      <c r="D1756" s="69"/>
      <c r="E1756" s="71"/>
      <c r="F1756" s="71"/>
      <c r="G1756" s="71"/>
      <c r="H1756" s="71"/>
      <c r="I1756" s="72"/>
      <c r="J1756" s="73"/>
    </row>
    <row r="1757" spans="1:10" x14ac:dyDescent="0.35">
      <c r="A1757" s="71"/>
      <c r="B1757" s="71"/>
      <c r="C1757" s="71"/>
      <c r="D1757" s="69"/>
      <c r="E1757" s="71"/>
      <c r="F1757" s="71"/>
      <c r="G1757" s="71"/>
      <c r="H1757" s="71"/>
      <c r="I1757" s="72"/>
      <c r="J1757" s="73"/>
    </row>
    <row r="1758" spans="1:10" x14ac:dyDescent="0.35">
      <c r="A1758" s="71"/>
      <c r="B1758" s="71"/>
      <c r="C1758" s="71"/>
      <c r="D1758" s="69"/>
      <c r="E1758" s="71"/>
      <c r="F1758" s="71"/>
      <c r="G1758" s="71"/>
      <c r="H1758" s="71"/>
      <c r="I1758" s="72"/>
      <c r="J1758" s="73"/>
    </row>
    <row r="1759" spans="1:10" x14ac:dyDescent="0.35">
      <c r="A1759" s="71"/>
      <c r="B1759" s="71"/>
      <c r="C1759" s="71"/>
      <c r="D1759" s="69"/>
      <c r="E1759" s="71"/>
      <c r="F1759" s="71"/>
      <c r="G1759" s="71"/>
      <c r="H1759" s="71"/>
      <c r="I1759" s="72"/>
      <c r="J1759" s="73"/>
    </row>
    <row r="1760" spans="1:10" x14ac:dyDescent="0.35">
      <c r="A1760" s="71"/>
      <c r="B1760" s="71"/>
      <c r="C1760" s="71"/>
      <c r="D1760" s="69"/>
      <c r="E1760" s="71"/>
      <c r="F1760" s="71"/>
      <c r="G1760" s="71"/>
      <c r="H1760" s="71"/>
      <c r="I1760" s="72"/>
      <c r="J1760" s="73"/>
    </row>
    <row r="1761" spans="1:10" x14ac:dyDescent="0.35">
      <c r="A1761" s="71"/>
      <c r="B1761" s="71"/>
      <c r="C1761" s="71"/>
      <c r="D1761" s="69"/>
      <c r="E1761" s="71"/>
      <c r="F1761" s="71"/>
      <c r="G1761" s="71"/>
      <c r="H1761" s="71"/>
      <c r="I1761" s="72"/>
      <c r="J1761" s="73"/>
    </row>
    <row r="1762" spans="1:10" x14ac:dyDescent="0.35">
      <c r="A1762" s="71"/>
      <c r="B1762" s="71"/>
      <c r="C1762" s="71"/>
      <c r="D1762" s="69"/>
      <c r="E1762" s="71"/>
      <c r="F1762" s="71"/>
      <c r="G1762" s="71"/>
      <c r="H1762" s="71"/>
      <c r="I1762" s="72"/>
      <c r="J1762" s="73"/>
    </row>
    <row r="1763" spans="1:10" x14ac:dyDescent="0.35">
      <c r="A1763" s="71"/>
      <c r="B1763" s="71"/>
      <c r="C1763" s="71"/>
      <c r="D1763" s="69"/>
      <c r="E1763" s="71"/>
      <c r="F1763" s="71"/>
      <c r="G1763" s="71"/>
      <c r="H1763" s="71"/>
      <c r="I1763" s="72"/>
      <c r="J1763" s="73"/>
    </row>
    <row r="1764" spans="1:10" x14ac:dyDescent="0.35">
      <c r="A1764" s="71"/>
      <c r="B1764" s="71"/>
      <c r="C1764" s="71"/>
      <c r="D1764" s="69"/>
      <c r="E1764" s="71"/>
      <c r="F1764" s="71"/>
      <c r="G1764" s="71"/>
      <c r="H1764" s="71"/>
      <c r="I1764" s="72"/>
      <c r="J1764" s="73"/>
    </row>
    <row r="1765" spans="1:10" x14ac:dyDescent="0.35">
      <c r="A1765" s="71"/>
      <c r="B1765" s="71"/>
      <c r="C1765" s="71"/>
      <c r="D1765" s="69"/>
      <c r="E1765" s="71"/>
      <c r="F1765" s="71"/>
      <c r="G1765" s="71"/>
      <c r="H1765" s="71"/>
      <c r="I1765" s="72"/>
      <c r="J1765" s="73"/>
    </row>
    <row r="1766" spans="1:10" x14ac:dyDescent="0.35">
      <c r="A1766" s="71"/>
      <c r="B1766" s="71"/>
      <c r="C1766" s="71"/>
      <c r="D1766" s="69"/>
      <c r="E1766" s="71"/>
      <c r="F1766" s="71"/>
      <c r="G1766" s="71"/>
      <c r="H1766" s="71"/>
      <c r="I1766" s="72"/>
      <c r="J1766" s="73"/>
    </row>
    <row r="1767" spans="1:10" x14ac:dyDescent="0.35">
      <c r="A1767" s="71"/>
      <c r="B1767" s="71"/>
      <c r="C1767" s="71"/>
      <c r="D1767" s="69"/>
      <c r="E1767" s="71"/>
      <c r="F1767" s="71"/>
      <c r="G1767" s="71"/>
      <c r="H1767" s="71"/>
      <c r="I1767" s="72"/>
      <c r="J1767" s="73"/>
    </row>
    <row r="1768" spans="1:10" x14ac:dyDescent="0.35">
      <c r="A1768" s="71"/>
      <c r="B1768" s="71"/>
      <c r="C1768" s="71"/>
      <c r="D1768" s="69"/>
      <c r="E1768" s="71"/>
      <c r="F1768" s="71"/>
      <c r="G1768" s="71"/>
      <c r="H1768" s="71"/>
      <c r="I1768" s="72"/>
      <c r="J1768" s="73"/>
    </row>
    <row r="1769" spans="1:10" x14ac:dyDescent="0.35">
      <c r="A1769" s="71"/>
      <c r="B1769" s="71"/>
      <c r="C1769" s="71"/>
      <c r="D1769" s="69"/>
      <c r="E1769" s="71"/>
      <c r="F1769" s="71"/>
      <c r="G1769" s="71"/>
      <c r="H1769" s="71"/>
      <c r="I1769" s="72"/>
      <c r="J1769" s="73"/>
    </row>
    <row r="1770" spans="1:10" x14ac:dyDescent="0.35">
      <c r="A1770" s="71"/>
      <c r="B1770" s="71"/>
      <c r="C1770" s="71"/>
      <c r="D1770" s="69"/>
      <c r="E1770" s="71"/>
      <c r="F1770" s="71"/>
      <c r="G1770" s="71"/>
      <c r="H1770" s="71"/>
      <c r="I1770" s="72"/>
      <c r="J1770" s="73"/>
    </row>
    <row r="1771" spans="1:10" x14ac:dyDescent="0.35">
      <c r="A1771" s="71"/>
      <c r="B1771" s="71"/>
      <c r="C1771" s="71"/>
      <c r="D1771" s="69"/>
      <c r="E1771" s="71"/>
      <c r="F1771" s="71"/>
      <c r="G1771" s="71"/>
      <c r="H1771" s="71"/>
      <c r="I1771" s="72"/>
      <c r="J1771" s="73"/>
    </row>
    <row r="1772" spans="1:10" x14ac:dyDescent="0.35">
      <c r="A1772" s="71"/>
      <c r="B1772" s="71"/>
      <c r="C1772" s="71"/>
      <c r="D1772" s="69"/>
      <c r="E1772" s="71"/>
      <c r="F1772" s="71"/>
      <c r="G1772" s="71"/>
      <c r="H1772" s="71"/>
      <c r="I1772" s="72"/>
      <c r="J1772" s="73"/>
    </row>
    <row r="1773" spans="1:10" x14ac:dyDescent="0.35">
      <c r="A1773" s="71"/>
      <c r="B1773" s="71"/>
      <c r="C1773" s="71"/>
      <c r="D1773" s="69"/>
      <c r="E1773" s="71"/>
      <c r="F1773" s="71"/>
      <c r="G1773" s="71"/>
      <c r="H1773" s="71"/>
      <c r="I1773" s="72"/>
      <c r="J1773" s="73"/>
    </row>
    <row r="1774" spans="1:10" x14ac:dyDescent="0.35">
      <c r="A1774" s="71"/>
      <c r="B1774" s="71"/>
      <c r="C1774" s="71"/>
      <c r="D1774" s="69"/>
      <c r="E1774" s="71"/>
      <c r="F1774" s="71"/>
      <c r="G1774" s="71"/>
      <c r="H1774" s="71"/>
      <c r="I1774" s="72"/>
      <c r="J1774" s="73"/>
    </row>
    <row r="1775" spans="1:10" x14ac:dyDescent="0.35">
      <c r="A1775" s="71"/>
      <c r="B1775" s="71"/>
      <c r="C1775" s="71"/>
      <c r="D1775" s="69"/>
      <c r="E1775" s="71"/>
      <c r="F1775" s="71"/>
      <c r="G1775" s="71"/>
      <c r="H1775" s="71"/>
      <c r="I1775" s="72"/>
      <c r="J1775" s="73"/>
    </row>
    <row r="1776" spans="1:10" x14ac:dyDescent="0.35">
      <c r="A1776" s="71"/>
      <c r="B1776" s="71"/>
      <c r="C1776" s="71"/>
      <c r="D1776" s="69"/>
      <c r="E1776" s="71"/>
      <c r="F1776" s="71"/>
      <c r="G1776" s="71"/>
      <c r="H1776" s="71"/>
      <c r="I1776" s="72"/>
      <c r="J1776" s="73"/>
    </row>
    <row r="1777" spans="1:10" x14ac:dyDescent="0.35">
      <c r="A1777" s="71"/>
      <c r="B1777" s="71"/>
      <c r="C1777" s="71"/>
      <c r="D1777" s="69"/>
      <c r="E1777" s="71"/>
      <c r="F1777" s="71"/>
      <c r="G1777" s="71"/>
      <c r="H1777" s="71"/>
      <c r="I1777" s="72"/>
      <c r="J1777" s="73"/>
    </row>
    <row r="1778" spans="1:10" x14ac:dyDescent="0.35">
      <c r="A1778" s="71"/>
      <c r="B1778" s="71"/>
      <c r="C1778" s="71"/>
      <c r="D1778" s="69"/>
      <c r="E1778" s="71"/>
      <c r="F1778" s="71"/>
      <c r="G1778" s="71"/>
      <c r="H1778" s="71"/>
      <c r="I1778" s="72"/>
      <c r="J1778" s="73"/>
    </row>
    <row r="1779" spans="1:10" x14ac:dyDescent="0.35">
      <c r="A1779" s="71"/>
      <c r="B1779" s="71"/>
      <c r="C1779" s="71"/>
      <c r="D1779" s="69"/>
      <c r="E1779" s="71"/>
      <c r="F1779" s="71"/>
      <c r="G1779" s="71"/>
      <c r="H1779" s="71"/>
      <c r="I1779" s="72"/>
      <c r="J1779" s="73"/>
    </row>
    <row r="1780" spans="1:10" x14ac:dyDescent="0.35">
      <c r="A1780" s="71"/>
      <c r="B1780" s="71"/>
      <c r="C1780" s="71"/>
      <c r="D1780" s="69"/>
      <c r="E1780" s="71"/>
      <c r="F1780" s="71"/>
      <c r="G1780" s="71"/>
      <c r="H1780" s="71"/>
      <c r="I1780" s="72"/>
      <c r="J1780" s="73"/>
    </row>
    <row r="1781" spans="1:10" x14ac:dyDescent="0.35">
      <c r="A1781" s="71"/>
      <c r="B1781" s="71"/>
      <c r="C1781" s="71"/>
      <c r="D1781" s="69"/>
      <c r="E1781" s="71"/>
      <c r="F1781" s="71"/>
      <c r="G1781" s="71"/>
      <c r="H1781" s="71"/>
      <c r="I1781" s="72"/>
      <c r="J1781" s="73"/>
    </row>
    <row r="1782" spans="1:10" x14ac:dyDescent="0.35">
      <c r="A1782" s="71"/>
      <c r="B1782" s="71"/>
      <c r="C1782" s="71"/>
      <c r="D1782" s="69"/>
      <c r="E1782" s="71"/>
      <c r="F1782" s="71"/>
      <c r="G1782" s="71"/>
      <c r="H1782" s="71"/>
      <c r="I1782" s="72"/>
      <c r="J1782" s="73"/>
    </row>
    <row r="1783" spans="1:10" x14ac:dyDescent="0.35">
      <c r="A1783" s="71"/>
      <c r="B1783" s="71"/>
      <c r="C1783" s="71"/>
      <c r="D1783" s="69"/>
      <c r="E1783" s="71"/>
      <c r="F1783" s="71"/>
      <c r="G1783" s="71"/>
      <c r="H1783" s="71"/>
      <c r="I1783" s="72"/>
      <c r="J1783" s="73"/>
    </row>
    <row r="1784" spans="1:10" x14ac:dyDescent="0.35">
      <c r="A1784" s="71"/>
      <c r="B1784" s="71"/>
      <c r="C1784" s="71"/>
      <c r="D1784" s="69"/>
      <c r="E1784" s="71"/>
      <c r="F1784" s="71"/>
      <c r="G1784" s="71"/>
      <c r="H1784" s="71"/>
      <c r="I1784" s="72"/>
      <c r="J1784" s="73"/>
    </row>
    <row r="1785" spans="1:10" x14ac:dyDescent="0.35">
      <c r="A1785" s="71"/>
      <c r="B1785" s="71"/>
      <c r="C1785" s="71"/>
      <c r="D1785" s="69"/>
      <c r="E1785" s="71"/>
      <c r="F1785" s="71"/>
      <c r="G1785" s="71"/>
      <c r="H1785" s="71"/>
      <c r="I1785" s="72"/>
      <c r="J1785" s="73"/>
    </row>
    <row r="1786" spans="1:10" x14ac:dyDescent="0.35">
      <c r="A1786" s="71"/>
      <c r="B1786" s="71"/>
      <c r="C1786" s="71"/>
      <c r="D1786" s="69"/>
      <c r="E1786" s="71"/>
      <c r="F1786" s="71"/>
      <c r="G1786" s="71"/>
      <c r="H1786" s="71"/>
      <c r="I1786" s="72"/>
      <c r="J1786" s="73"/>
    </row>
    <row r="1787" spans="1:10" x14ac:dyDescent="0.35">
      <c r="A1787" s="71"/>
      <c r="B1787" s="71"/>
      <c r="C1787" s="71"/>
      <c r="D1787" s="69"/>
      <c r="E1787" s="71"/>
      <c r="F1787" s="71"/>
      <c r="G1787" s="71"/>
      <c r="H1787" s="71"/>
      <c r="I1787" s="72"/>
      <c r="J1787" s="73"/>
    </row>
    <row r="1788" spans="1:10" x14ac:dyDescent="0.35">
      <c r="A1788" s="71"/>
      <c r="B1788" s="71"/>
      <c r="C1788" s="71"/>
      <c r="D1788" s="69"/>
      <c r="E1788" s="71"/>
      <c r="F1788" s="71"/>
      <c r="G1788" s="71"/>
      <c r="H1788" s="71"/>
      <c r="I1788" s="72"/>
      <c r="J1788" s="73"/>
    </row>
    <row r="1789" spans="1:10" x14ac:dyDescent="0.35">
      <c r="A1789" s="71"/>
      <c r="B1789" s="71"/>
      <c r="C1789" s="71"/>
      <c r="D1789" s="69"/>
      <c r="E1789" s="71"/>
      <c r="F1789" s="71"/>
      <c r="G1789" s="71"/>
      <c r="H1789" s="71"/>
      <c r="I1789" s="72"/>
      <c r="J1789" s="73"/>
    </row>
    <row r="1790" spans="1:10" x14ac:dyDescent="0.35">
      <c r="A1790" s="71"/>
      <c r="B1790" s="71"/>
      <c r="C1790" s="71"/>
      <c r="D1790" s="69"/>
      <c r="E1790" s="71"/>
      <c r="F1790" s="71"/>
      <c r="G1790" s="71"/>
      <c r="H1790" s="71"/>
      <c r="I1790" s="72"/>
      <c r="J1790" s="73"/>
    </row>
    <row r="1791" spans="1:10" x14ac:dyDescent="0.35">
      <c r="A1791" s="71"/>
      <c r="B1791" s="71"/>
      <c r="C1791" s="71"/>
      <c r="D1791" s="69"/>
      <c r="E1791" s="71"/>
      <c r="F1791" s="71"/>
      <c r="G1791" s="71"/>
      <c r="H1791" s="71"/>
      <c r="I1791" s="72"/>
      <c r="J1791" s="73"/>
    </row>
    <row r="1792" spans="1:10" x14ac:dyDescent="0.35">
      <c r="A1792" s="71"/>
      <c r="B1792" s="71"/>
      <c r="C1792" s="71"/>
      <c r="D1792" s="69"/>
      <c r="E1792" s="71"/>
      <c r="F1792" s="71"/>
      <c r="G1792" s="71"/>
      <c r="H1792" s="71"/>
      <c r="I1792" s="72"/>
      <c r="J1792" s="73"/>
    </row>
    <row r="1793" spans="1:10" x14ac:dyDescent="0.35">
      <c r="A1793" s="71"/>
      <c r="B1793" s="71"/>
      <c r="C1793" s="71"/>
      <c r="D1793" s="69"/>
      <c r="E1793" s="71"/>
      <c r="F1793" s="71"/>
      <c r="G1793" s="71"/>
      <c r="H1793" s="71"/>
      <c r="I1793" s="72"/>
      <c r="J1793" s="73"/>
    </row>
    <row r="1794" spans="1:10" x14ac:dyDescent="0.35">
      <c r="A1794" s="71"/>
      <c r="B1794" s="71"/>
      <c r="C1794" s="71"/>
      <c r="D1794" s="69"/>
      <c r="E1794" s="71"/>
      <c r="F1794" s="71"/>
      <c r="G1794" s="71"/>
      <c r="H1794" s="71"/>
      <c r="I1794" s="72"/>
      <c r="J1794" s="73"/>
    </row>
    <row r="1795" spans="1:10" x14ac:dyDescent="0.35">
      <c r="A1795" s="71"/>
      <c r="B1795" s="71"/>
      <c r="C1795" s="71"/>
      <c r="D1795" s="69"/>
      <c r="E1795" s="71"/>
      <c r="F1795" s="71"/>
      <c r="G1795" s="71"/>
      <c r="H1795" s="71"/>
      <c r="I1795" s="72"/>
      <c r="J1795" s="73"/>
    </row>
    <row r="1796" spans="1:10" x14ac:dyDescent="0.35">
      <c r="A1796" s="71"/>
      <c r="B1796" s="71"/>
      <c r="C1796" s="71"/>
      <c r="D1796" s="69"/>
      <c r="E1796" s="71"/>
      <c r="F1796" s="71"/>
      <c r="G1796" s="71"/>
      <c r="H1796" s="71"/>
      <c r="I1796" s="72"/>
      <c r="J1796" s="73"/>
    </row>
    <row r="1797" spans="1:10" x14ac:dyDescent="0.35">
      <c r="A1797" s="71"/>
      <c r="B1797" s="71"/>
      <c r="C1797" s="71"/>
      <c r="D1797" s="69"/>
      <c r="E1797" s="71"/>
      <c r="F1797" s="71"/>
      <c r="G1797" s="71"/>
      <c r="H1797" s="71"/>
      <c r="I1797" s="72"/>
      <c r="J1797" s="73"/>
    </row>
    <row r="1798" spans="1:10" x14ac:dyDescent="0.35">
      <c r="A1798" s="71"/>
      <c r="B1798" s="71"/>
      <c r="C1798" s="71"/>
      <c r="D1798" s="69"/>
      <c r="E1798" s="71"/>
      <c r="F1798" s="71"/>
      <c r="G1798" s="71"/>
      <c r="H1798" s="71"/>
      <c r="I1798" s="72"/>
      <c r="J1798" s="73"/>
    </row>
    <row r="1799" spans="1:10" x14ac:dyDescent="0.35">
      <c r="A1799" s="71"/>
      <c r="B1799" s="71"/>
      <c r="C1799" s="71"/>
      <c r="D1799" s="69"/>
      <c r="E1799" s="71"/>
      <c r="F1799" s="71"/>
      <c r="G1799" s="71"/>
      <c r="H1799" s="71"/>
      <c r="I1799" s="72"/>
      <c r="J1799" s="73"/>
    </row>
    <row r="1800" spans="1:10" x14ac:dyDescent="0.35">
      <c r="A1800" s="71"/>
      <c r="B1800" s="71"/>
      <c r="C1800" s="71"/>
      <c r="D1800" s="69"/>
      <c r="E1800" s="71"/>
      <c r="F1800" s="71"/>
      <c r="G1800" s="71"/>
      <c r="H1800" s="71"/>
      <c r="I1800" s="72"/>
      <c r="J1800" s="73"/>
    </row>
    <row r="1801" spans="1:10" x14ac:dyDescent="0.35">
      <c r="A1801" s="71"/>
      <c r="B1801" s="71"/>
      <c r="C1801" s="71"/>
      <c r="D1801" s="69"/>
      <c r="E1801" s="71"/>
      <c r="F1801" s="71"/>
      <c r="G1801" s="71"/>
      <c r="H1801" s="71"/>
      <c r="I1801" s="72"/>
      <c r="J1801" s="73"/>
    </row>
    <row r="1802" spans="1:10" x14ac:dyDescent="0.35">
      <c r="A1802" s="71"/>
      <c r="B1802" s="71"/>
      <c r="C1802" s="71"/>
      <c r="D1802" s="69"/>
      <c r="E1802" s="71"/>
      <c r="F1802" s="71"/>
      <c r="G1802" s="71"/>
      <c r="H1802" s="71"/>
      <c r="I1802" s="72"/>
      <c r="J1802" s="73"/>
    </row>
    <row r="1803" spans="1:10" x14ac:dyDescent="0.35">
      <c r="A1803" s="71"/>
      <c r="B1803" s="71"/>
      <c r="C1803" s="71"/>
      <c r="D1803" s="69"/>
      <c r="E1803" s="71"/>
      <c r="F1803" s="71"/>
      <c r="G1803" s="71"/>
      <c r="H1803" s="71"/>
      <c r="I1803" s="72"/>
      <c r="J1803" s="73"/>
    </row>
    <row r="1804" spans="1:10" x14ac:dyDescent="0.35">
      <c r="A1804" s="71"/>
      <c r="B1804" s="71"/>
      <c r="C1804" s="71"/>
      <c r="D1804" s="69"/>
      <c r="E1804" s="71"/>
      <c r="F1804" s="71"/>
      <c r="G1804" s="71"/>
      <c r="H1804" s="71"/>
      <c r="I1804" s="72"/>
      <c r="J1804" s="73"/>
    </row>
    <row r="1805" spans="1:10" x14ac:dyDescent="0.35">
      <c r="A1805" s="71"/>
      <c r="B1805" s="71"/>
      <c r="C1805" s="71"/>
      <c r="D1805" s="69"/>
      <c r="E1805" s="71"/>
      <c r="F1805" s="71"/>
      <c r="G1805" s="71"/>
      <c r="H1805" s="71"/>
      <c r="I1805" s="72"/>
      <c r="J1805" s="73"/>
    </row>
    <row r="1806" spans="1:10" x14ac:dyDescent="0.35">
      <c r="A1806" s="71"/>
      <c r="B1806" s="71"/>
      <c r="C1806" s="71"/>
      <c r="D1806" s="69"/>
      <c r="E1806" s="71"/>
      <c r="F1806" s="71"/>
      <c r="G1806" s="71"/>
      <c r="H1806" s="71"/>
      <c r="I1806" s="72"/>
      <c r="J1806" s="73"/>
    </row>
    <row r="1807" spans="1:10" x14ac:dyDescent="0.35">
      <c r="A1807" s="71"/>
      <c r="B1807" s="71"/>
      <c r="C1807" s="71"/>
      <c r="D1807" s="69"/>
      <c r="E1807" s="71"/>
      <c r="F1807" s="71"/>
      <c r="G1807" s="71"/>
      <c r="H1807" s="71"/>
      <c r="I1807" s="72"/>
      <c r="J1807" s="73"/>
    </row>
    <row r="1808" spans="1:10" x14ac:dyDescent="0.35">
      <c r="A1808" s="71"/>
      <c r="B1808" s="71"/>
      <c r="C1808" s="71"/>
      <c r="D1808" s="69"/>
      <c r="E1808" s="71"/>
      <c r="F1808" s="71"/>
      <c r="G1808" s="71"/>
      <c r="H1808" s="71"/>
      <c r="I1808" s="72"/>
      <c r="J1808" s="73"/>
    </row>
    <row r="1809" spans="1:10" x14ac:dyDescent="0.35">
      <c r="A1809" s="71"/>
      <c r="B1809" s="71"/>
      <c r="C1809" s="71"/>
      <c r="D1809" s="69"/>
      <c r="E1809" s="71"/>
      <c r="F1809" s="71"/>
      <c r="G1809" s="71"/>
      <c r="H1809" s="71"/>
      <c r="I1809" s="72"/>
      <c r="J1809" s="73"/>
    </row>
    <row r="1810" spans="1:10" x14ac:dyDescent="0.35">
      <c r="A1810" s="71"/>
      <c r="B1810" s="71"/>
      <c r="C1810" s="71"/>
      <c r="D1810" s="69"/>
      <c r="E1810" s="71"/>
      <c r="F1810" s="71"/>
      <c r="G1810" s="71"/>
      <c r="H1810" s="71"/>
      <c r="I1810" s="72"/>
      <c r="J1810" s="73"/>
    </row>
    <row r="1811" spans="1:10" x14ac:dyDescent="0.35">
      <c r="A1811" s="71"/>
      <c r="B1811" s="71"/>
      <c r="C1811" s="71"/>
      <c r="D1811" s="69"/>
      <c r="E1811" s="71"/>
      <c r="F1811" s="71"/>
      <c r="G1811" s="71"/>
      <c r="H1811" s="71"/>
      <c r="I1811" s="72"/>
      <c r="J1811" s="73"/>
    </row>
    <row r="1812" spans="1:10" x14ac:dyDescent="0.35">
      <c r="A1812" s="71"/>
      <c r="B1812" s="71"/>
      <c r="C1812" s="71"/>
      <c r="D1812" s="69"/>
      <c r="E1812" s="71"/>
      <c r="F1812" s="71"/>
      <c r="G1812" s="71"/>
      <c r="H1812" s="71"/>
      <c r="I1812" s="72"/>
      <c r="J1812" s="73"/>
    </row>
    <row r="1813" spans="1:10" x14ac:dyDescent="0.35">
      <c r="A1813" s="71"/>
      <c r="B1813" s="71"/>
      <c r="C1813" s="71"/>
      <c r="D1813" s="69"/>
      <c r="E1813" s="71"/>
      <c r="F1813" s="71"/>
      <c r="G1813" s="71"/>
      <c r="H1813" s="71"/>
      <c r="I1813" s="72"/>
      <c r="J1813" s="73"/>
    </row>
    <row r="1814" spans="1:10" x14ac:dyDescent="0.35">
      <c r="A1814" s="71"/>
      <c r="B1814" s="71"/>
      <c r="C1814" s="71"/>
      <c r="D1814" s="69"/>
      <c r="E1814" s="71"/>
      <c r="F1814" s="71"/>
      <c r="G1814" s="71"/>
      <c r="H1814" s="71"/>
      <c r="I1814" s="72"/>
      <c r="J1814" s="73"/>
    </row>
    <row r="1815" spans="1:10" x14ac:dyDescent="0.35">
      <c r="A1815" s="71"/>
      <c r="B1815" s="71"/>
      <c r="C1815" s="71"/>
      <c r="D1815" s="69"/>
      <c r="E1815" s="71"/>
      <c r="F1815" s="71"/>
      <c r="G1815" s="71"/>
      <c r="H1815" s="71"/>
      <c r="I1815" s="72"/>
      <c r="J1815" s="73"/>
    </row>
    <row r="1816" spans="1:10" x14ac:dyDescent="0.35">
      <c r="A1816" s="71"/>
      <c r="B1816" s="71"/>
      <c r="C1816" s="71"/>
      <c r="D1816" s="69"/>
      <c r="E1816" s="71"/>
      <c r="F1816" s="71"/>
      <c r="G1816" s="71"/>
      <c r="H1816" s="71"/>
      <c r="I1816" s="72"/>
      <c r="J1816" s="73"/>
    </row>
    <row r="1817" spans="1:10" x14ac:dyDescent="0.35">
      <c r="A1817" s="71"/>
      <c r="B1817" s="71"/>
      <c r="C1817" s="71"/>
      <c r="D1817" s="69"/>
      <c r="E1817" s="71"/>
      <c r="F1817" s="71"/>
      <c r="G1817" s="71"/>
      <c r="H1817" s="71"/>
      <c r="I1817" s="72"/>
      <c r="J1817" s="73"/>
    </row>
    <row r="1818" spans="1:10" x14ac:dyDescent="0.35">
      <c r="A1818" s="71"/>
      <c r="B1818" s="71"/>
      <c r="C1818" s="71"/>
      <c r="D1818" s="69"/>
      <c r="E1818" s="71"/>
      <c r="F1818" s="71"/>
      <c r="G1818" s="71"/>
      <c r="H1818" s="71"/>
      <c r="I1818" s="72"/>
      <c r="J1818" s="73"/>
    </row>
    <row r="1819" spans="1:10" x14ac:dyDescent="0.35">
      <c r="A1819" s="71"/>
      <c r="B1819" s="71"/>
      <c r="C1819" s="71"/>
      <c r="D1819" s="69"/>
      <c r="E1819" s="71"/>
      <c r="F1819" s="71"/>
      <c r="G1819" s="71"/>
      <c r="H1819" s="71"/>
      <c r="I1819" s="72"/>
      <c r="J1819" s="73"/>
    </row>
    <row r="1820" spans="1:10" x14ac:dyDescent="0.35">
      <c r="A1820" s="71"/>
      <c r="B1820" s="71"/>
      <c r="C1820" s="71"/>
      <c r="D1820" s="69"/>
      <c r="E1820" s="71"/>
      <c r="F1820" s="71"/>
      <c r="G1820" s="71"/>
      <c r="H1820" s="71"/>
      <c r="I1820" s="72"/>
      <c r="J1820" s="73"/>
    </row>
    <row r="1821" spans="1:10" x14ac:dyDescent="0.35">
      <c r="A1821" s="71"/>
      <c r="B1821" s="71"/>
      <c r="C1821" s="71"/>
      <c r="D1821" s="69"/>
      <c r="E1821" s="71"/>
      <c r="F1821" s="71"/>
      <c r="G1821" s="71"/>
      <c r="H1821" s="71"/>
      <c r="I1821" s="72"/>
      <c r="J1821" s="73"/>
    </row>
    <row r="1822" spans="1:10" x14ac:dyDescent="0.35">
      <c r="A1822" s="71"/>
      <c r="B1822" s="71"/>
      <c r="C1822" s="71"/>
      <c r="D1822" s="69"/>
      <c r="E1822" s="71"/>
      <c r="F1822" s="71"/>
      <c r="G1822" s="71"/>
      <c r="H1822" s="71"/>
      <c r="I1822" s="72"/>
      <c r="J1822" s="73"/>
    </row>
    <row r="1823" spans="1:10" x14ac:dyDescent="0.35">
      <c r="A1823" s="71"/>
      <c r="B1823" s="71"/>
      <c r="C1823" s="71"/>
      <c r="D1823" s="69"/>
      <c r="E1823" s="71"/>
      <c r="F1823" s="71"/>
      <c r="G1823" s="71"/>
      <c r="H1823" s="71"/>
      <c r="I1823" s="72"/>
      <c r="J1823" s="73"/>
    </row>
    <row r="1824" spans="1:10" x14ac:dyDescent="0.35">
      <c r="A1824" s="71"/>
      <c r="B1824" s="71"/>
      <c r="C1824" s="71"/>
      <c r="D1824" s="69"/>
      <c r="E1824" s="71"/>
      <c r="F1824" s="71"/>
      <c r="G1824" s="71"/>
      <c r="H1824" s="71"/>
      <c r="I1824" s="72"/>
      <c r="J1824" s="73"/>
    </row>
    <row r="1825" spans="1:10" x14ac:dyDescent="0.35">
      <c r="A1825" s="71"/>
      <c r="B1825" s="71"/>
      <c r="C1825" s="71"/>
      <c r="D1825" s="69"/>
      <c r="E1825" s="71"/>
      <c r="F1825" s="71"/>
      <c r="G1825" s="71"/>
      <c r="H1825" s="71"/>
      <c r="I1825" s="72"/>
      <c r="J1825" s="73"/>
    </row>
    <row r="1826" spans="1:10" x14ac:dyDescent="0.35">
      <c r="A1826" s="71"/>
      <c r="B1826" s="71"/>
      <c r="C1826" s="71"/>
      <c r="D1826" s="69"/>
      <c r="E1826" s="71"/>
      <c r="F1826" s="71"/>
      <c r="G1826" s="71"/>
      <c r="H1826" s="71"/>
      <c r="I1826" s="72"/>
      <c r="J1826" s="73"/>
    </row>
    <row r="1827" spans="1:10" x14ac:dyDescent="0.35">
      <c r="A1827" s="71"/>
      <c r="B1827" s="71"/>
      <c r="C1827" s="71"/>
      <c r="D1827" s="69"/>
      <c r="E1827" s="71"/>
      <c r="F1827" s="71"/>
      <c r="G1827" s="71"/>
      <c r="H1827" s="71"/>
      <c r="I1827" s="72"/>
      <c r="J1827" s="73"/>
    </row>
    <row r="1828" spans="1:10" x14ac:dyDescent="0.35">
      <c r="A1828" s="71"/>
      <c r="B1828" s="71"/>
      <c r="C1828" s="71"/>
      <c r="D1828" s="69"/>
      <c r="E1828" s="71"/>
      <c r="F1828" s="71"/>
      <c r="G1828" s="71"/>
      <c r="H1828" s="71"/>
      <c r="I1828" s="72"/>
      <c r="J1828" s="73"/>
    </row>
    <row r="1829" spans="1:10" x14ac:dyDescent="0.35">
      <c r="A1829" s="71"/>
      <c r="B1829" s="71"/>
      <c r="C1829" s="71"/>
      <c r="D1829" s="69"/>
      <c r="E1829" s="71"/>
      <c r="F1829" s="71"/>
      <c r="G1829" s="71"/>
      <c r="H1829" s="71"/>
      <c r="I1829" s="72"/>
      <c r="J1829" s="73"/>
    </row>
    <row r="1830" spans="1:10" x14ac:dyDescent="0.35">
      <c r="A1830" s="71"/>
      <c r="B1830" s="71"/>
      <c r="C1830" s="71"/>
      <c r="D1830" s="69"/>
      <c r="E1830" s="71"/>
      <c r="F1830" s="71"/>
      <c r="G1830" s="71"/>
      <c r="H1830" s="71"/>
      <c r="I1830" s="72"/>
      <c r="J1830" s="73"/>
    </row>
    <row r="1831" spans="1:10" x14ac:dyDescent="0.35">
      <c r="A1831" s="71"/>
      <c r="B1831" s="71"/>
      <c r="C1831" s="71"/>
      <c r="D1831" s="69"/>
      <c r="E1831" s="71"/>
      <c r="F1831" s="71"/>
      <c r="G1831" s="71"/>
      <c r="H1831" s="71"/>
      <c r="I1831" s="72"/>
      <c r="J1831" s="73"/>
    </row>
    <row r="1832" spans="1:10" x14ac:dyDescent="0.35">
      <c r="A1832" s="71"/>
      <c r="B1832" s="71"/>
      <c r="C1832" s="71"/>
      <c r="D1832" s="69"/>
      <c r="E1832" s="71"/>
      <c r="F1832" s="71"/>
      <c r="G1832" s="71"/>
      <c r="H1832" s="71"/>
      <c r="I1832" s="72"/>
      <c r="J1832" s="73"/>
    </row>
    <row r="1833" spans="1:10" x14ac:dyDescent="0.35">
      <c r="A1833" s="71"/>
      <c r="B1833" s="71"/>
      <c r="C1833" s="71"/>
      <c r="D1833" s="69"/>
      <c r="E1833" s="71"/>
      <c r="F1833" s="71"/>
      <c r="G1833" s="71"/>
      <c r="H1833" s="71"/>
      <c r="I1833" s="72"/>
      <c r="J1833" s="73"/>
    </row>
    <row r="1834" spans="1:10" x14ac:dyDescent="0.35">
      <c r="A1834" s="71"/>
      <c r="B1834" s="71"/>
      <c r="C1834" s="71"/>
      <c r="D1834" s="69"/>
      <c r="E1834" s="71"/>
      <c r="F1834" s="71"/>
      <c r="G1834" s="71"/>
      <c r="H1834" s="71"/>
      <c r="I1834" s="72"/>
      <c r="J1834" s="73"/>
    </row>
    <row r="1835" spans="1:10" x14ac:dyDescent="0.35">
      <c r="A1835" s="71"/>
      <c r="B1835" s="71"/>
      <c r="C1835" s="71"/>
      <c r="D1835" s="69"/>
      <c r="E1835" s="71"/>
      <c r="F1835" s="71"/>
      <c r="G1835" s="71"/>
      <c r="H1835" s="71"/>
      <c r="I1835" s="72"/>
      <c r="J1835" s="73"/>
    </row>
    <row r="1836" spans="1:10" x14ac:dyDescent="0.35">
      <c r="A1836" s="71"/>
      <c r="B1836" s="71"/>
      <c r="C1836" s="71"/>
      <c r="D1836" s="69"/>
      <c r="E1836" s="71"/>
      <c r="F1836" s="71"/>
      <c r="G1836" s="71"/>
      <c r="H1836" s="71"/>
      <c r="I1836" s="72"/>
      <c r="J1836" s="73"/>
    </row>
    <row r="1837" spans="1:10" x14ac:dyDescent="0.35">
      <c r="A1837" s="71"/>
      <c r="B1837" s="71"/>
      <c r="C1837" s="71"/>
      <c r="D1837" s="69"/>
      <c r="E1837" s="71"/>
      <c r="F1837" s="71"/>
      <c r="G1837" s="71"/>
      <c r="H1837" s="71"/>
      <c r="I1837" s="72"/>
      <c r="J1837" s="73"/>
    </row>
    <row r="1838" spans="1:10" x14ac:dyDescent="0.35">
      <c r="A1838" s="71"/>
      <c r="B1838" s="71"/>
      <c r="C1838" s="71"/>
      <c r="D1838" s="69"/>
      <c r="E1838" s="71"/>
      <c r="F1838" s="71"/>
      <c r="G1838" s="71"/>
      <c r="H1838" s="71"/>
      <c r="I1838" s="72"/>
      <c r="J1838" s="73"/>
    </row>
    <row r="1839" spans="1:10" x14ac:dyDescent="0.35">
      <c r="A1839" s="71"/>
      <c r="B1839" s="71"/>
      <c r="C1839" s="71"/>
      <c r="D1839" s="69"/>
      <c r="E1839" s="71"/>
      <c r="F1839" s="71"/>
      <c r="G1839" s="71"/>
      <c r="H1839" s="71"/>
      <c r="I1839" s="72"/>
      <c r="J1839" s="73"/>
    </row>
    <row r="1840" spans="1:10" x14ac:dyDescent="0.35">
      <c r="A1840" s="71"/>
      <c r="B1840" s="71"/>
      <c r="C1840" s="71"/>
      <c r="D1840" s="69"/>
      <c r="E1840" s="71"/>
      <c r="F1840" s="71"/>
      <c r="G1840" s="71"/>
      <c r="H1840" s="71"/>
      <c r="I1840" s="72"/>
      <c r="J1840" s="73"/>
    </row>
    <row r="1841" spans="1:10" x14ac:dyDescent="0.35">
      <c r="A1841" s="71"/>
      <c r="B1841" s="71"/>
      <c r="C1841" s="71"/>
      <c r="D1841" s="69"/>
      <c r="E1841" s="71"/>
      <c r="F1841" s="71"/>
      <c r="G1841" s="71"/>
      <c r="H1841" s="71"/>
      <c r="I1841" s="72"/>
      <c r="J1841" s="73"/>
    </row>
    <row r="1842" spans="1:10" x14ac:dyDescent="0.35">
      <c r="A1842" s="71"/>
      <c r="B1842" s="71"/>
      <c r="C1842" s="71"/>
      <c r="D1842" s="69"/>
      <c r="E1842" s="71"/>
      <c r="F1842" s="71"/>
      <c r="G1842" s="71"/>
      <c r="H1842" s="71"/>
      <c r="I1842" s="72"/>
      <c r="J1842" s="73"/>
    </row>
    <row r="1843" spans="1:10" x14ac:dyDescent="0.35">
      <c r="A1843" s="71"/>
      <c r="B1843" s="71"/>
      <c r="C1843" s="71"/>
      <c r="D1843" s="69"/>
      <c r="E1843" s="71"/>
      <c r="F1843" s="71"/>
      <c r="G1843" s="71"/>
      <c r="H1843" s="71"/>
      <c r="I1843" s="72"/>
      <c r="J1843" s="73"/>
    </row>
    <row r="1844" spans="1:10" x14ac:dyDescent="0.35">
      <c r="A1844" s="71"/>
      <c r="B1844" s="71"/>
      <c r="C1844" s="71"/>
      <c r="D1844" s="69"/>
      <c r="E1844" s="71"/>
      <c r="F1844" s="71"/>
      <c r="G1844" s="71"/>
      <c r="H1844" s="71"/>
      <c r="I1844" s="72"/>
      <c r="J1844" s="73"/>
    </row>
    <row r="1845" spans="1:10" x14ac:dyDescent="0.35">
      <c r="A1845" s="71"/>
      <c r="B1845" s="71"/>
      <c r="C1845" s="71"/>
      <c r="D1845" s="69"/>
      <c r="E1845" s="71"/>
      <c r="F1845" s="71"/>
      <c r="G1845" s="71"/>
      <c r="H1845" s="71"/>
      <c r="I1845" s="72"/>
      <c r="J1845" s="73"/>
    </row>
    <row r="1846" spans="1:10" x14ac:dyDescent="0.35">
      <c r="A1846" s="71"/>
      <c r="B1846" s="71"/>
      <c r="C1846" s="71"/>
      <c r="D1846" s="69"/>
      <c r="E1846" s="71"/>
      <c r="F1846" s="71"/>
      <c r="G1846" s="71"/>
      <c r="H1846" s="71"/>
      <c r="I1846" s="72"/>
      <c r="J1846" s="73"/>
    </row>
    <row r="1847" spans="1:10" x14ac:dyDescent="0.35">
      <c r="A1847" s="71"/>
      <c r="B1847" s="71"/>
      <c r="C1847" s="71"/>
      <c r="D1847" s="69"/>
      <c r="E1847" s="71"/>
      <c r="F1847" s="71"/>
      <c r="G1847" s="71"/>
      <c r="H1847" s="71"/>
      <c r="I1847" s="72"/>
      <c r="J1847" s="73"/>
    </row>
    <row r="1848" spans="1:10" x14ac:dyDescent="0.35">
      <c r="A1848" s="71"/>
      <c r="B1848" s="71"/>
      <c r="C1848" s="71"/>
      <c r="D1848" s="69"/>
      <c r="E1848" s="71"/>
      <c r="F1848" s="71"/>
      <c r="G1848" s="71"/>
      <c r="H1848" s="71"/>
      <c r="I1848" s="72"/>
      <c r="J1848" s="73"/>
    </row>
    <row r="1849" spans="1:10" x14ac:dyDescent="0.35">
      <c r="A1849" s="71"/>
      <c r="B1849" s="71"/>
      <c r="C1849" s="71"/>
      <c r="D1849" s="69"/>
      <c r="E1849" s="71"/>
      <c r="F1849" s="71"/>
      <c r="G1849" s="71"/>
      <c r="H1849" s="71"/>
      <c r="I1849" s="72"/>
      <c r="J1849" s="73"/>
    </row>
    <row r="1850" spans="1:10" x14ac:dyDescent="0.35">
      <c r="A1850" s="71"/>
      <c r="B1850" s="71"/>
      <c r="C1850" s="71"/>
      <c r="D1850" s="69"/>
      <c r="E1850" s="71"/>
      <c r="F1850" s="71"/>
      <c r="G1850" s="71"/>
      <c r="H1850" s="71"/>
      <c r="I1850" s="72"/>
      <c r="J1850" s="73"/>
    </row>
    <row r="1851" spans="1:10" x14ac:dyDescent="0.35">
      <c r="A1851" s="71"/>
      <c r="B1851" s="71"/>
      <c r="C1851" s="71"/>
      <c r="D1851" s="69"/>
      <c r="E1851" s="71"/>
      <c r="F1851" s="71"/>
      <c r="G1851" s="71"/>
      <c r="H1851" s="71"/>
      <c r="I1851" s="72"/>
      <c r="J1851" s="73"/>
    </row>
    <row r="1852" spans="1:10" x14ac:dyDescent="0.35">
      <c r="A1852" s="71"/>
      <c r="B1852" s="71"/>
      <c r="C1852" s="71"/>
      <c r="D1852" s="69"/>
      <c r="E1852" s="71"/>
      <c r="F1852" s="71"/>
      <c r="G1852" s="71"/>
      <c r="H1852" s="71"/>
      <c r="I1852" s="72"/>
      <c r="J1852" s="73"/>
    </row>
    <row r="1853" spans="1:10" x14ac:dyDescent="0.35">
      <c r="A1853" s="71"/>
      <c r="B1853" s="71"/>
      <c r="C1853" s="71"/>
      <c r="D1853" s="69"/>
      <c r="E1853" s="71"/>
      <c r="F1853" s="71"/>
      <c r="G1853" s="71"/>
      <c r="H1853" s="71"/>
      <c r="I1853" s="72"/>
      <c r="J1853" s="73"/>
    </row>
    <row r="1854" spans="1:10" x14ac:dyDescent="0.35">
      <c r="A1854" s="71"/>
      <c r="B1854" s="71"/>
      <c r="C1854" s="71"/>
      <c r="D1854" s="69"/>
      <c r="E1854" s="71"/>
      <c r="F1854" s="71"/>
      <c r="G1854" s="71"/>
      <c r="H1854" s="71"/>
      <c r="I1854" s="72"/>
      <c r="J1854" s="73"/>
    </row>
    <row r="1855" spans="1:10" x14ac:dyDescent="0.35">
      <c r="A1855" s="71"/>
      <c r="B1855" s="71"/>
      <c r="C1855" s="71"/>
      <c r="D1855" s="69"/>
      <c r="E1855" s="71"/>
      <c r="F1855" s="71"/>
      <c r="G1855" s="71"/>
      <c r="H1855" s="71"/>
      <c r="I1855" s="72"/>
      <c r="J1855" s="73"/>
    </row>
    <row r="1856" spans="1:10" x14ac:dyDescent="0.35">
      <c r="A1856" s="71"/>
      <c r="B1856" s="71"/>
      <c r="C1856" s="71"/>
      <c r="D1856" s="69"/>
      <c r="E1856" s="71"/>
      <c r="F1856" s="71"/>
      <c r="G1856" s="71"/>
      <c r="H1856" s="71"/>
      <c r="I1856" s="72"/>
      <c r="J1856" s="73"/>
    </row>
    <row r="1857" spans="1:10" x14ac:dyDescent="0.35">
      <c r="A1857" s="71"/>
      <c r="B1857" s="71"/>
      <c r="C1857" s="71"/>
      <c r="D1857" s="69"/>
      <c r="E1857" s="71"/>
      <c r="F1857" s="71"/>
      <c r="G1857" s="71"/>
      <c r="H1857" s="71"/>
      <c r="I1857" s="72"/>
      <c r="J1857" s="73"/>
    </row>
    <row r="1858" spans="1:10" x14ac:dyDescent="0.35">
      <c r="A1858" s="71"/>
      <c r="B1858" s="71"/>
      <c r="C1858" s="71"/>
      <c r="D1858" s="69"/>
      <c r="E1858" s="71"/>
      <c r="F1858" s="71"/>
      <c r="G1858" s="71"/>
      <c r="H1858" s="71"/>
      <c r="I1858" s="72"/>
      <c r="J1858" s="73"/>
    </row>
    <row r="1859" spans="1:10" x14ac:dyDescent="0.35">
      <c r="A1859" s="71"/>
      <c r="B1859" s="71"/>
      <c r="C1859" s="71"/>
      <c r="D1859" s="69"/>
      <c r="E1859" s="71"/>
      <c r="F1859" s="71"/>
      <c r="G1859" s="71"/>
      <c r="H1859" s="71"/>
      <c r="I1859" s="72"/>
      <c r="J1859" s="73"/>
    </row>
    <row r="1860" spans="1:10" x14ac:dyDescent="0.35">
      <c r="A1860" s="71"/>
      <c r="B1860" s="71"/>
      <c r="C1860" s="71"/>
      <c r="D1860" s="69"/>
      <c r="E1860" s="71"/>
      <c r="F1860" s="71"/>
      <c r="G1860" s="71"/>
      <c r="H1860" s="71"/>
      <c r="I1860" s="72"/>
      <c r="J1860" s="73"/>
    </row>
    <row r="1861" spans="1:10" x14ac:dyDescent="0.35">
      <c r="A1861" s="71"/>
      <c r="B1861" s="71"/>
      <c r="C1861" s="71"/>
      <c r="D1861" s="69"/>
      <c r="E1861" s="71"/>
      <c r="F1861" s="71"/>
      <c r="G1861" s="71"/>
      <c r="H1861" s="71"/>
      <c r="I1861" s="72"/>
      <c r="J1861" s="73"/>
    </row>
    <row r="1862" spans="1:10" x14ac:dyDescent="0.35">
      <c r="A1862" s="71"/>
      <c r="B1862" s="71"/>
      <c r="C1862" s="71"/>
      <c r="D1862" s="69"/>
      <c r="E1862" s="71"/>
      <c r="F1862" s="71"/>
      <c r="G1862" s="71"/>
      <c r="H1862" s="71"/>
      <c r="I1862" s="72"/>
      <c r="J1862" s="73"/>
    </row>
    <row r="1863" spans="1:10" x14ac:dyDescent="0.35">
      <c r="A1863" s="71"/>
      <c r="B1863" s="71"/>
      <c r="C1863" s="71"/>
      <c r="D1863" s="69"/>
      <c r="E1863" s="71"/>
      <c r="F1863" s="71"/>
      <c r="G1863" s="71"/>
      <c r="H1863" s="71"/>
      <c r="I1863" s="72"/>
      <c r="J1863" s="73"/>
    </row>
    <row r="1864" spans="1:10" x14ac:dyDescent="0.35">
      <c r="A1864" s="71"/>
      <c r="B1864" s="71"/>
      <c r="C1864" s="71"/>
      <c r="D1864" s="69"/>
      <c r="E1864" s="71"/>
      <c r="F1864" s="71"/>
      <c r="G1864" s="71"/>
      <c r="H1864" s="71"/>
      <c r="I1864" s="72"/>
      <c r="J1864" s="73"/>
    </row>
    <row r="1865" spans="1:10" x14ac:dyDescent="0.35">
      <c r="A1865" s="71"/>
      <c r="B1865" s="71"/>
      <c r="C1865" s="71"/>
      <c r="D1865" s="69"/>
      <c r="E1865" s="71"/>
      <c r="F1865" s="71"/>
      <c r="G1865" s="71"/>
      <c r="H1865" s="71"/>
      <c r="I1865" s="72"/>
      <c r="J1865" s="73"/>
    </row>
    <row r="1866" spans="1:10" x14ac:dyDescent="0.35">
      <c r="A1866" s="71"/>
      <c r="B1866" s="71"/>
      <c r="C1866" s="71"/>
      <c r="D1866" s="69"/>
      <c r="E1866" s="71"/>
      <c r="F1866" s="71"/>
      <c r="G1866" s="71"/>
      <c r="H1866" s="71"/>
      <c r="I1866" s="72"/>
      <c r="J1866" s="73"/>
    </row>
    <row r="1867" spans="1:10" x14ac:dyDescent="0.35">
      <c r="A1867" s="71"/>
      <c r="B1867" s="71"/>
      <c r="C1867" s="71"/>
      <c r="D1867" s="69"/>
      <c r="E1867" s="71"/>
      <c r="F1867" s="71"/>
      <c r="G1867" s="71"/>
      <c r="H1867" s="71"/>
      <c r="I1867" s="72"/>
      <c r="J1867" s="73"/>
    </row>
    <row r="1868" spans="1:10" x14ac:dyDescent="0.35">
      <c r="A1868" s="71"/>
      <c r="B1868" s="71"/>
      <c r="C1868" s="71"/>
      <c r="D1868" s="69"/>
      <c r="E1868" s="71"/>
      <c r="F1868" s="71"/>
      <c r="G1868" s="71"/>
      <c r="H1868" s="71"/>
      <c r="I1868" s="72"/>
      <c r="J1868" s="73"/>
    </row>
    <row r="1869" spans="1:10" x14ac:dyDescent="0.35">
      <c r="A1869" s="71"/>
      <c r="B1869" s="71"/>
      <c r="C1869" s="71"/>
      <c r="D1869" s="69"/>
      <c r="E1869" s="71"/>
      <c r="F1869" s="71"/>
      <c r="G1869" s="71"/>
      <c r="H1869" s="71"/>
      <c r="I1869" s="72"/>
      <c r="J1869" s="73"/>
    </row>
    <row r="1870" spans="1:10" x14ac:dyDescent="0.35">
      <c r="A1870" s="71"/>
      <c r="B1870" s="71"/>
      <c r="C1870" s="71"/>
      <c r="D1870" s="69"/>
      <c r="E1870" s="71"/>
      <c r="F1870" s="71"/>
      <c r="G1870" s="71"/>
      <c r="H1870" s="71"/>
      <c r="I1870" s="72"/>
      <c r="J1870" s="73"/>
    </row>
    <row r="1871" spans="1:10" x14ac:dyDescent="0.35">
      <c r="A1871" s="71"/>
      <c r="B1871" s="71"/>
      <c r="C1871" s="71"/>
      <c r="D1871" s="69"/>
      <c r="E1871" s="71"/>
      <c r="F1871" s="71"/>
      <c r="G1871" s="71"/>
      <c r="H1871" s="71"/>
      <c r="I1871" s="72"/>
      <c r="J1871" s="73"/>
    </row>
    <row r="1872" spans="1:10" x14ac:dyDescent="0.35">
      <c r="A1872" s="71"/>
      <c r="B1872" s="71"/>
      <c r="C1872" s="71"/>
      <c r="D1872" s="69"/>
      <c r="E1872" s="71"/>
      <c r="F1872" s="71"/>
      <c r="G1872" s="71"/>
      <c r="H1872" s="71"/>
      <c r="I1872" s="72"/>
      <c r="J1872" s="73"/>
    </row>
    <row r="1873" spans="1:10" x14ac:dyDescent="0.35">
      <c r="A1873" s="71"/>
      <c r="B1873" s="71"/>
      <c r="C1873" s="71"/>
      <c r="D1873" s="69"/>
      <c r="E1873" s="71"/>
      <c r="F1873" s="71"/>
      <c r="G1873" s="71"/>
      <c r="H1873" s="71"/>
      <c r="I1873" s="72"/>
      <c r="J1873" s="73"/>
    </row>
    <row r="1874" spans="1:10" x14ac:dyDescent="0.35">
      <c r="A1874" s="71"/>
      <c r="B1874" s="71"/>
      <c r="C1874" s="71"/>
      <c r="D1874" s="69"/>
      <c r="E1874" s="71"/>
      <c r="F1874" s="71"/>
      <c r="G1874" s="71"/>
      <c r="H1874" s="71"/>
      <c r="I1874" s="72"/>
      <c r="J1874" s="73"/>
    </row>
    <row r="1875" spans="1:10" x14ac:dyDescent="0.35">
      <c r="A1875" s="71"/>
      <c r="B1875" s="71"/>
      <c r="C1875" s="71"/>
      <c r="D1875" s="69"/>
      <c r="E1875" s="71"/>
      <c r="F1875" s="71"/>
      <c r="G1875" s="71"/>
      <c r="H1875" s="71"/>
      <c r="I1875" s="72"/>
      <c r="J1875" s="73"/>
    </row>
    <row r="1876" spans="1:10" x14ac:dyDescent="0.35">
      <c r="A1876" s="71"/>
      <c r="B1876" s="71"/>
      <c r="C1876" s="71"/>
      <c r="D1876" s="69"/>
      <c r="E1876" s="71"/>
      <c r="F1876" s="71"/>
      <c r="G1876" s="71"/>
      <c r="H1876" s="71"/>
      <c r="I1876" s="72"/>
      <c r="J1876" s="73"/>
    </row>
    <row r="1877" spans="1:10" x14ac:dyDescent="0.35">
      <c r="A1877" s="71"/>
      <c r="B1877" s="71"/>
      <c r="C1877" s="71"/>
      <c r="D1877" s="69"/>
      <c r="E1877" s="71"/>
      <c r="F1877" s="71"/>
      <c r="G1877" s="71"/>
      <c r="H1877" s="71"/>
      <c r="I1877" s="72"/>
      <c r="J1877" s="73"/>
    </row>
    <row r="1878" spans="1:10" x14ac:dyDescent="0.35">
      <c r="A1878" s="71"/>
      <c r="B1878" s="71"/>
      <c r="C1878" s="71"/>
      <c r="D1878" s="69"/>
      <c r="E1878" s="71"/>
      <c r="F1878" s="71"/>
      <c r="G1878" s="71"/>
      <c r="H1878" s="71"/>
      <c r="I1878" s="72"/>
      <c r="J1878" s="73"/>
    </row>
    <row r="1879" spans="1:10" x14ac:dyDescent="0.35">
      <c r="A1879" s="71"/>
      <c r="B1879" s="71"/>
      <c r="C1879" s="71"/>
      <c r="D1879" s="69"/>
      <c r="E1879" s="71"/>
      <c r="F1879" s="71"/>
      <c r="G1879" s="71"/>
      <c r="H1879" s="71"/>
      <c r="I1879" s="72"/>
      <c r="J1879" s="73"/>
    </row>
    <row r="1880" spans="1:10" x14ac:dyDescent="0.35">
      <c r="A1880" s="71"/>
      <c r="B1880" s="71"/>
      <c r="C1880" s="71"/>
      <c r="D1880" s="69"/>
      <c r="E1880" s="71"/>
      <c r="F1880" s="71"/>
      <c r="G1880" s="71"/>
      <c r="H1880" s="71"/>
      <c r="I1880" s="72"/>
      <c r="J1880" s="73"/>
    </row>
    <row r="1881" spans="1:10" x14ac:dyDescent="0.35">
      <c r="A1881" s="71"/>
      <c r="B1881" s="71"/>
      <c r="C1881" s="71"/>
      <c r="D1881" s="69"/>
      <c r="E1881" s="71"/>
      <c r="F1881" s="71"/>
      <c r="G1881" s="71"/>
      <c r="H1881" s="71"/>
      <c r="I1881" s="72"/>
      <c r="J1881" s="73"/>
    </row>
    <row r="1882" spans="1:10" x14ac:dyDescent="0.35">
      <c r="A1882" s="71"/>
      <c r="B1882" s="71"/>
      <c r="C1882" s="71"/>
      <c r="D1882" s="69"/>
      <c r="E1882" s="71"/>
      <c r="F1882" s="71"/>
      <c r="G1882" s="71"/>
      <c r="H1882" s="71"/>
      <c r="I1882" s="72"/>
      <c r="J1882" s="73"/>
    </row>
    <row r="1883" spans="1:10" x14ac:dyDescent="0.35">
      <c r="A1883" s="71"/>
      <c r="B1883" s="71"/>
      <c r="C1883" s="71"/>
      <c r="D1883" s="69"/>
      <c r="E1883" s="71"/>
      <c r="F1883" s="71"/>
      <c r="G1883" s="71"/>
      <c r="H1883" s="71"/>
      <c r="I1883" s="72"/>
      <c r="J1883" s="73"/>
    </row>
    <row r="1884" spans="1:10" x14ac:dyDescent="0.35">
      <c r="A1884" s="71"/>
      <c r="B1884" s="71"/>
      <c r="C1884" s="71"/>
      <c r="D1884" s="69"/>
      <c r="E1884" s="71"/>
      <c r="F1884" s="71"/>
      <c r="G1884" s="71"/>
      <c r="H1884" s="71"/>
      <c r="I1884" s="72"/>
      <c r="J1884" s="73"/>
    </row>
    <row r="1885" spans="1:10" x14ac:dyDescent="0.35">
      <c r="A1885" s="71"/>
      <c r="B1885" s="71"/>
      <c r="C1885" s="71"/>
      <c r="D1885" s="69"/>
      <c r="E1885" s="71"/>
      <c r="F1885" s="71"/>
      <c r="G1885" s="71"/>
      <c r="H1885" s="71"/>
      <c r="I1885" s="72"/>
      <c r="J1885" s="73"/>
    </row>
    <row r="1886" spans="1:10" x14ac:dyDescent="0.35">
      <c r="A1886" s="71"/>
      <c r="B1886" s="71"/>
      <c r="C1886" s="71"/>
      <c r="D1886" s="69"/>
      <c r="E1886" s="71"/>
      <c r="F1886" s="71"/>
      <c r="G1886" s="71"/>
      <c r="H1886" s="71"/>
      <c r="I1886" s="72"/>
      <c r="J1886" s="73"/>
    </row>
    <row r="1887" spans="1:10" x14ac:dyDescent="0.35">
      <c r="A1887" s="71"/>
      <c r="B1887" s="71"/>
      <c r="C1887" s="71"/>
      <c r="D1887" s="69"/>
      <c r="E1887" s="71"/>
      <c r="F1887" s="71"/>
      <c r="G1887" s="71"/>
      <c r="H1887" s="71"/>
      <c r="I1887" s="72"/>
      <c r="J1887" s="73"/>
    </row>
    <row r="1888" spans="1:10" x14ac:dyDescent="0.35">
      <c r="A1888" s="71"/>
      <c r="B1888" s="71"/>
      <c r="C1888" s="71"/>
      <c r="D1888" s="69"/>
      <c r="E1888" s="71"/>
      <c r="F1888" s="71"/>
      <c r="G1888" s="71"/>
      <c r="H1888" s="71"/>
      <c r="I1888" s="72"/>
      <c r="J1888" s="73"/>
    </row>
    <row r="1889" spans="1:10" x14ac:dyDescent="0.35">
      <c r="A1889" s="71"/>
      <c r="B1889" s="71"/>
      <c r="C1889" s="71"/>
      <c r="D1889" s="69"/>
      <c r="E1889" s="71"/>
      <c r="F1889" s="71"/>
      <c r="G1889" s="71"/>
      <c r="H1889" s="71"/>
      <c r="I1889" s="72"/>
      <c r="J1889" s="73"/>
    </row>
    <row r="1890" spans="1:10" x14ac:dyDescent="0.35">
      <c r="A1890" s="71"/>
      <c r="B1890" s="71"/>
      <c r="C1890" s="71"/>
      <c r="D1890" s="69"/>
      <c r="E1890" s="71"/>
      <c r="F1890" s="71"/>
      <c r="G1890" s="71"/>
      <c r="H1890" s="71"/>
      <c r="I1890" s="72"/>
      <c r="J1890" s="73"/>
    </row>
    <row r="1891" spans="1:10" x14ac:dyDescent="0.35">
      <c r="A1891" s="71"/>
      <c r="B1891" s="71"/>
      <c r="C1891" s="71"/>
      <c r="D1891" s="69"/>
      <c r="E1891" s="71"/>
      <c r="F1891" s="71"/>
      <c r="G1891" s="71"/>
      <c r="H1891" s="71"/>
      <c r="I1891" s="72"/>
      <c r="J1891" s="73"/>
    </row>
    <row r="1892" spans="1:10" x14ac:dyDescent="0.35">
      <c r="A1892" s="71"/>
      <c r="B1892" s="71"/>
      <c r="C1892" s="71"/>
      <c r="D1892" s="69"/>
      <c r="E1892" s="71"/>
      <c r="F1892" s="71"/>
      <c r="G1892" s="71"/>
      <c r="H1892" s="71"/>
      <c r="I1892" s="72"/>
      <c r="J1892" s="73"/>
    </row>
    <row r="1893" spans="1:10" x14ac:dyDescent="0.35">
      <c r="A1893" s="71"/>
      <c r="B1893" s="71"/>
      <c r="C1893" s="71"/>
      <c r="D1893" s="69"/>
      <c r="E1893" s="71"/>
      <c r="F1893" s="71"/>
      <c r="G1893" s="71"/>
      <c r="H1893" s="71"/>
      <c r="I1893" s="72"/>
      <c r="J1893" s="73"/>
    </row>
    <row r="1894" spans="1:10" x14ac:dyDescent="0.35">
      <c r="A1894" s="71"/>
      <c r="B1894" s="71"/>
      <c r="C1894" s="71"/>
      <c r="D1894" s="69"/>
      <c r="E1894" s="71"/>
      <c r="F1894" s="71"/>
      <c r="G1894" s="71"/>
      <c r="H1894" s="71"/>
      <c r="I1894" s="72"/>
      <c r="J1894" s="73"/>
    </row>
    <row r="1895" spans="1:10" x14ac:dyDescent="0.35">
      <c r="A1895" s="71"/>
      <c r="B1895" s="71"/>
      <c r="C1895" s="71"/>
      <c r="D1895" s="69"/>
      <c r="E1895" s="71"/>
      <c r="F1895" s="71"/>
      <c r="G1895" s="71"/>
      <c r="H1895" s="71"/>
      <c r="I1895" s="72"/>
      <c r="J1895" s="73"/>
    </row>
    <row r="1896" spans="1:10" x14ac:dyDescent="0.35">
      <c r="A1896" s="71"/>
      <c r="B1896" s="71"/>
      <c r="C1896" s="71"/>
      <c r="D1896" s="69"/>
      <c r="E1896" s="71"/>
      <c r="F1896" s="71"/>
      <c r="G1896" s="71"/>
      <c r="H1896" s="71"/>
      <c r="I1896" s="72"/>
      <c r="J1896" s="73"/>
    </row>
    <row r="1897" spans="1:10" x14ac:dyDescent="0.35">
      <c r="A1897" s="71"/>
      <c r="B1897" s="71"/>
      <c r="C1897" s="71"/>
      <c r="D1897" s="69"/>
      <c r="E1897" s="71"/>
      <c r="F1897" s="71"/>
      <c r="G1897" s="71"/>
      <c r="H1897" s="71"/>
      <c r="I1897" s="72"/>
      <c r="J1897" s="73"/>
    </row>
    <row r="1898" spans="1:10" x14ac:dyDescent="0.35">
      <c r="A1898" s="71"/>
      <c r="B1898" s="71"/>
      <c r="C1898" s="71"/>
      <c r="D1898" s="69"/>
      <c r="E1898" s="71"/>
      <c r="F1898" s="71"/>
      <c r="G1898" s="71"/>
      <c r="H1898" s="71"/>
      <c r="I1898" s="72"/>
      <c r="J1898" s="73"/>
    </row>
    <row r="1899" spans="1:10" x14ac:dyDescent="0.35">
      <c r="A1899" s="71"/>
      <c r="B1899" s="71"/>
      <c r="C1899" s="71"/>
      <c r="D1899" s="69"/>
      <c r="E1899" s="71"/>
      <c r="F1899" s="71"/>
      <c r="G1899" s="71"/>
      <c r="H1899" s="71"/>
      <c r="I1899" s="72"/>
      <c r="J1899" s="73"/>
    </row>
    <row r="1900" spans="1:10" x14ac:dyDescent="0.35">
      <c r="A1900" s="71"/>
      <c r="B1900" s="71"/>
      <c r="C1900" s="71"/>
      <c r="D1900" s="69"/>
      <c r="E1900" s="71"/>
      <c r="F1900" s="71"/>
      <c r="G1900" s="71"/>
      <c r="H1900" s="71"/>
      <c r="I1900" s="72"/>
      <c r="J1900" s="73"/>
    </row>
    <row r="1901" spans="1:10" x14ac:dyDescent="0.35">
      <c r="A1901" s="71"/>
      <c r="B1901" s="71"/>
      <c r="C1901" s="71"/>
      <c r="D1901" s="69"/>
      <c r="E1901" s="71"/>
      <c r="F1901" s="71"/>
      <c r="G1901" s="71"/>
      <c r="H1901" s="71"/>
      <c r="I1901" s="72"/>
      <c r="J1901" s="73"/>
    </row>
    <row r="1902" spans="1:10" x14ac:dyDescent="0.35">
      <c r="A1902" s="71"/>
      <c r="B1902" s="71"/>
      <c r="C1902" s="71"/>
      <c r="D1902" s="69"/>
      <c r="E1902" s="71"/>
      <c r="F1902" s="71"/>
      <c r="G1902" s="71"/>
      <c r="H1902" s="71"/>
      <c r="I1902" s="72"/>
      <c r="J1902" s="73"/>
    </row>
    <row r="1903" spans="1:10" x14ac:dyDescent="0.35">
      <c r="A1903" s="71"/>
      <c r="B1903" s="71"/>
      <c r="C1903" s="71"/>
      <c r="D1903" s="69"/>
      <c r="E1903" s="71"/>
      <c r="F1903" s="71"/>
      <c r="G1903" s="71"/>
      <c r="H1903" s="71"/>
      <c r="I1903" s="72"/>
      <c r="J1903" s="73"/>
    </row>
    <row r="1904" spans="1:10" x14ac:dyDescent="0.35">
      <c r="A1904" s="71"/>
      <c r="B1904" s="71"/>
      <c r="C1904" s="71"/>
      <c r="D1904" s="69"/>
      <c r="E1904" s="71"/>
      <c r="F1904" s="71"/>
      <c r="G1904" s="71"/>
      <c r="H1904" s="71"/>
      <c r="I1904" s="72"/>
      <c r="J1904" s="73"/>
    </row>
    <row r="1905" spans="1:10" x14ac:dyDescent="0.35">
      <c r="A1905" s="71"/>
      <c r="B1905" s="71"/>
      <c r="C1905" s="71"/>
      <c r="D1905" s="69"/>
      <c r="E1905" s="71"/>
      <c r="F1905" s="71"/>
      <c r="G1905" s="71"/>
      <c r="H1905" s="71"/>
      <c r="I1905" s="72"/>
      <c r="J1905" s="73"/>
    </row>
    <row r="1906" spans="1:10" x14ac:dyDescent="0.35">
      <c r="A1906" s="71"/>
      <c r="B1906" s="71"/>
      <c r="C1906" s="71"/>
      <c r="D1906" s="69"/>
      <c r="E1906" s="71"/>
      <c r="F1906" s="71"/>
      <c r="G1906" s="71"/>
      <c r="H1906" s="71"/>
      <c r="I1906" s="72"/>
      <c r="J1906" s="73"/>
    </row>
    <row r="1907" spans="1:10" x14ac:dyDescent="0.35">
      <c r="A1907" s="71"/>
      <c r="B1907" s="71"/>
      <c r="C1907" s="71"/>
      <c r="D1907" s="69"/>
      <c r="E1907" s="71"/>
      <c r="F1907" s="71"/>
      <c r="G1907" s="71"/>
      <c r="H1907" s="71"/>
      <c r="I1907" s="72"/>
      <c r="J1907" s="73"/>
    </row>
    <row r="1908" spans="1:10" x14ac:dyDescent="0.35">
      <c r="A1908" s="71"/>
      <c r="B1908" s="71"/>
      <c r="C1908" s="71"/>
      <c r="D1908" s="69"/>
      <c r="E1908" s="71"/>
      <c r="F1908" s="71"/>
      <c r="G1908" s="71"/>
      <c r="H1908" s="71"/>
      <c r="I1908" s="72"/>
      <c r="J1908" s="73"/>
    </row>
    <row r="1909" spans="1:10" x14ac:dyDescent="0.35">
      <c r="A1909" s="71"/>
      <c r="B1909" s="71"/>
      <c r="C1909" s="71"/>
      <c r="D1909" s="69"/>
      <c r="E1909" s="71"/>
      <c r="F1909" s="71"/>
      <c r="G1909" s="71"/>
      <c r="H1909" s="71"/>
      <c r="I1909" s="72"/>
      <c r="J1909" s="73"/>
    </row>
    <row r="1910" spans="1:10" x14ac:dyDescent="0.35">
      <c r="A1910" s="71"/>
      <c r="B1910" s="71"/>
      <c r="C1910" s="71"/>
      <c r="D1910" s="69"/>
      <c r="E1910" s="71"/>
      <c r="F1910" s="71"/>
      <c r="G1910" s="71"/>
      <c r="H1910" s="71"/>
      <c r="I1910" s="72"/>
      <c r="J1910" s="73"/>
    </row>
    <row r="1911" spans="1:10" x14ac:dyDescent="0.35">
      <c r="A1911" s="71"/>
      <c r="B1911" s="71"/>
      <c r="C1911" s="71"/>
      <c r="D1911" s="69"/>
      <c r="E1911" s="71"/>
      <c r="F1911" s="71"/>
      <c r="G1911" s="71"/>
      <c r="H1911" s="71"/>
      <c r="I1911" s="72"/>
      <c r="J1911" s="73"/>
    </row>
    <row r="1912" spans="1:10" x14ac:dyDescent="0.35">
      <c r="A1912" s="71"/>
      <c r="B1912" s="71"/>
      <c r="C1912" s="71"/>
      <c r="D1912" s="69"/>
      <c r="E1912" s="71"/>
      <c r="F1912" s="71"/>
      <c r="G1912" s="71"/>
      <c r="H1912" s="71"/>
      <c r="I1912" s="72"/>
      <c r="J1912" s="73"/>
    </row>
    <row r="1913" spans="1:10" x14ac:dyDescent="0.35">
      <c r="A1913" s="71"/>
      <c r="B1913" s="71"/>
      <c r="C1913" s="71"/>
      <c r="D1913" s="69"/>
      <c r="E1913" s="71"/>
      <c r="F1913" s="71"/>
      <c r="G1913" s="71"/>
      <c r="H1913" s="71"/>
      <c r="I1913" s="72"/>
      <c r="J1913" s="73"/>
    </row>
    <row r="1914" spans="1:10" x14ac:dyDescent="0.35">
      <c r="A1914" s="71"/>
      <c r="B1914" s="71"/>
      <c r="C1914" s="71"/>
      <c r="D1914" s="69"/>
      <c r="E1914" s="71"/>
      <c r="F1914" s="71"/>
      <c r="G1914" s="71"/>
      <c r="H1914" s="71"/>
      <c r="I1914" s="72"/>
      <c r="J1914" s="73"/>
    </row>
    <row r="1915" spans="1:10" x14ac:dyDescent="0.35">
      <c r="A1915" s="71"/>
      <c r="B1915" s="71"/>
      <c r="C1915" s="71"/>
      <c r="D1915" s="69"/>
      <c r="E1915" s="71"/>
      <c r="F1915" s="71"/>
      <c r="G1915" s="71"/>
      <c r="H1915" s="71"/>
      <c r="I1915" s="72"/>
      <c r="J1915" s="73"/>
    </row>
    <row r="1916" spans="1:10" x14ac:dyDescent="0.35">
      <c r="A1916" s="71"/>
      <c r="B1916" s="71"/>
      <c r="C1916" s="71"/>
      <c r="D1916" s="69"/>
      <c r="E1916" s="71"/>
      <c r="F1916" s="71"/>
      <c r="G1916" s="71"/>
      <c r="H1916" s="71"/>
      <c r="I1916" s="72"/>
      <c r="J1916" s="73"/>
    </row>
    <row r="1917" spans="1:10" x14ac:dyDescent="0.35">
      <c r="A1917" s="71"/>
      <c r="B1917" s="71"/>
      <c r="C1917" s="71"/>
      <c r="D1917" s="69"/>
      <c r="E1917" s="71"/>
      <c r="F1917" s="71"/>
      <c r="G1917" s="71"/>
      <c r="H1917" s="71"/>
      <c r="I1917" s="72"/>
      <c r="J1917" s="73"/>
    </row>
    <row r="1918" spans="1:10" x14ac:dyDescent="0.35">
      <c r="A1918" s="71"/>
      <c r="B1918" s="71"/>
      <c r="C1918" s="71"/>
      <c r="D1918" s="69"/>
      <c r="E1918" s="71"/>
      <c r="F1918" s="71"/>
      <c r="G1918" s="71"/>
      <c r="H1918" s="71"/>
      <c r="I1918" s="72"/>
      <c r="J1918" s="73"/>
    </row>
    <row r="1919" spans="1:10" x14ac:dyDescent="0.35">
      <c r="A1919" s="71"/>
      <c r="B1919" s="71"/>
      <c r="C1919" s="71"/>
      <c r="D1919" s="69"/>
      <c r="E1919" s="71"/>
      <c r="F1919" s="71"/>
      <c r="G1919" s="71"/>
      <c r="H1919" s="71"/>
      <c r="I1919" s="72"/>
      <c r="J1919" s="73"/>
    </row>
    <row r="1920" spans="1:10" x14ac:dyDescent="0.35">
      <c r="A1920" s="71"/>
      <c r="B1920" s="71"/>
      <c r="C1920" s="71"/>
      <c r="D1920" s="69"/>
      <c r="E1920" s="71"/>
      <c r="F1920" s="71"/>
      <c r="G1920" s="71"/>
      <c r="H1920" s="71"/>
      <c r="I1920" s="72"/>
      <c r="J1920" s="73"/>
    </row>
    <row r="1921" spans="1:10" x14ac:dyDescent="0.35">
      <c r="A1921" s="71"/>
      <c r="B1921" s="71"/>
      <c r="C1921" s="71"/>
      <c r="D1921" s="69"/>
      <c r="E1921" s="71"/>
      <c r="F1921" s="71"/>
      <c r="G1921" s="71"/>
      <c r="H1921" s="71"/>
      <c r="I1921" s="72"/>
      <c r="J1921" s="73"/>
    </row>
    <row r="1922" spans="1:10" x14ac:dyDescent="0.35">
      <c r="A1922" s="71"/>
      <c r="B1922" s="71"/>
      <c r="C1922" s="71"/>
      <c r="D1922" s="69"/>
      <c r="E1922" s="71"/>
      <c r="F1922" s="71"/>
      <c r="G1922" s="71"/>
      <c r="H1922" s="71"/>
      <c r="I1922" s="72"/>
      <c r="J1922" s="73"/>
    </row>
    <row r="1923" spans="1:10" x14ac:dyDescent="0.35">
      <c r="A1923" s="71"/>
      <c r="B1923" s="71"/>
      <c r="C1923" s="71"/>
      <c r="D1923" s="69"/>
      <c r="E1923" s="71"/>
      <c r="F1923" s="71"/>
      <c r="G1923" s="71"/>
      <c r="H1923" s="71"/>
      <c r="I1923" s="72"/>
      <c r="J1923" s="73"/>
    </row>
    <row r="1924" spans="1:10" x14ac:dyDescent="0.35">
      <c r="A1924" s="71"/>
      <c r="B1924" s="71"/>
      <c r="C1924" s="71"/>
      <c r="D1924" s="69"/>
      <c r="E1924" s="71"/>
      <c r="F1924" s="71"/>
      <c r="G1924" s="71"/>
      <c r="H1924" s="71"/>
      <c r="I1924" s="72"/>
      <c r="J1924" s="73"/>
    </row>
    <row r="1925" spans="1:10" x14ac:dyDescent="0.35">
      <c r="A1925" s="71"/>
      <c r="B1925" s="71"/>
      <c r="C1925" s="71"/>
      <c r="D1925" s="69"/>
      <c r="E1925" s="71"/>
      <c r="F1925" s="71"/>
      <c r="G1925" s="71"/>
      <c r="H1925" s="71"/>
      <c r="I1925" s="72"/>
      <c r="J1925" s="73"/>
    </row>
    <row r="1926" spans="1:10" x14ac:dyDescent="0.35">
      <c r="A1926" s="71"/>
      <c r="B1926" s="71"/>
      <c r="C1926" s="71"/>
      <c r="D1926" s="69"/>
      <c r="E1926" s="71"/>
      <c r="F1926" s="71"/>
      <c r="G1926" s="71"/>
      <c r="H1926" s="71"/>
      <c r="I1926" s="72"/>
      <c r="J1926" s="73"/>
    </row>
    <row r="1927" spans="1:10" x14ac:dyDescent="0.35">
      <c r="A1927" s="71"/>
      <c r="B1927" s="71"/>
      <c r="C1927" s="71"/>
      <c r="D1927" s="69"/>
      <c r="E1927" s="71"/>
      <c r="F1927" s="71"/>
      <c r="G1927" s="71"/>
      <c r="H1927" s="71"/>
      <c r="I1927" s="72"/>
      <c r="J1927" s="73"/>
    </row>
    <row r="1928" spans="1:10" x14ac:dyDescent="0.35">
      <c r="A1928" s="71"/>
      <c r="B1928" s="71"/>
      <c r="C1928" s="71"/>
      <c r="D1928" s="69"/>
      <c r="E1928" s="71"/>
      <c r="F1928" s="71"/>
      <c r="G1928" s="71"/>
      <c r="H1928" s="71"/>
      <c r="I1928" s="72"/>
      <c r="J1928" s="73"/>
    </row>
    <row r="1929" spans="1:10" x14ac:dyDescent="0.35">
      <c r="A1929" s="71"/>
      <c r="B1929" s="71"/>
      <c r="C1929" s="71"/>
      <c r="D1929" s="69"/>
      <c r="E1929" s="71"/>
      <c r="F1929" s="71"/>
      <c r="G1929" s="71"/>
      <c r="H1929" s="71"/>
      <c r="I1929" s="72"/>
      <c r="J1929" s="73"/>
    </row>
    <row r="1930" spans="1:10" x14ac:dyDescent="0.35">
      <c r="A1930" s="71"/>
      <c r="B1930" s="71"/>
      <c r="C1930" s="71"/>
      <c r="D1930" s="69"/>
      <c r="E1930" s="71"/>
      <c r="F1930" s="71"/>
      <c r="G1930" s="71"/>
      <c r="H1930" s="71"/>
      <c r="I1930" s="72"/>
      <c r="J1930" s="73"/>
    </row>
    <row r="1931" spans="1:10" x14ac:dyDescent="0.35">
      <c r="A1931" s="71"/>
      <c r="B1931" s="71"/>
      <c r="C1931" s="71"/>
      <c r="D1931" s="69"/>
      <c r="E1931" s="71"/>
      <c r="F1931" s="71"/>
      <c r="G1931" s="71"/>
      <c r="H1931" s="71"/>
      <c r="I1931" s="72"/>
      <c r="J1931" s="73"/>
    </row>
    <row r="1932" spans="1:10" x14ac:dyDescent="0.35">
      <c r="A1932" s="71"/>
      <c r="B1932" s="71"/>
      <c r="C1932" s="71"/>
      <c r="D1932" s="69"/>
      <c r="E1932" s="71"/>
      <c r="F1932" s="71"/>
      <c r="G1932" s="71"/>
      <c r="H1932" s="71"/>
      <c r="I1932" s="72"/>
      <c r="J1932" s="73"/>
    </row>
    <row r="1933" spans="1:10" x14ac:dyDescent="0.35">
      <c r="A1933" s="71"/>
      <c r="B1933" s="71"/>
      <c r="C1933" s="71"/>
      <c r="D1933" s="69"/>
      <c r="E1933" s="71"/>
      <c r="F1933" s="71"/>
      <c r="G1933" s="71"/>
      <c r="H1933" s="71"/>
      <c r="I1933" s="72"/>
      <c r="J1933" s="73"/>
    </row>
    <row r="1934" spans="1:10" x14ac:dyDescent="0.35">
      <c r="A1934" s="71"/>
      <c r="B1934" s="71"/>
      <c r="C1934" s="71"/>
      <c r="D1934" s="69"/>
      <c r="E1934" s="71"/>
      <c r="F1934" s="71"/>
      <c r="G1934" s="71"/>
      <c r="H1934" s="71"/>
      <c r="I1934" s="72"/>
      <c r="J1934" s="73"/>
    </row>
    <row r="1935" spans="1:10" x14ac:dyDescent="0.35">
      <c r="A1935" s="71"/>
      <c r="B1935" s="71"/>
      <c r="C1935" s="71"/>
      <c r="D1935" s="69"/>
      <c r="E1935" s="71"/>
      <c r="F1935" s="71"/>
      <c r="G1935" s="71"/>
      <c r="H1935" s="71"/>
      <c r="I1935" s="72"/>
      <c r="J1935" s="73"/>
    </row>
    <row r="1936" spans="1:10" x14ac:dyDescent="0.35">
      <c r="A1936" s="71"/>
      <c r="B1936" s="71"/>
      <c r="C1936" s="71"/>
      <c r="D1936" s="69"/>
      <c r="E1936" s="71"/>
      <c r="F1936" s="71"/>
      <c r="G1936" s="71"/>
      <c r="H1936" s="71"/>
      <c r="I1936" s="72"/>
      <c r="J1936" s="73"/>
    </row>
    <row r="1937" spans="1:10" x14ac:dyDescent="0.35">
      <c r="A1937" s="71"/>
      <c r="B1937" s="71"/>
      <c r="C1937" s="71"/>
      <c r="D1937" s="69"/>
      <c r="E1937" s="71"/>
      <c r="F1937" s="71"/>
      <c r="G1937" s="71"/>
      <c r="H1937" s="71"/>
      <c r="I1937" s="72"/>
      <c r="J1937" s="73"/>
    </row>
  </sheetData>
  <sheetProtection sort="0" autoFilter="0"/>
  <autoFilter ref="A7:BN117" xr:uid="{07D368C1-C90D-4FE5-8CBA-933F14FD1491}">
    <sortState xmlns:xlrd2="http://schemas.microsoft.com/office/spreadsheetml/2017/richdata2" ref="A9:BN117">
      <sortCondition ref="A7:A117"/>
    </sortState>
  </autoFilter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21:P121"/>
    <mergeCell ref="S121:U121"/>
    <mergeCell ref="V121:W121"/>
    <mergeCell ref="X121:Z121"/>
    <mergeCell ref="AB121:AD121"/>
    <mergeCell ref="AF121:AH121"/>
    <mergeCell ref="AJ121:AL121"/>
    <mergeCell ref="AN121:AP121"/>
    <mergeCell ref="AR121:AT121"/>
    <mergeCell ref="AV121:AX121"/>
    <mergeCell ref="AZ121:BB121"/>
    <mergeCell ref="BD121:BF121"/>
    <mergeCell ref="BH121:BJ121"/>
    <mergeCell ref="BL121:BN121"/>
    <mergeCell ref="AV5:AX5"/>
    <mergeCell ref="A122:A123"/>
    <mergeCell ref="B122:B123"/>
    <mergeCell ref="C122:C123"/>
    <mergeCell ref="D122:D123"/>
    <mergeCell ref="E122:E123"/>
    <mergeCell ref="N122:N123"/>
    <mergeCell ref="O122:O123"/>
    <mergeCell ref="F122:F123"/>
    <mergeCell ref="G122:G123"/>
    <mergeCell ref="H122:H123"/>
    <mergeCell ref="I122:I123"/>
    <mergeCell ref="J122:J123"/>
    <mergeCell ref="AF122:AM122"/>
    <mergeCell ref="AN122:AU122"/>
    <mergeCell ref="AV122:BC122"/>
    <mergeCell ref="BD122:BK122"/>
    <mergeCell ref="A120:Q120"/>
    <mergeCell ref="S120:AI120"/>
    <mergeCell ref="AJ120:AY120"/>
    <mergeCell ref="AZ120:BN120"/>
    <mergeCell ref="P122:P123"/>
    <mergeCell ref="Q122:Q123"/>
    <mergeCell ref="S122:U122"/>
    <mergeCell ref="V122:W122"/>
    <mergeCell ref="X122:AE122"/>
    <mergeCell ref="K122:K123"/>
    <mergeCell ref="L122:L123"/>
    <mergeCell ref="M122:M123"/>
  </mergeCells>
  <phoneticPr fontId="21" type="noConversion"/>
  <pageMargins left="0.17" right="0.17" top="0.75" bottom="0.75" header="0.3" footer="0.3"/>
  <pageSetup paperSize="5" scale="76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V8:V116 V124:V137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32"/>
  <sheetViews>
    <sheetView showGridLines="0" topLeftCell="G1" zoomScale="130" zoomScaleNormal="130" workbookViewId="0">
      <pane ySplit="7" topLeftCell="A8" activePane="bottomLeft" state="frozen"/>
      <selection pane="bottomLeft" activeCell="J24" sqref="J24"/>
    </sheetView>
  </sheetViews>
  <sheetFormatPr defaultColWidth="9.1796875" defaultRowHeight="14.5" x14ac:dyDescent="0.35"/>
  <cols>
    <col min="1" max="1" width="18" style="51" bestFit="1" customWidth="1"/>
    <col min="2" max="2" width="16.1796875" style="51" bestFit="1" customWidth="1"/>
    <col min="3" max="3" width="17.7265625" style="51" bestFit="1" customWidth="1"/>
    <col min="4" max="4" width="22.7265625" style="51" bestFit="1" customWidth="1"/>
    <col min="5" max="5" width="58.26953125" style="51" bestFit="1" customWidth="1"/>
    <col min="6" max="6" width="25.7265625" style="51" bestFit="1" customWidth="1"/>
    <col min="7" max="7" width="17.1796875" style="51" bestFit="1" customWidth="1"/>
    <col min="8" max="8" width="12.26953125" style="51" customWidth="1"/>
    <col min="9" max="9" width="16.1796875" style="51" bestFit="1" customWidth="1"/>
    <col min="10" max="10" width="27" style="51" customWidth="1"/>
    <col min="11" max="11" width="17.54296875" style="51" customWidth="1"/>
    <col min="12" max="12" width="16.453125" style="51" customWidth="1"/>
    <col min="13" max="13" width="14.7265625" style="51" customWidth="1"/>
    <col min="14" max="14" width="9.54296875" style="51" customWidth="1"/>
    <col min="15" max="15" width="17.81640625" style="190" customWidth="1"/>
    <col min="16" max="16" width="10.54296875" style="51" customWidth="1"/>
    <col min="17" max="17" width="21.54296875" style="190" customWidth="1"/>
    <col min="18" max="18" width="20.1796875" style="190" customWidth="1"/>
    <col min="19" max="21" width="10.54296875" style="190" customWidth="1"/>
    <col min="22" max="22" width="13.81640625" style="51" customWidth="1"/>
    <col min="23" max="23" width="15.26953125" style="51" customWidth="1"/>
    <col min="24" max="26" width="12.54296875" style="51" customWidth="1"/>
    <col min="27" max="28" width="10" style="51" customWidth="1"/>
    <col min="29" max="29" width="9.453125" style="51" customWidth="1"/>
    <col min="30" max="30" width="10" style="51" customWidth="1"/>
    <col min="31" max="33" width="12.54296875" style="51" customWidth="1"/>
    <col min="34" max="34" width="9.81640625" style="51" customWidth="1"/>
    <col min="35" max="36" width="9.1796875" style="51" customWidth="1"/>
    <col min="37" max="37" width="11.26953125" style="51" bestFit="1" customWidth="1"/>
    <col min="38" max="40" width="12.54296875" style="51" hidden="1" customWidth="1"/>
    <col min="41" max="43" width="0" style="51" hidden="1" customWidth="1"/>
    <col min="44" max="44" width="11.26953125" style="51" bestFit="1" customWidth="1"/>
    <col min="45" max="47" width="12.54296875" style="51" customWidth="1"/>
    <col min="48" max="50" width="9.1796875" style="51"/>
    <col min="51" max="51" width="10.81640625" style="51" bestFit="1" customWidth="1"/>
    <col min="52" max="54" width="12.54296875" style="51" customWidth="1"/>
    <col min="55" max="57" width="9.1796875" style="51"/>
    <col min="58" max="58" width="10.81640625" style="51" bestFit="1" customWidth="1"/>
    <col min="59" max="59" width="10.453125" style="51" customWidth="1"/>
    <col min="60" max="60" width="10.1796875" style="51" customWidth="1"/>
    <col min="61" max="61" width="65.54296875" style="51" customWidth="1"/>
    <col min="62" max="16384" width="9.1796875" style="51"/>
  </cols>
  <sheetData>
    <row r="1" spans="1:61" x14ac:dyDescent="0.35">
      <c r="A1" s="1" t="s">
        <v>0</v>
      </c>
      <c r="B1" s="113"/>
      <c r="C1" s="1" t="str">
        <f>+'Summary Stats'!B1</f>
        <v>300 - Department of Social and Health Services</v>
      </c>
      <c r="D1"/>
      <c r="E1"/>
      <c r="F1"/>
      <c r="G1"/>
      <c r="H1"/>
      <c r="I1"/>
      <c r="J1"/>
      <c r="K1"/>
      <c r="L1"/>
      <c r="M1"/>
      <c r="N1"/>
      <c r="O1" s="189"/>
      <c r="P1"/>
      <c r="Q1" s="189"/>
    </row>
    <row r="2" spans="1:61" x14ac:dyDescent="0.35">
      <c r="A2" s="79" t="s">
        <v>58</v>
      </c>
      <c r="B2" s="113"/>
      <c r="C2"/>
      <c r="D2"/>
      <c r="E2"/>
      <c r="F2"/>
      <c r="G2"/>
      <c r="H2"/>
      <c r="I2"/>
      <c r="J2"/>
      <c r="K2"/>
      <c r="L2"/>
      <c r="M2"/>
      <c r="N2"/>
      <c r="O2" s="189"/>
      <c r="P2"/>
      <c r="Q2" s="189"/>
      <c r="X2" s="52"/>
      <c r="Y2" s="52"/>
      <c r="Z2" s="52"/>
      <c r="AA2" s="52"/>
      <c r="AB2" s="52"/>
      <c r="AC2" s="52"/>
      <c r="AD2" s="52"/>
      <c r="AE2" s="52"/>
      <c r="AF2" s="52"/>
      <c r="AG2" s="52"/>
      <c r="AL2" s="52"/>
      <c r="AM2" s="52"/>
      <c r="AN2" s="52"/>
      <c r="AS2" s="52"/>
      <c r="AT2" s="52"/>
      <c r="AU2" s="52"/>
      <c r="AZ2" s="52"/>
      <c r="BA2" s="52"/>
      <c r="BB2" s="52"/>
    </row>
    <row r="3" spans="1:61" x14ac:dyDescent="0.35">
      <c r="A3" s="80" t="s">
        <v>2</v>
      </c>
      <c r="B3" s="81">
        <v>45432</v>
      </c>
      <c r="C3"/>
      <c r="D3"/>
      <c r="E3"/>
      <c r="F3"/>
      <c r="G3"/>
      <c r="H3"/>
      <c r="I3"/>
      <c r="J3"/>
      <c r="K3"/>
      <c r="L3"/>
      <c r="M3"/>
      <c r="N3"/>
      <c r="O3" s="189"/>
      <c r="P3"/>
      <c r="Q3" s="189"/>
      <c r="X3" s="52"/>
      <c r="Y3" s="52"/>
      <c r="Z3" s="52"/>
      <c r="AA3" s="52"/>
      <c r="AB3" s="52"/>
      <c r="AC3" s="52"/>
      <c r="AE3" s="52"/>
      <c r="AF3" s="52"/>
      <c r="AG3" s="52"/>
      <c r="AL3" s="52"/>
      <c r="AM3" s="52"/>
      <c r="AN3" s="52"/>
      <c r="AS3" s="52"/>
      <c r="AT3" s="52"/>
      <c r="AU3" s="52"/>
      <c r="AZ3" s="52"/>
      <c r="BA3" s="52"/>
      <c r="BB3" s="52"/>
    </row>
    <row r="4" spans="1:61" x14ac:dyDescent="0.35">
      <c r="A4" s="80"/>
      <c r="B4" s="113"/>
      <c r="C4"/>
      <c r="D4"/>
      <c r="E4"/>
      <c r="F4"/>
      <c r="G4"/>
      <c r="H4"/>
      <c r="I4"/>
      <c r="J4"/>
      <c r="K4"/>
      <c r="L4"/>
      <c r="M4"/>
      <c r="N4"/>
      <c r="O4" s="189"/>
      <c r="P4"/>
      <c r="Q4" s="189"/>
      <c r="X4" s="52"/>
      <c r="Y4" s="52"/>
      <c r="Z4" s="52"/>
      <c r="AA4" s="52"/>
      <c r="AB4" s="52"/>
      <c r="AC4" s="52"/>
      <c r="AE4" s="52"/>
      <c r="AF4" s="52"/>
      <c r="AG4" s="52"/>
      <c r="AL4" s="52"/>
      <c r="AM4" s="52"/>
      <c r="AN4" s="52"/>
      <c r="AS4" s="52"/>
      <c r="AT4" s="52"/>
      <c r="AU4" s="52"/>
      <c r="AZ4" s="52"/>
      <c r="BA4" s="52"/>
      <c r="BB4" s="52"/>
    </row>
    <row r="5" spans="1:61" s="98" customFormat="1" ht="14.5" customHeight="1" x14ac:dyDescent="0.35">
      <c r="A5" s="328" t="s">
        <v>3</v>
      </c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30"/>
      <c r="Q5" s="206" t="s">
        <v>59</v>
      </c>
      <c r="R5" s="192" t="s">
        <v>5</v>
      </c>
      <c r="S5" s="319"/>
      <c r="T5" s="320"/>
      <c r="U5" s="321"/>
      <c r="V5" s="315" t="s">
        <v>6</v>
      </c>
      <c r="W5" s="317"/>
      <c r="X5" s="322" t="s">
        <v>7</v>
      </c>
      <c r="Y5" s="322"/>
      <c r="Z5" s="322"/>
      <c r="AA5" s="322" t="s">
        <v>9</v>
      </c>
      <c r="AB5" s="322"/>
      <c r="AC5" s="322"/>
      <c r="AD5" s="53" t="s">
        <v>10</v>
      </c>
      <c r="AE5" s="322" t="s">
        <v>11</v>
      </c>
      <c r="AF5" s="322"/>
      <c r="AG5" s="322"/>
      <c r="AH5" s="322" t="s">
        <v>9</v>
      </c>
      <c r="AI5" s="322"/>
      <c r="AJ5" s="322"/>
      <c r="AK5" s="53" t="s">
        <v>10</v>
      </c>
      <c r="AL5" s="322" t="s">
        <v>11</v>
      </c>
      <c r="AM5" s="322"/>
      <c r="AN5" s="322"/>
      <c r="AO5" s="322" t="s">
        <v>9</v>
      </c>
      <c r="AP5" s="322"/>
      <c r="AQ5" s="322"/>
      <c r="AR5" s="53" t="s">
        <v>10</v>
      </c>
      <c r="AS5" s="322" t="s">
        <v>11</v>
      </c>
      <c r="AT5" s="322"/>
      <c r="AU5" s="322"/>
      <c r="AV5" s="322" t="s">
        <v>9</v>
      </c>
      <c r="AW5" s="322"/>
      <c r="AX5" s="322"/>
      <c r="AY5" s="53" t="s">
        <v>10</v>
      </c>
      <c r="AZ5" s="322" t="s">
        <v>11</v>
      </c>
      <c r="BA5" s="322"/>
      <c r="BB5" s="322"/>
      <c r="BC5" s="322" t="s">
        <v>9</v>
      </c>
      <c r="BD5" s="322"/>
      <c r="BE5" s="322"/>
      <c r="BF5" s="53" t="s">
        <v>10</v>
      </c>
      <c r="BG5" s="315"/>
      <c r="BH5" s="316"/>
      <c r="BI5" s="317"/>
    </row>
    <row r="6" spans="1:61" s="56" customFormat="1" x14ac:dyDescent="0.35">
      <c r="A6" s="114"/>
      <c r="B6" s="115"/>
      <c r="C6" s="83"/>
      <c r="D6" s="84"/>
      <c r="E6" s="84"/>
      <c r="F6" s="84"/>
      <c r="G6" s="84"/>
      <c r="H6" s="84"/>
      <c r="I6" s="115"/>
      <c r="J6" s="116"/>
      <c r="K6" s="115"/>
      <c r="L6" s="115"/>
      <c r="M6" s="115"/>
      <c r="N6" s="115"/>
      <c r="O6" s="200"/>
      <c r="P6" s="115"/>
      <c r="Q6" s="207"/>
      <c r="R6" s="331" t="s">
        <v>34</v>
      </c>
      <c r="S6" s="308" t="s">
        <v>28</v>
      </c>
      <c r="T6" s="309"/>
      <c r="U6" s="310"/>
      <c r="V6" s="311"/>
      <c r="W6" s="312"/>
      <c r="X6" s="302" t="s">
        <v>29</v>
      </c>
      <c r="Y6" s="303"/>
      <c r="Z6" s="303"/>
      <c r="AA6" s="303"/>
      <c r="AB6" s="303"/>
      <c r="AC6" s="303"/>
      <c r="AD6" s="304"/>
      <c r="AE6" s="302" t="s">
        <v>30</v>
      </c>
      <c r="AF6" s="303"/>
      <c r="AG6" s="303"/>
      <c r="AH6" s="303"/>
      <c r="AI6" s="303"/>
      <c r="AJ6" s="303"/>
      <c r="AK6" s="304"/>
      <c r="AL6" s="302" t="s">
        <v>31</v>
      </c>
      <c r="AM6" s="303"/>
      <c r="AN6" s="303"/>
      <c r="AO6" s="303"/>
      <c r="AP6" s="303"/>
      <c r="AQ6" s="303"/>
      <c r="AR6" s="304"/>
      <c r="AS6" s="302" t="s">
        <v>32</v>
      </c>
      <c r="AT6" s="303"/>
      <c r="AU6" s="303"/>
      <c r="AV6" s="303"/>
      <c r="AW6" s="303"/>
      <c r="AX6" s="303"/>
      <c r="AY6" s="304"/>
      <c r="AZ6" s="302" t="s">
        <v>33</v>
      </c>
      <c r="BA6" s="303"/>
      <c r="BB6" s="303"/>
      <c r="BC6" s="303"/>
      <c r="BD6" s="303"/>
      <c r="BE6" s="303"/>
      <c r="BF6" s="304"/>
      <c r="BG6" s="55"/>
      <c r="BH6" s="55"/>
      <c r="BI6" s="55"/>
    </row>
    <row r="7" spans="1:61" s="100" customFormat="1" ht="72.5" x14ac:dyDescent="0.35">
      <c r="A7" s="117" t="s">
        <v>12</v>
      </c>
      <c r="B7" s="87" t="s">
        <v>13</v>
      </c>
      <c r="C7" s="118" t="s">
        <v>14</v>
      </c>
      <c r="D7" s="87" t="s">
        <v>15</v>
      </c>
      <c r="E7" s="87" t="s">
        <v>16</v>
      </c>
      <c r="F7" s="87" t="s">
        <v>17</v>
      </c>
      <c r="G7" s="87" t="s">
        <v>18</v>
      </c>
      <c r="H7" s="87" t="s">
        <v>19</v>
      </c>
      <c r="I7" s="119" t="s">
        <v>20</v>
      </c>
      <c r="J7" s="120" t="s">
        <v>60</v>
      </c>
      <c r="K7" s="87" t="s">
        <v>22</v>
      </c>
      <c r="L7" s="87" t="s">
        <v>23</v>
      </c>
      <c r="M7" s="87" t="s">
        <v>24</v>
      </c>
      <c r="N7" s="87" t="s">
        <v>61</v>
      </c>
      <c r="O7" s="201" t="s">
        <v>25</v>
      </c>
      <c r="P7" s="87" t="s">
        <v>62</v>
      </c>
      <c r="Q7" s="201" t="s">
        <v>59</v>
      </c>
      <c r="R7" s="332"/>
      <c r="S7" s="127" t="s">
        <v>35</v>
      </c>
      <c r="T7" s="127" t="s">
        <v>36</v>
      </c>
      <c r="U7" s="127" t="s">
        <v>37</v>
      </c>
      <c r="V7" s="58" t="s">
        <v>38</v>
      </c>
      <c r="W7" s="58" t="s">
        <v>39</v>
      </c>
      <c r="X7" s="288" t="s">
        <v>40</v>
      </c>
      <c r="Y7" s="58" t="s">
        <v>41</v>
      </c>
      <c r="Z7" s="58" t="s">
        <v>42</v>
      </c>
      <c r="AA7" s="58" t="s">
        <v>35</v>
      </c>
      <c r="AB7" s="58" t="s">
        <v>36</v>
      </c>
      <c r="AC7" s="58" t="s">
        <v>44</v>
      </c>
      <c r="AD7" s="58" t="s">
        <v>45</v>
      </c>
      <c r="AE7" s="58" t="s">
        <v>40</v>
      </c>
      <c r="AF7" s="58" t="s">
        <v>41</v>
      </c>
      <c r="AG7" s="58" t="s">
        <v>42</v>
      </c>
      <c r="AH7" s="58" t="s">
        <v>35</v>
      </c>
      <c r="AI7" s="58" t="s">
        <v>36</v>
      </c>
      <c r="AJ7" s="58" t="s">
        <v>44</v>
      </c>
      <c r="AK7" s="58" t="s">
        <v>45</v>
      </c>
      <c r="AL7" s="58" t="s">
        <v>40</v>
      </c>
      <c r="AM7" s="58" t="s">
        <v>41</v>
      </c>
      <c r="AN7" s="58" t="s">
        <v>42</v>
      </c>
      <c r="AO7" s="58" t="s">
        <v>35</v>
      </c>
      <c r="AP7" s="58" t="s">
        <v>36</v>
      </c>
      <c r="AQ7" s="58" t="s">
        <v>44</v>
      </c>
      <c r="AR7" s="58" t="s">
        <v>45</v>
      </c>
      <c r="AS7" s="58" t="s">
        <v>40</v>
      </c>
      <c r="AT7" s="58" t="s">
        <v>41</v>
      </c>
      <c r="AU7" s="58" t="s">
        <v>42</v>
      </c>
      <c r="AV7" s="58" t="s">
        <v>35</v>
      </c>
      <c r="AW7" s="58" t="s">
        <v>36</v>
      </c>
      <c r="AX7" s="58" t="s">
        <v>44</v>
      </c>
      <c r="AY7" s="58" t="s">
        <v>45</v>
      </c>
      <c r="AZ7" s="58" t="s">
        <v>40</v>
      </c>
      <c r="BA7" s="58" t="s">
        <v>41</v>
      </c>
      <c r="BB7" s="58" t="s">
        <v>42</v>
      </c>
      <c r="BC7" s="58" t="s">
        <v>35</v>
      </c>
      <c r="BD7" s="58" t="s">
        <v>36</v>
      </c>
      <c r="BE7" s="58" t="s">
        <v>44</v>
      </c>
      <c r="BF7" s="58" t="s">
        <v>45</v>
      </c>
      <c r="BG7" s="59" t="s">
        <v>46</v>
      </c>
      <c r="BH7" s="59" t="s">
        <v>47</v>
      </c>
      <c r="BI7" s="59" t="s">
        <v>48</v>
      </c>
    </row>
    <row r="8" spans="1:61" s="102" customFormat="1" x14ac:dyDescent="0.35">
      <c r="A8" s="121" t="s">
        <v>1333</v>
      </c>
      <c r="B8" s="121" t="s">
        <v>160</v>
      </c>
      <c r="C8" s="121" t="s">
        <v>161</v>
      </c>
      <c r="D8" s="91" t="s">
        <v>162</v>
      </c>
      <c r="E8" s="121"/>
      <c r="F8" s="90" t="s">
        <v>1334</v>
      </c>
      <c r="G8" s="122" t="s">
        <v>1335</v>
      </c>
      <c r="H8" s="122" t="s">
        <v>166</v>
      </c>
      <c r="I8" s="123">
        <v>3830</v>
      </c>
      <c r="J8" s="121" t="str">
        <f>VLOOKUP(A8,'Space Type Lookup'!$A$2:$D$134,4,FALSE)</f>
        <v>Office - Services</v>
      </c>
      <c r="K8" s="121" t="s">
        <v>1336</v>
      </c>
      <c r="L8" s="124">
        <v>43282</v>
      </c>
      <c r="M8" s="124">
        <v>46477</v>
      </c>
      <c r="N8" s="121">
        <f>IF(MONTH(M8)&lt;6,YEAR(M8),YEAR(M8)+1)</f>
        <v>2027</v>
      </c>
      <c r="O8" s="202">
        <v>91728.48</v>
      </c>
      <c r="P8" s="121" t="s">
        <v>1331</v>
      </c>
      <c r="Q8" s="202">
        <f>IF(P8="Yes",O8*1,I8*3.56+O8)</f>
        <v>105363.28</v>
      </c>
      <c r="R8" s="208">
        <v>97441.049999999988</v>
      </c>
      <c r="S8" s="63"/>
      <c r="T8" s="63" t="s">
        <v>1617</v>
      </c>
      <c r="U8" s="63"/>
      <c r="V8" s="60" t="s">
        <v>123</v>
      </c>
      <c r="W8" s="293"/>
      <c r="X8" s="289"/>
      <c r="Y8" s="61"/>
      <c r="Z8" s="65">
        <f>X8+Y8</f>
        <v>0</v>
      </c>
      <c r="AA8" s="61"/>
      <c r="AB8" s="61"/>
      <c r="AC8" s="61"/>
      <c r="AD8" s="61"/>
      <c r="AE8" s="64">
        <v>40726.485189056002</v>
      </c>
      <c r="AF8" s="61">
        <v>55444.854810944009</v>
      </c>
      <c r="AG8" s="65">
        <f>AE8+AF8</f>
        <v>96171.340000000011</v>
      </c>
      <c r="AH8" s="61"/>
      <c r="AI8" s="61"/>
      <c r="AJ8" s="244"/>
      <c r="AK8" s="61"/>
      <c r="AL8" s="289">
        <v>47268.906293351989</v>
      </c>
      <c r="AM8" s="61">
        <v>64351.677645172356</v>
      </c>
      <c r="AN8" s="65">
        <f>AL8+AM8</f>
        <v>111620.58393852435</v>
      </c>
      <c r="AO8" s="61"/>
      <c r="AP8" s="61"/>
      <c r="AQ8" s="61"/>
      <c r="AR8" s="61"/>
      <c r="AS8" s="64">
        <v>56428.29583936635</v>
      </c>
      <c r="AT8" s="61">
        <v>76821.229613092029</v>
      </c>
      <c r="AU8" s="65">
        <f>AS8+AT8</f>
        <v>133249.52545245839</v>
      </c>
      <c r="AV8" s="61"/>
      <c r="AW8" s="61"/>
      <c r="AX8" s="61"/>
      <c r="AY8" s="61"/>
      <c r="AZ8" s="64">
        <v>56428.29583936635</v>
      </c>
      <c r="BA8" s="61">
        <v>76821.229613092029</v>
      </c>
      <c r="BB8" s="65">
        <f>AZ8+BA8</f>
        <v>133249.52545245839</v>
      </c>
      <c r="BC8" s="61"/>
      <c r="BD8" s="61"/>
      <c r="BE8" s="61"/>
      <c r="BF8" s="61"/>
      <c r="BG8" s="66" t="s">
        <v>1331</v>
      </c>
      <c r="BH8" s="66" t="s">
        <v>1331</v>
      </c>
      <c r="BI8" s="66"/>
    </row>
    <row r="9" spans="1:61" s="102" customFormat="1" ht="15" thickBot="1" x14ac:dyDescent="0.4">
      <c r="A9" s="121" t="s">
        <v>1337</v>
      </c>
      <c r="B9" s="121" t="s">
        <v>160</v>
      </c>
      <c r="C9" s="121" t="s">
        <v>161</v>
      </c>
      <c r="D9" s="91" t="s">
        <v>162</v>
      </c>
      <c r="E9" s="121"/>
      <c r="F9" s="90" t="s">
        <v>1338</v>
      </c>
      <c r="G9" s="122" t="s">
        <v>1339</v>
      </c>
      <c r="H9" s="122" t="s">
        <v>1340</v>
      </c>
      <c r="I9" s="123">
        <v>4256</v>
      </c>
      <c r="J9" s="121" t="str">
        <f>VLOOKUP(A9,'Space Type Lookup'!$A$2:$D$134,4,FALSE)</f>
        <v>Office - Services</v>
      </c>
      <c r="K9" s="121" t="s">
        <v>1341</v>
      </c>
      <c r="L9" s="124">
        <v>43770</v>
      </c>
      <c r="M9" s="124">
        <v>45596</v>
      </c>
      <c r="N9" s="121">
        <f t="shared" ref="N9:N20" si="0">IF(MONTH(M9)&lt;6,YEAR(M9),YEAR(M9)+1)</f>
        <v>2025</v>
      </c>
      <c r="O9" s="202">
        <v>72649.919999999998</v>
      </c>
      <c r="P9" s="121" t="s">
        <v>1331</v>
      </c>
      <c r="Q9" s="202">
        <f t="shared" ref="Q9:Q20" si="1">IF(P9="Yes",O9*1,I9*3.56+O9)</f>
        <v>87801.279999999999</v>
      </c>
      <c r="R9" s="208">
        <v>78871.989999999976</v>
      </c>
      <c r="S9" s="63"/>
      <c r="T9" s="63" t="s">
        <v>1617</v>
      </c>
      <c r="U9" s="63"/>
      <c r="V9" s="60" t="s">
        <v>121</v>
      </c>
      <c r="W9" s="240"/>
      <c r="X9" s="289">
        <v>40726.485189056002</v>
      </c>
      <c r="Y9" s="61">
        <v>55444.854810944009</v>
      </c>
      <c r="Z9" s="65">
        <f t="shared" ref="Z9:Z20" si="2">X9+Y9</f>
        <v>96171.340000000011</v>
      </c>
      <c r="AA9" s="61"/>
      <c r="AB9" s="61"/>
      <c r="AC9" s="61"/>
      <c r="AD9" s="61"/>
      <c r="AE9" s="64">
        <v>58374.902233537359</v>
      </c>
      <c r="AF9" s="61">
        <v>33009.813322018235</v>
      </c>
      <c r="AG9" s="65">
        <f t="shared" ref="AG9:AG20" si="3">AE9+AF9</f>
        <v>91384.715555555595</v>
      </c>
      <c r="AH9" s="61"/>
      <c r="AI9" s="61"/>
      <c r="AJ9" s="244"/>
      <c r="AK9" s="61"/>
      <c r="AL9" s="289">
        <v>58374.902233537359</v>
      </c>
      <c r="AM9" s="61">
        <v>33009.813322018235</v>
      </c>
      <c r="AN9" s="65">
        <f t="shared" ref="AN9:AN20" si="4">AL9+AM9</f>
        <v>91384.715555555595</v>
      </c>
      <c r="AO9" s="61"/>
      <c r="AP9" s="61"/>
      <c r="AQ9" s="61"/>
      <c r="AR9" s="61"/>
      <c r="AS9" s="64">
        <v>58374.902233537359</v>
      </c>
      <c r="AT9" s="61">
        <v>33009.813322018235</v>
      </c>
      <c r="AU9" s="65">
        <f t="shared" ref="AU9:AU20" si="5">AS9+AT9</f>
        <v>91384.715555555595</v>
      </c>
      <c r="AV9" s="61"/>
      <c r="AW9" s="61"/>
      <c r="AX9" s="61"/>
      <c r="AY9" s="61"/>
      <c r="AZ9" s="64">
        <v>58374.902233537359</v>
      </c>
      <c r="BA9" s="61">
        <v>33009.813322018235</v>
      </c>
      <c r="BB9" s="65">
        <f t="shared" ref="BB9:BB20" si="6">AZ9+BA9</f>
        <v>91384.715555555595</v>
      </c>
      <c r="BC9" s="61"/>
      <c r="BD9" s="61"/>
      <c r="BE9" s="61"/>
      <c r="BF9" s="61"/>
      <c r="BG9" s="66" t="s">
        <v>1331</v>
      </c>
      <c r="BH9" s="66" t="s">
        <v>1331</v>
      </c>
      <c r="BI9" s="66"/>
    </row>
    <row r="10" spans="1:61" s="102" customFormat="1" x14ac:dyDescent="0.35">
      <c r="A10" s="121" t="s">
        <v>1342</v>
      </c>
      <c r="B10" s="121" t="s">
        <v>160</v>
      </c>
      <c r="C10" s="121" t="s">
        <v>161</v>
      </c>
      <c r="D10" s="91" t="s">
        <v>162</v>
      </c>
      <c r="E10" s="121"/>
      <c r="F10" s="90" t="s">
        <v>1343</v>
      </c>
      <c r="G10" s="122" t="s">
        <v>1237</v>
      </c>
      <c r="H10" s="122" t="s">
        <v>1237</v>
      </c>
      <c r="I10" s="123">
        <v>3732</v>
      </c>
      <c r="J10" s="121" t="str">
        <f>VLOOKUP(A10,'Space Type Lookup'!$A$2:$D$134,4,FALSE)</f>
        <v>Office - Services</v>
      </c>
      <c r="K10" s="121" t="s">
        <v>1344</v>
      </c>
      <c r="L10" s="124">
        <v>43709</v>
      </c>
      <c r="M10" s="124">
        <v>45535</v>
      </c>
      <c r="N10" s="121">
        <f t="shared" si="0"/>
        <v>2025</v>
      </c>
      <c r="O10" s="202">
        <v>61988.52</v>
      </c>
      <c r="P10" s="121" t="s">
        <v>1331</v>
      </c>
      <c r="Q10" s="202">
        <f t="shared" si="1"/>
        <v>75274.44</v>
      </c>
      <c r="R10" s="208">
        <v>62092.750000000015</v>
      </c>
      <c r="S10" s="63"/>
      <c r="T10" s="63" t="s">
        <v>1617</v>
      </c>
      <c r="U10" s="63"/>
      <c r="V10" s="60" t="s">
        <v>121</v>
      </c>
      <c r="W10" s="294">
        <v>4.2</v>
      </c>
      <c r="X10" s="289">
        <v>40154.072335999997</v>
      </c>
      <c r="Y10" s="61">
        <v>30242.267663999995</v>
      </c>
      <c r="Z10" s="65">
        <f>X10+Y10</f>
        <v>70396.34</v>
      </c>
      <c r="AA10" s="61"/>
      <c r="AB10" s="61"/>
      <c r="AC10" s="61"/>
      <c r="AD10" s="61"/>
      <c r="AE10" s="64">
        <v>3055.2592813497331</v>
      </c>
      <c r="AF10" s="61">
        <v>4369.4291301927533</v>
      </c>
      <c r="AG10" s="65">
        <f>AE10+AF10</f>
        <v>7424.6884115424864</v>
      </c>
      <c r="AH10" s="61"/>
      <c r="AI10" s="61"/>
      <c r="AJ10" s="244"/>
      <c r="AL10" s="296">
        <v>3226.795581799644</v>
      </c>
      <c r="AM10" s="285">
        <v>4614.7489669236711</v>
      </c>
      <c r="AN10" s="285">
        <f>AL10+AM10</f>
        <v>7841.5445487233155</v>
      </c>
      <c r="AO10" s="285"/>
      <c r="AP10" s="285"/>
      <c r="AQ10" s="285"/>
      <c r="AR10" s="297">
        <v>32342</v>
      </c>
      <c r="AS10" s="64">
        <v>0</v>
      </c>
      <c r="AT10" s="61">
        <v>0</v>
      </c>
      <c r="AU10" s="65">
        <f t="shared" si="5"/>
        <v>0</v>
      </c>
      <c r="AV10" s="61"/>
      <c r="AW10" s="61"/>
      <c r="AX10" s="61"/>
      <c r="AY10" s="61"/>
      <c r="AZ10" s="64">
        <v>0</v>
      </c>
      <c r="BA10" s="61">
        <v>0</v>
      </c>
      <c r="BB10" s="65">
        <f t="shared" si="6"/>
        <v>0</v>
      </c>
      <c r="BC10" s="61"/>
      <c r="BD10" s="61"/>
      <c r="BE10" s="61"/>
      <c r="BF10" s="61"/>
      <c r="BG10" s="66" t="s">
        <v>1332</v>
      </c>
      <c r="BH10" s="66" t="s">
        <v>1331</v>
      </c>
      <c r="BI10" s="66" t="s">
        <v>1612</v>
      </c>
    </row>
    <row r="11" spans="1:61" s="102" customFormat="1" x14ac:dyDescent="0.35">
      <c r="A11" s="121" t="s">
        <v>1345</v>
      </c>
      <c r="B11" s="121" t="s">
        <v>160</v>
      </c>
      <c r="C11" s="121" t="s">
        <v>161</v>
      </c>
      <c r="D11" s="91" t="s">
        <v>162</v>
      </c>
      <c r="E11" s="121" t="s">
        <v>1346</v>
      </c>
      <c r="F11" s="90" t="s">
        <v>1347</v>
      </c>
      <c r="G11" s="122" t="s">
        <v>1348</v>
      </c>
      <c r="H11" s="122" t="s">
        <v>1349</v>
      </c>
      <c r="I11" s="123">
        <v>281</v>
      </c>
      <c r="J11" s="121" t="str">
        <f>VLOOKUP(A11,'Space Type Lookup'!$A$2:$D$134,4,FALSE)</f>
        <v>Office - Services</v>
      </c>
      <c r="K11" s="121" t="s">
        <v>1350</v>
      </c>
      <c r="L11" s="124">
        <v>44105</v>
      </c>
      <c r="M11" s="124">
        <v>45930</v>
      </c>
      <c r="N11" s="121">
        <f t="shared" si="0"/>
        <v>2026</v>
      </c>
      <c r="O11" s="202">
        <v>6021.84</v>
      </c>
      <c r="P11" s="121" t="s">
        <v>1331</v>
      </c>
      <c r="Q11" s="202">
        <f t="shared" si="1"/>
        <v>7022.2</v>
      </c>
      <c r="R11" s="208">
        <v>6256.4399999999987</v>
      </c>
      <c r="S11" s="63"/>
      <c r="T11" s="63" t="s">
        <v>1617</v>
      </c>
      <c r="U11" s="63"/>
      <c r="V11" s="60" t="s">
        <v>123</v>
      </c>
      <c r="W11" s="66"/>
      <c r="AK11" s="66"/>
      <c r="AS11" s="64">
        <v>3226.795581799644</v>
      </c>
      <c r="AT11" s="61">
        <v>4614.7489669236711</v>
      </c>
      <c r="AU11" s="65">
        <f t="shared" si="5"/>
        <v>7841.5445487233155</v>
      </c>
      <c r="AV11" s="61"/>
      <c r="AW11" s="61"/>
      <c r="AX11" s="61"/>
      <c r="AY11" s="61"/>
      <c r="AZ11" s="64">
        <v>3226.795581799644</v>
      </c>
      <c r="BA11" s="61">
        <v>4614.7489669236711</v>
      </c>
      <c r="BB11" s="65">
        <f t="shared" si="6"/>
        <v>7841.5445487233155</v>
      </c>
      <c r="BC11" s="61"/>
      <c r="BD11" s="61"/>
      <c r="BE11" s="61"/>
      <c r="BF11" s="61"/>
      <c r="BG11" s="66" t="s">
        <v>1331</v>
      </c>
      <c r="BH11" s="66" t="s">
        <v>1331</v>
      </c>
      <c r="BI11" s="66"/>
    </row>
    <row r="12" spans="1:61" s="102" customFormat="1" x14ac:dyDescent="0.35">
      <c r="A12" s="121" t="s">
        <v>1351</v>
      </c>
      <c r="B12" s="121" t="s">
        <v>160</v>
      </c>
      <c r="C12" s="121" t="s">
        <v>161</v>
      </c>
      <c r="D12" s="91" t="s">
        <v>162</v>
      </c>
      <c r="E12" s="121" t="s">
        <v>1352</v>
      </c>
      <c r="F12" s="90" t="s">
        <v>1353</v>
      </c>
      <c r="G12" s="283" t="s">
        <v>1354</v>
      </c>
      <c r="H12" s="122" t="s">
        <v>1355</v>
      </c>
      <c r="I12" s="123">
        <v>29001</v>
      </c>
      <c r="J12" s="121" t="str">
        <f>VLOOKUP(A12,'Space Type Lookup'!$A$2:$D$134,4,FALSE)</f>
        <v>Office - Services</v>
      </c>
      <c r="K12" s="121" t="s">
        <v>1356</v>
      </c>
      <c r="L12" s="124">
        <v>45108</v>
      </c>
      <c r="M12" s="124">
        <v>45838</v>
      </c>
      <c r="N12" s="121">
        <f t="shared" si="0"/>
        <v>2026</v>
      </c>
      <c r="O12" s="202">
        <v>568716</v>
      </c>
      <c r="P12" s="279" t="s">
        <v>1332</v>
      </c>
      <c r="Q12" s="278">
        <f t="shared" si="1"/>
        <v>568716</v>
      </c>
      <c r="R12" s="208">
        <f>12*51616</f>
        <v>619392</v>
      </c>
      <c r="S12" s="63"/>
      <c r="T12" s="63" t="s">
        <v>1617</v>
      </c>
      <c r="U12" s="63"/>
      <c r="V12" s="60" t="s">
        <v>123</v>
      </c>
      <c r="W12" s="294">
        <v>9</v>
      </c>
      <c r="X12" s="289">
        <v>386390.46680280002</v>
      </c>
      <c r="Y12" s="61">
        <v>232998.53319720004</v>
      </c>
      <c r="Z12" s="65">
        <f>X12+Y12</f>
        <v>619389</v>
      </c>
      <c r="AA12" s="61"/>
      <c r="AB12" s="61"/>
      <c r="AC12" s="61"/>
      <c r="AD12" s="61"/>
      <c r="AE12" s="64">
        <v>300302.17211400007</v>
      </c>
      <c r="AF12" s="61">
        <v>153121.00788600004</v>
      </c>
      <c r="AG12" s="65">
        <f>AE12+AF12</f>
        <v>453423.18000000011</v>
      </c>
      <c r="AH12" s="61"/>
      <c r="AI12" s="61"/>
      <c r="AJ12" s="244"/>
      <c r="AK12" s="285">
        <v>1033000</v>
      </c>
      <c r="AL12" s="296">
        <v>300302.17211400007</v>
      </c>
      <c r="AM12" s="285">
        <v>153121.00788600004</v>
      </c>
      <c r="AN12" s="285">
        <f>AL12+AM12</f>
        <v>453423.18000000011</v>
      </c>
      <c r="AO12" s="285"/>
      <c r="AP12" s="285"/>
      <c r="AQ12" s="285"/>
      <c r="AR12" s="61"/>
      <c r="AS12" s="64">
        <v>406582.33476281347</v>
      </c>
      <c r="AT12" s="61">
        <v>245174.49513571171</v>
      </c>
      <c r="AU12" s="65">
        <f t="shared" si="5"/>
        <v>651756.82989852515</v>
      </c>
      <c r="AV12" s="61"/>
      <c r="AW12" s="61"/>
      <c r="AX12" s="61"/>
      <c r="AY12" s="61"/>
      <c r="AZ12" s="64">
        <v>406582.33476281347</v>
      </c>
      <c r="BA12" s="61">
        <v>245174.49513571171</v>
      </c>
      <c r="BB12" s="65">
        <f t="shared" si="6"/>
        <v>651756.82989852515</v>
      </c>
      <c r="BC12" s="61"/>
      <c r="BD12" s="61"/>
      <c r="BE12" s="61"/>
      <c r="BF12" s="61"/>
      <c r="BG12" s="66" t="s">
        <v>1332</v>
      </c>
      <c r="BH12" s="66" t="s">
        <v>1331</v>
      </c>
      <c r="BI12" s="66" t="s">
        <v>1613</v>
      </c>
    </row>
    <row r="13" spans="1:61" s="102" customFormat="1" x14ac:dyDescent="0.35">
      <c r="A13" s="121" t="s">
        <v>1357</v>
      </c>
      <c r="B13" s="121" t="s">
        <v>160</v>
      </c>
      <c r="C13" s="121" t="s">
        <v>161</v>
      </c>
      <c r="D13" s="91" t="s">
        <v>162</v>
      </c>
      <c r="E13" s="121"/>
      <c r="F13" s="90" t="s">
        <v>1358</v>
      </c>
      <c r="G13" s="122" t="s">
        <v>49</v>
      </c>
      <c r="H13" s="122" t="s">
        <v>276</v>
      </c>
      <c r="I13" s="123">
        <v>15603</v>
      </c>
      <c r="J13" s="121" t="str">
        <f>VLOOKUP(A13,'Space Type Lookup'!$A$2:$D$134,4,FALSE)</f>
        <v>Office - Services</v>
      </c>
      <c r="K13" s="121" t="s">
        <v>1359</v>
      </c>
      <c r="L13" s="124">
        <v>43709</v>
      </c>
      <c r="M13" s="124">
        <v>45535</v>
      </c>
      <c r="N13" s="121">
        <f t="shared" si="0"/>
        <v>2025</v>
      </c>
      <c r="O13" s="202">
        <v>362769.72</v>
      </c>
      <c r="P13" s="121" t="s">
        <v>1331</v>
      </c>
      <c r="Q13" s="202">
        <f t="shared" si="1"/>
        <v>418316.39999999997</v>
      </c>
      <c r="R13" s="208">
        <v>400707.08999999997</v>
      </c>
      <c r="S13" s="63"/>
      <c r="T13" s="63" t="s">
        <v>1617</v>
      </c>
      <c r="U13" s="63"/>
      <c r="V13" s="60" t="s">
        <v>123</v>
      </c>
      <c r="W13" s="66"/>
      <c r="AK13" s="66"/>
      <c r="AS13" s="64">
        <v>300302.17211400007</v>
      </c>
      <c r="AT13" s="61">
        <v>153121.00788600004</v>
      </c>
      <c r="AU13" s="65">
        <f t="shared" si="5"/>
        <v>453423.18000000011</v>
      </c>
      <c r="AV13" s="61"/>
      <c r="AW13" s="61"/>
      <c r="AX13" s="61"/>
      <c r="AY13" s="61"/>
      <c r="AZ13" s="64">
        <v>300302.17211400007</v>
      </c>
      <c r="BA13" s="61">
        <v>153121.00788600004</v>
      </c>
      <c r="BB13" s="65">
        <f t="shared" si="6"/>
        <v>453423.18000000011</v>
      </c>
      <c r="BC13" s="61"/>
      <c r="BD13" s="61"/>
      <c r="BE13" s="61"/>
      <c r="BF13" s="61"/>
      <c r="BG13" s="66" t="s">
        <v>1331</v>
      </c>
      <c r="BH13" s="66" t="s">
        <v>1331</v>
      </c>
      <c r="BI13" s="66"/>
    </row>
    <row r="14" spans="1:61" s="102" customFormat="1" x14ac:dyDescent="0.35">
      <c r="A14" s="121" t="s">
        <v>1360</v>
      </c>
      <c r="B14" s="121" t="s">
        <v>160</v>
      </c>
      <c r="C14" s="121" t="s">
        <v>161</v>
      </c>
      <c r="D14" s="91" t="s">
        <v>162</v>
      </c>
      <c r="E14" s="121"/>
      <c r="F14" s="90" t="s">
        <v>1361</v>
      </c>
      <c r="G14" s="122" t="s">
        <v>1362</v>
      </c>
      <c r="H14" s="122" t="s">
        <v>963</v>
      </c>
      <c r="I14" s="123">
        <v>594</v>
      </c>
      <c r="J14" s="121" t="str">
        <f>VLOOKUP(A14,'Space Type Lookup'!$A$2:$D$134,4,FALSE)</f>
        <v>Office - Services</v>
      </c>
      <c r="K14" s="121" t="s">
        <v>1363</v>
      </c>
      <c r="L14" s="124">
        <v>44105</v>
      </c>
      <c r="M14" s="124">
        <v>47573</v>
      </c>
      <c r="N14" s="121">
        <f t="shared" si="0"/>
        <v>2030</v>
      </c>
      <c r="O14" s="202">
        <v>15444</v>
      </c>
      <c r="P14" s="121" t="s">
        <v>1331</v>
      </c>
      <c r="Q14" s="202">
        <f t="shared" si="1"/>
        <v>17558.64</v>
      </c>
      <c r="R14" s="208">
        <v>8740.9700000000012</v>
      </c>
      <c r="S14" s="63"/>
      <c r="T14" s="63" t="s">
        <v>1617</v>
      </c>
      <c r="U14" s="63"/>
      <c r="V14" s="60" t="s">
        <v>122</v>
      </c>
      <c r="W14" s="240"/>
      <c r="X14" s="289">
        <v>297288.12429000007</v>
      </c>
      <c r="Y14" s="61">
        <v>151584.17571000004</v>
      </c>
      <c r="Z14" s="65">
        <f t="shared" si="2"/>
        <v>448872.3000000001</v>
      </c>
      <c r="AA14" s="61"/>
      <c r="AB14" s="61"/>
      <c r="AC14" s="61"/>
      <c r="AD14" s="61"/>
      <c r="AE14" s="64">
        <v>8881.8324599999996</v>
      </c>
      <c r="AF14" s="61">
        <v>12702.207540000001</v>
      </c>
      <c r="AG14" s="65">
        <f t="shared" si="3"/>
        <v>21584.04</v>
      </c>
      <c r="AH14" s="61"/>
      <c r="AI14" s="61"/>
      <c r="AJ14" s="244"/>
      <c r="AK14" s="61"/>
      <c r="AL14" s="289">
        <v>8881.8324599999996</v>
      </c>
      <c r="AM14" s="61">
        <v>12702.207540000001</v>
      </c>
      <c r="AN14" s="65">
        <f t="shared" si="4"/>
        <v>21584.04</v>
      </c>
      <c r="AO14" s="61"/>
      <c r="AP14" s="61"/>
      <c r="AQ14" s="61"/>
      <c r="AR14" s="61"/>
      <c r="AS14" s="64">
        <v>8881.8324599999996</v>
      </c>
      <c r="AT14" s="61">
        <v>12702.207540000001</v>
      </c>
      <c r="AU14" s="65">
        <f t="shared" si="5"/>
        <v>21584.04</v>
      </c>
      <c r="AV14" s="61"/>
      <c r="AW14" s="61"/>
      <c r="AX14" s="61"/>
      <c r="AY14" s="61"/>
      <c r="AZ14" s="64">
        <v>8881.8324599999996</v>
      </c>
      <c r="BA14" s="61">
        <v>12702.207540000001</v>
      </c>
      <c r="BB14" s="65">
        <f t="shared" si="6"/>
        <v>21584.04</v>
      </c>
      <c r="BC14" s="61"/>
      <c r="BD14" s="61"/>
      <c r="BE14" s="61"/>
      <c r="BF14" s="61"/>
      <c r="BG14" s="66" t="s">
        <v>1331</v>
      </c>
      <c r="BH14" s="66" t="s">
        <v>1331</v>
      </c>
      <c r="BI14" s="66"/>
    </row>
    <row r="15" spans="1:61" s="102" customFormat="1" x14ac:dyDescent="0.35">
      <c r="A15" s="121" t="s">
        <v>1364</v>
      </c>
      <c r="B15" s="121" t="s">
        <v>160</v>
      </c>
      <c r="C15" s="121" t="s">
        <v>161</v>
      </c>
      <c r="D15" s="91" t="s">
        <v>162</v>
      </c>
      <c r="E15" s="121"/>
      <c r="F15" s="90" t="s">
        <v>1365</v>
      </c>
      <c r="G15" s="122" t="s">
        <v>1272</v>
      </c>
      <c r="H15" s="122" t="s">
        <v>813</v>
      </c>
      <c r="I15" s="123">
        <v>204</v>
      </c>
      <c r="J15" s="121" t="str">
        <f>VLOOKUP(A15,'Space Type Lookup'!$A$2:$D$134,4,FALSE)</f>
        <v>Office - Services</v>
      </c>
      <c r="K15" s="121" t="s">
        <v>1366</v>
      </c>
      <c r="L15" s="124">
        <v>44440</v>
      </c>
      <c r="M15" s="124">
        <v>46265</v>
      </c>
      <c r="N15" s="121">
        <f t="shared" si="0"/>
        <v>2027</v>
      </c>
      <c r="O15" s="202">
        <v>5116.32</v>
      </c>
      <c r="P15" s="121" t="s">
        <v>1331</v>
      </c>
      <c r="Q15" s="202">
        <f t="shared" si="1"/>
        <v>5842.5599999999995</v>
      </c>
      <c r="R15" s="208">
        <v>5116.32</v>
      </c>
      <c r="S15" s="63"/>
      <c r="T15" s="63" t="s">
        <v>1617</v>
      </c>
      <c r="U15" s="63"/>
      <c r="V15" s="60" t="s">
        <v>123</v>
      </c>
      <c r="W15" s="240"/>
      <c r="X15" s="289">
        <v>8881.8324599999996</v>
      </c>
      <c r="Y15" s="61">
        <v>12702.207540000001</v>
      </c>
      <c r="Z15" s="65">
        <f t="shared" si="2"/>
        <v>21584.04</v>
      </c>
      <c r="AA15" s="61"/>
      <c r="AB15" s="61"/>
      <c r="AC15" s="61"/>
      <c r="AD15" s="61"/>
      <c r="AE15" s="64">
        <v>3060.9601244444448</v>
      </c>
      <c r="AF15" s="61">
        <v>4377.5820977777785</v>
      </c>
      <c r="AG15" s="65">
        <f t="shared" si="3"/>
        <v>7438.5422222222232</v>
      </c>
      <c r="AH15" s="61"/>
      <c r="AI15" s="61"/>
      <c r="AJ15" s="244"/>
      <c r="AK15" s="61"/>
      <c r="AL15" s="289">
        <v>3677.251809397811</v>
      </c>
      <c r="AM15" s="61">
        <v>5258.9615791752422</v>
      </c>
      <c r="AN15" s="65">
        <f t="shared" si="4"/>
        <v>8936.2133885730527</v>
      </c>
      <c r="AO15" s="61"/>
      <c r="AP15" s="61"/>
      <c r="AQ15" s="61"/>
      <c r="AR15" s="61"/>
      <c r="AS15" s="64">
        <v>3800.5101463884844</v>
      </c>
      <c r="AT15" s="61">
        <v>5435.2374754547345</v>
      </c>
      <c r="AU15" s="65">
        <f t="shared" si="5"/>
        <v>9235.7476218432184</v>
      </c>
      <c r="AV15" s="61"/>
      <c r="AW15" s="61"/>
      <c r="AX15" s="61"/>
      <c r="AY15" s="61"/>
      <c r="AZ15" s="64">
        <v>3800.5101463884844</v>
      </c>
      <c r="BA15" s="61">
        <v>5435.2374754547345</v>
      </c>
      <c r="BB15" s="65">
        <f t="shared" si="6"/>
        <v>9235.7476218432184</v>
      </c>
      <c r="BC15" s="61"/>
      <c r="BD15" s="61"/>
      <c r="BE15" s="61"/>
      <c r="BF15" s="61"/>
      <c r="BG15" s="66" t="s">
        <v>1331</v>
      </c>
      <c r="BH15" s="66" t="s">
        <v>1331</v>
      </c>
      <c r="BI15" s="66"/>
    </row>
    <row r="16" spans="1:61" s="102" customFormat="1" x14ac:dyDescent="0.35">
      <c r="A16" s="121" t="s">
        <v>1367</v>
      </c>
      <c r="B16" s="121" t="s">
        <v>160</v>
      </c>
      <c r="C16" s="121" t="s">
        <v>161</v>
      </c>
      <c r="D16" s="91" t="s">
        <v>162</v>
      </c>
      <c r="E16" s="121" t="s">
        <v>1368</v>
      </c>
      <c r="F16" s="90" t="s">
        <v>1369</v>
      </c>
      <c r="G16" s="283" t="s">
        <v>813</v>
      </c>
      <c r="H16" s="122" t="s">
        <v>813</v>
      </c>
      <c r="I16" s="123">
        <v>64941</v>
      </c>
      <c r="J16" s="121" t="str">
        <f>VLOOKUP(A16,'Space Type Lookup'!$A$2:$D$134,4,FALSE)</f>
        <v>Office - Services</v>
      </c>
      <c r="K16" s="121" t="s">
        <v>1370</v>
      </c>
      <c r="L16" s="124">
        <v>45108</v>
      </c>
      <c r="M16" s="124">
        <v>45838</v>
      </c>
      <c r="N16" s="121">
        <f t="shared" si="0"/>
        <v>2026</v>
      </c>
      <c r="O16" s="202">
        <v>1304784</v>
      </c>
      <c r="P16" s="279" t="s">
        <v>1332</v>
      </c>
      <c r="Q16" s="278">
        <f t="shared" si="1"/>
        <v>1304784</v>
      </c>
      <c r="R16" s="208">
        <f>12*110827</f>
        <v>1329924</v>
      </c>
      <c r="S16" s="63"/>
      <c r="T16" s="63" t="s">
        <v>1617</v>
      </c>
      <c r="U16" s="63"/>
      <c r="V16" s="60" t="s">
        <v>123</v>
      </c>
      <c r="W16" s="294" t="s">
        <v>1611</v>
      </c>
      <c r="X16" s="289">
        <v>864535.77362640004</v>
      </c>
      <c r="Y16" s="61">
        <v>465393.22637359996</v>
      </c>
      <c r="Z16" s="65">
        <f>X16+Y16</f>
        <v>1329929</v>
      </c>
      <c r="AA16" s="61"/>
      <c r="AB16" s="61"/>
      <c r="AC16" s="61"/>
      <c r="AD16" s="61"/>
      <c r="AE16" s="64">
        <v>828.41898232803021</v>
      </c>
      <c r="AF16" s="61">
        <v>1184.7498690159073</v>
      </c>
      <c r="AG16" s="65">
        <f>AE16+AF16</f>
        <v>2013.1688513439376</v>
      </c>
      <c r="AH16" s="61"/>
      <c r="AI16" s="61"/>
      <c r="AJ16" s="244"/>
      <c r="AK16" s="285">
        <v>1509200</v>
      </c>
      <c r="AL16" s="296">
        <v>934.49561358727283</v>
      </c>
      <c r="AM16" s="285">
        <v>1336.4536296381777</v>
      </c>
      <c r="AN16" s="285">
        <f>AL16+AM16</f>
        <v>2270.9492432254506</v>
      </c>
      <c r="AO16" s="285"/>
      <c r="AP16" s="285"/>
      <c r="AQ16" s="285"/>
      <c r="AR16" s="285">
        <v>699300</v>
      </c>
      <c r="AS16" s="64">
        <v>909714.40428004297</v>
      </c>
      <c r="AT16" s="61">
        <v>489713.59497424762</v>
      </c>
      <c r="AU16" s="65">
        <f t="shared" si="5"/>
        <v>1399427.9992542905</v>
      </c>
      <c r="AV16" s="61"/>
      <c r="AW16" s="61"/>
      <c r="AX16" s="61"/>
      <c r="AY16" s="61"/>
      <c r="AZ16" s="64">
        <v>909714.40428004297</v>
      </c>
      <c r="BA16" s="61">
        <v>489713.59497424762</v>
      </c>
      <c r="BB16" s="65">
        <f t="shared" si="6"/>
        <v>1399427.9992542905</v>
      </c>
      <c r="BC16" s="61"/>
      <c r="BD16" s="61"/>
      <c r="BE16" s="61"/>
      <c r="BF16" s="61"/>
      <c r="BG16" s="66" t="s">
        <v>1332</v>
      </c>
      <c r="BH16" s="66" t="s">
        <v>1331</v>
      </c>
      <c r="BI16" s="66" t="s">
        <v>1614</v>
      </c>
    </row>
    <row r="17" spans="1:61" s="102" customFormat="1" x14ac:dyDescent="0.35">
      <c r="A17" s="121" t="s">
        <v>1371</v>
      </c>
      <c r="B17" s="121" t="s">
        <v>160</v>
      </c>
      <c r="C17" s="121" t="s">
        <v>161</v>
      </c>
      <c r="D17" s="91" t="s">
        <v>162</v>
      </c>
      <c r="E17" s="121" t="s">
        <v>1372</v>
      </c>
      <c r="F17" s="90" t="s">
        <v>1373</v>
      </c>
      <c r="G17" s="122" t="s">
        <v>1237</v>
      </c>
      <c r="H17" s="122" t="s">
        <v>1237</v>
      </c>
      <c r="I17" s="123">
        <v>631</v>
      </c>
      <c r="J17" s="121" t="str">
        <f>VLOOKUP(A17,'Space Type Lookup'!$A$2:$D$134,4,FALSE)</f>
        <v>Office - Services</v>
      </c>
      <c r="K17" s="121" t="s">
        <v>1374</v>
      </c>
      <c r="L17" s="124">
        <v>44228</v>
      </c>
      <c r="M17" s="124">
        <v>46053</v>
      </c>
      <c r="N17" s="121">
        <f t="shared" si="0"/>
        <v>2026</v>
      </c>
      <c r="O17" s="202">
        <v>4416.96</v>
      </c>
      <c r="P17" s="121" t="s">
        <v>1331</v>
      </c>
      <c r="Q17" s="202">
        <f t="shared" si="1"/>
        <v>6663.32</v>
      </c>
      <c r="R17" s="208">
        <v>15800.09</v>
      </c>
      <c r="S17" s="63"/>
      <c r="T17" s="63" t="s">
        <v>1617</v>
      </c>
      <c r="U17" s="63"/>
      <c r="V17" s="60" t="s">
        <v>123</v>
      </c>
      <c r="W17" s="66"/>
      <c r="AK17" s="66"/>
      <c r="AS17" s="64">
        <v>934.49561358727283</v>
      </c>
      <c r="AT17" s="61">
        <v>1336.4536296381777</v>
      </c>
      <c r="AU17" s="65">
        <f t="shared" si="5"/>
        <v>2270.9492432254506</v>
      </c>
      <c r="AV17" s="61"/>
      <c r="AW17" s="61"/>
      <c r="AX17" s="61"/>
      <c r="AY17" s="61"/>
      <c r="AZ17" s="64">
        <v>934.49561358727283</v>
      </c>
      <c r="BA17" s="61">
        <v>1336.4536296381777</v>
      </c>
      <c r="BB17" s="65">
        <f t="shared" si="6"/>
        <v>2270.9492432254506</v>
      </c>
      <c r="BC17" s="61"/>
      <c r="BD17" s="61"/>
      <c r="BE17" s="61"/>
      <c r="BF17" s="61"/>
      <c r="BG17" s="66" t="s">
        <v>1331</v>
      </c>
      <c r="BH17" s="66" t="s">
        <v>1331</v>
      </c>
      <c r="BI17" s="66"/>
    </row>
    <row r="18" spans="1:61" s="102" customFormat="1" x14ac:dyDescent="0.35">
      <c r="A18" s="121" t="s">
        <v>1140</v>
      </c>
      <c r="B18" s="121" t="s">
        <v>160</v>
      </c>
      <c r="C18" s="121" t="s">
        <v>161</v>
      </c>
      <c r="D18" s="91" t="s">
        <v>162</v>
      </c>
      <c r="E18" s="121" t="s">
        <v>1375</v>
      </c>
      <c r="F18" s="90" t="s">
        <v>1142</v>
      </c>
      <c r="G18" s="122" t="s">
        <v>1143</v>
      </c>
      <c r="H18" s="122" t="s">
        <v>1144</v>
      </c>
      <c r="I18" s="123">
        <v>910</v>
      </c>
      <c r="J18" s="121" t="str">
        <f>VLOOKUP(A18,'Space Type Lookup'!$A$2:$D$134,4,FALSE)</f>
        <v>Office - Services</v>
      </c>
      <c r="K18" s="121" t="s">
        <v>1376</v>
      </c>
      <c r="L18" s="124">
        <v>44317</v>
      </c>
      <c r="M18" s="124">
        <v>47968</v>
      </c>
      <c r="N18" s="121">
        <f t="shared" si="0"/>
        <v>2031</v>
      </c>
      <c r="O18" s="202">
        <v>15242.52</v>
      </c>
      <c r="P18" s="121" t="s">
        <v>1331</v>
      </c>
      <c r="Q18" s="202">
        <f t="shared" si="1"/>
        <v>18482.12</v>
      </c>
      <c r="R18" s="208">
        <v>21410.519999999993</v>
      </c>
      <c r="S18" s="63"/>
      <c r="T18" s="63" t="s">
        <v>1617</v>
      </c>
      <c r="U18" s="63"/>
      <c r="V18" s="60" t="s">
        <v>122</v>
      </c>
      <c r="W18" s="240"/>
      <c r="X18" s="289">
        <v>752.64996000000008</v>
      </c>
      <c r="Y18" s="61">
        <v>1076.3900400000002</v>
      </c>
      <c r="Z18" s="65">
        <f t="shared" si="2"/>
        <v>1829.0400000000004</v>
      </c>
      <c r="AA18" s="61"/>
      <c r="AB18" s="61"/>
      <c r="AC18" s="61"/>
      <c r="AD18" s="61"/>
      <c r="AE18" s="64">
        <v>9294.5504999999994</v>
      </c>
      <c r="AF18" s="61">
        <v>13292.449500000001</v>
      </c>
      <c r="AG18" s="65">
        <f t="shared" si="3"/>
        <v>22587</v>
      </c>
      <c r="AH18" s="61"/>
      <c r="AI18" s="61"/>
      <c r="AJ18" s="244"/>
      <c r="AK18" s="61"/>
      <c r="AL18" s="289">
        <v>9294.5504999999994</v>
      </c>
      <c r="AM18" s="61">
        <v>13292.449500000001</v>
      </c>
      <c r="AN18" s="65">
        <f t="shared" si="4"/>
        <v>22587</v>
      </c>
      <c r="AO18" s="61"/>
      <c r="AP18" s="61"/>
      <c r="AQ18" s="61"/>
      <c r="AR18" s="61"/>
      <c r="AS18" s="64">
        <v>9294.5504999999994</v>
      </c>
      <c r="AT18" s="61">
        <v>13292.449500000001</v>
      </c>
      <c r="AU18" s="65">
        <f t="shared" si="5"/>
        <v>22587</v>
      </c>
      <c r="AV18" s="61"/>
      <c r="AW18" s="61"/>
      <c r="AX18" s="61"/>
      <c r="AY18" s="61"/>
      <c r="AZ18" s="64">
        <v>9294.5504999999994</v>
      </c>
      <c r="BA18" s="61">
        <v>13292.449500000001</v>
      </c>
      <c r="BB18" s="65">
        <f t="shared" si="6"/>
        <v>22587</v>
      </c>
      <c r="BC18" s="61"/>
      <c r="BD18" s="61"/>
      <c r="BE18" s="61"/>
      <c r="BF18" s="61"/>
      <c r="BG18" s="66" t="s">
        <v>1331</v>
      </c>
      <c r="BH18" s="66" t="s">
        <v>1331</v>
      </c>
      <c r="BI18" s="66"/>
    </row>
    <row r="19" spans="1:61" s="102" customFormat="1" x14ac:dyDescent="0.35">
      <c r="A19" s="121" t="s">
        <v>1377</v>
      </c>
      <c r="B19" s="121" t="s">
        <v>160</v>
      </c>
      <c r="C19" s="121" t="s">
        <v>161</v>
      </c>
      <c r="D19" s="91" t="s">
        <v>162</v>
      </c>
      <c r="E19" s="121" t="s">
        <v>1378</v>
      </c>
      <c r="F19" s="90" t="s">
        <v>1379</v>
      </c>
      <c r="G19" s="122" t="s">
        <v>49</v>
      </c>
      <c r="H19" s="122" t="s">
        <v>276</v>
      </c>
      <c r="I19" s="123">
        <v>20111</v>
      </c>
      <c r="J19" s="121" t="str">
        <f>VLOOKUP(A19,'Space Type Lookup'!$A$2:$D$134,4,FALSE)</f>
        <v>Office - Services</v>
      </c>
      <c r="K19" s="121" t="s">
        <v>1380</v>
      </c>
      <c r="L19" s="124">
        <v>40664</v>
      </c>
      <c r="M19" s="124">
        <v>47664</v>
      </c>
      <c r="N19" s="121">
        <f t="shared" si="0"/>
        <v>2031</v>
      </c>
      <c r="O19" s="202">
        <v>372435.96</v>
      </c>
      <c r="P19" s="121" t="s">
        <v>1331</v>
      </c>
      <c r="Q19" s="202">
        <f t="shared" si="1"/>
        <v>444031.12</v>
      </c>
      <c r="R19" s="208">
        <v>424324.78999999992</v>
      </c>
      <c r="S19" s="63"/>
      <c r="T19" s="63" t="s">
        <v>1617</v>
      </c>
      <c r="U19" s="63"/>
      <c r="V19" s="60" t="s">
        <v>122</v>
      </c>
      <c r="W19" s="240"/>
      <c r="X19" s="289">
        <v>9294.5504999999994</v>
      </c>
      <c r="Y19" s="61">
        <v>13292.449500000001</v>
      </c>
      <c r="Z19" s="65">
        <f t="shared" si="2"/>
        <v>22587</v>
      </c>
      <c r="AA19" s="61"/>
      <c r="AB19" s="61"/>
      <c r="AC19" s="61"/>
      <c r="AD19" s="61"/>
      <c r="AE19" s="64">
        <v>225353.86500009606</v>
      </c>
      <c r="AF19" s="61">
        <v>163162.09499990405</v>
      </c>
      <c r="AG19" s="65">
        <f t="shared" si="3"/>
        <v>388515.96000000008</v>
      </c>
      <c r="AH19" s="61"/>
      <c r="AI19" s="61"/>
      <c r="AJ19" s="244"/>
      <c r="AK19" s="61"/>
      <c r="AL19" s="289">
        <v>225353.86500009606</v>
      </c>
      <c r="AM19" s="61">
        <v>163162.09499990405</v>
      </c>
      <c r="AN19" s="65">
        <f t="shared" si="4"/>
        <v>388515.96000000008</v>
      </c>
      <c r="AO19" s="61"/>
      <c r="AP19" s="61"/>
      <c r="AQ19" s="61"/>
      <c r="AR19" s="61"/>
      <c r="AS19" s="64">
        <v>225353.86500009606</v>
      </c>
      <c r="AT19" s="61">
        <v>163162.09499990405</v>
      </c>
      <c r="AU19" s="65">
        <f t="shared" si="5"/>
        <v>388515.96000000008</v>
      </c>
      <c r="AV19" s="61"/>
      <c r="AW19" s="61"/>
      <c r="AX19" s="61"/>
      <c r="AY19" s="61"/>
      <c r="AZ19" s="64">
        <v>225353.86500009606</v>
      </c>
      <c r="BA19" s="61">
        <v>163162.09499990405</v>
      </c>
      <c r="BB19" s="65">
        <f t="shared" si="6"/>
        <v>388515.96000000008</v>
      </c>
      <c r="BC19" s="61"/>
      <c r="BD19" s="61"/>
      <c r="BE19" s="61"/>
      <c r="BF19" s="61"/>
      <c r="BG19" s="66" t="s">
        <v>1331</v>
      </c>
      <c r="BH19" s="66" t="s">
        <v>1331</v>
      </c>
      <c r="BI19" s="66"/>
    </row>
    <row r="20" spans="1:61" s="102" customFormat="1" x14ac:dyDescent="0.35">
      <c r="A20" s="121" t="s">
        <v>1381</v>
      </c>
      <c r="B20" s="121" t="s">
        <v>160</v>
      </c>
      <c r="C20" s="121" t="s">
        <v>161</v>
      </c>
      <c r="D20" s="91" t="s">
        <v>162</v>
      </c>
      <c r="E20" s="121" t="s">
        <v>1382</v>
      </c>
      <c r="F20" s="90" t="s">
        <v>1383</v>
      </c>
      <c r="G20" s="283" t="s">
        <v>50</v>
      </c>
      <c r="H20" s="122" t="s">
        <v>857</v>
      </c>
      <c r="I20" s="123">
        <v>187486</v>
      </c>
      <c r="J20" s="121" t="str">
        <f>VLOOKUP(A20,'Space Type Lookup'!$A$2:$D$134,4,FALSE)</f>
        <v>Office - Administrative</v>
      </c>
      <c r="K20" s="121" t="s">
        <v>1384</v>
      </c>
      <c r="L20" s="124">
        <v>45108</v>
      </c>
      <c r="M20" s="124">
        <v>45838</v>
      </c>
      <c r="N20" s="121">
        <f t="shared" si="0"/>
        <v>2026</v>
      </c>
      <c r="O20" s="202">
        <v>2840232</v>
      </c>
      <c r="P20" s="279" t="s">
        <v>1332</v>
      </c>
      <c r="Q20" s="278">
        <f t="shared" si="1"/>
        <v>2840232</v>
      </c>
      <c r="R20" s="208">
        <f>12*277736</f>
        <v>3332832</v>
      </c>
      <c r="S20" s="63"/>
      <c r="T20" s="63" t="s">
        <v>1617</v>
      </c>
      <c r="U20" s="63"/>
      <c r="V20" s="60" t="s">
        <v>123</v>
      </c>
      <c r="W20" s="294" t="s">
        <v>1646</v>
      </c>
      <c r="X20" s="289">
        <v>225353.86500009606</v>
      </c>
      <c r="Y20" s="61">
        <v>163162.09499990405</v>
      </c>
      <c r="Z20" s="65">
        <f t="shared" si="2"/>
        <v>388515.96000000008</v>
      </c>
      <c r="AA20" s="61"/>
      <c r="AB20" s="61"/>
      <c r="AC20" s="61"/>
      <c r="AD20" s="61"/>
      <c r="AE20" s="64">
        <v>2851831.48216264</v>
      </c>
      <c r="AF20" s="61">
        <v>1613463.9542966788</v>
      </c>
      <c r="AG20" s="65">
        <f t="shared" si="3"/>
        <v>4465295.4364593187</v>
      </c>
      <c r="AH20" s="61"/>
      <c r="AI20" s="61"/>
      <c r="AJ20" s="244"/>
      <c r="AK20" s="285"/>
      <c r="AL20" s="296">
        <v>2851831.48216264</v>
      </c>
      <c r="AM20" s="285">
        <v>1613463.9542966788</v>
      </c>
      <c r="AN20" s="285">
        <f t="shared" si="4"/>
        <v>4465295.4364593187</v>
      </c>
      <c r="AO20" s="285"/>
      <c r="AP20" s="285"/>
      <c r="AQ20" s="285"/>
      <c r="AR20" s="285">
        <v>16962000</v>
      </c>
      <c r="AS20" s="64">
        <v>2851831.48216264</v>
      </c>
      <c r="AT20" s="61">
        <v>1613463.9542966788</v>
      </c>
      <c r="AU20" s="65">
        <f t="shared" si="5"/>
        <v>4465295.4364593187</v>
      </c>
      <c r="AV20" s="61"/>
      <c r="AW20" s="61"/>
      <c r="AX20" s="61"/>
      <c r="AY20" s="61"/>
      <c r="AZ20" s="64">
        <v>2851831.48216264</v>
      </c>
      <c r="BA20" s="61">
        <v>1613463.9542966788</v>
      </c>
      <c r="BB20" s="65">
        <f t="shared" si="6"/>
        <v>4465295.4364593187</v>
      </c>
      <c r="BC20" s="61"/>
      <c r="BD20" s="61"/>
      <c r="BE20" s="61"/>
      <c r="BF20" s="61"/>
      <c r="BG20" s="66" t="s">
        <v>1332</v>
      </c>
      <c r="BH20" s="66" t="s">
        <v>1331</v>
      </c>
      <c r="BI20" s="66" t="s">
        <v>1615</v>
      </c>
    </row>
    <row r="21" spans="1:61" s="102" customFormat="1" x14ac:dyDescent="0.35">
      <c r="A21" s="121" t="s">
        <v>1385</v>
      </c>
      <c r="B21" s="121" t="s">
        <v>160</v>
      </c>
      <c r="C21" s="121" t="s">
        <v>161</v>
      </c>
      <c r="D21" s="91" t="s">
        <v>162</v>
      </c>
      <c r="E21" s="121" t="s">
        <v>1386</v>
      </c>
      <c r="F21" s="90" t="s">
        <v>1387</v>
      </c>
      <c r="G21" s="122" t="s">
        <v>847</v>
      </c>
      <c r="H21" s="122" t="s">
        <v>848</v>
      </c>
      <c r="I21" s="123">
        <v>566</v>
      </c>
      <c r="J21" s="121" t="str">
        <f>VLOOKUP(A21,'Space Type Lookup'!$A$2:$D$134,4,FALSE)</f>
        <v>Office - Services</v>
      </c>
      <c r="K21" s="121" t="s">
        <v>1388</v>
      </c>
      <c r="L21" s="124">
        <v>44166</v>
      </c>
      <c r="M21" s="124">
        <v>45991</v>
      </c>
      <c r="N21" s="121">
        <f t="shared" ref="N21:N28" si="7">IF(MONTH(M21)&lt;6,YEAR(M21),YEAR(M21)+1)</f>
        <v>2026</v>
      </c>
      <c r="O21" s="202">
        <v>11602.92</v>
      </c>
      <c r="P21" s="121" t="s">
        <v>1331</v>
      </c>
      <c r="Q21" s="202">
        <f t="shared" ref="Q21:Q27" si="8">IF(P21="Yes",O21*1,I21*3.56+O21)</f>
        <v>13617.880000000001</v>
      </c>
      <c r="R21" s="208">
        <v>8764.11</v>
      </c>
      <c r="S21" s="63"/>
      <c r="T21" s="63" t="s">
        <v>1617</v>
      </c>
      <c r="U21" s="63"/>
      <c r="V21" s="60" t="s">
        <v>123</v>
      </c>
      <c r="W21" s="240"/>
      <c r="X21" s="289">
        <v>2579712.3113417998</v>
      </c>
      <c r="Y21" s="61">
        <v>1459508.6886582</v>
      </c>
      <c r="Z21" s="65">
        <f t="shared" ref="Z21:Z28" si="9">X21+Y21</f>
        <v>4039221</v>
      </c>
      <c r="AA21" s="61"/>
      <c r="AB21" s="61"/>
      <c r="AC21" s="61"/>
      <c r="AD21" s="61"/>
      <c r="AE21" s="64">
        <v>5257.2241209348931</v>
      </c>
      <c r="AF21" s="61">
        <v>7518.5331595873276</v>
      </c>
      <c r="AG21" s="65">
        <f t="shared" ref="AG21:AG28" si="10">AE21+AF21</f>
        <v>12775.757280522221</v>
      </c>
      <c r="AH21" s="61"/>
      <c r="AI21" s="61"/>
      <c r="AJ21" s="244"/>
      <c r="AK21" s="61"/>
      <c r="AL21" s="289">
        <v>5768.2945644598185</v>
      </c>
      <c r="AM21" s="61">
        <v>8249.4322021497046</v>
      </c>
      <c r="AN21" s="61">
        <f t="shared" ref="AN21:AN28" si="11">AL21+AM21</f>
        <v>14017.726766609523</v>
      </c>
      <c r="AO21" s="61"/>
      <c r="AP21" s="61"/>
      <c r="AQ21" s="61"/>
      <c r="AR21" s="61"/>
      <c r="AS21" s="64">
        <v>5768.2945644598185</v>
      </c>
      <c r="AT21" s="61">
        <v>8249.4322021497046</v>
      </c>
      <c r="AU21" s="65">
        <f t="shared" ref="AU21:AU28" si="12">AS21+AT21</f>
        <v>14017.726766609523</v>
      </c>
      <c r="AV21" s="61"/>
      <c r="AW21" s="61"/>
      <c r="AX21" s="61"/>
      <c r="AY21" s="61"/>
      <c r="AZ21" s="64">
        <v>5768.2945644598185</v>
      </c>
      <c r="BA21" s="61">
        <v>8249.4322021497046</v>
      </c>
      <c r="BB21" s="65">
        <f t="shared" ref="BB21:BB28" si="13">AZ21+BA21</f>
        <v>14017.726766609523</v>
      </c>
      <c r="BC21" s="61"/>
      <c r="BD21" s="61"/>
      <c r="BE21" s="61"/>
      <c r="BF21" s="61"/>
      <c r="BG21" s="66" t="s">
        <v>1331</v>
      </c>
      <c r="BH21" s="66" t="s">
        <v>1331</v>
      </c>
      <c r="BI21" s="66"/>
    </row>
    <row r="22" spans="1:61" s="102" customFormat="1" x14ac:dyDescent="0.35">
      <c r="A22" s="121" t="s">
        <v>1389</v>
      </c>
      <c r="B22" s="121" t="s">
        <v>160</v>
      </c>
      <c r="C22" s="121" t="s">
        <v>161</v>
      </c>
      <c r="D22" s="91" t="s">
        <v>162</v>
      </c>
      <c r="E22" s="121"/>
      <c r="F22" s="90" t="s">
        <v>1390</v>
      </c>
      <c r="G22" s="122" t="s">
        <v>1134</v>
      </c>
      <c r="H22" s="122" t="s">
        <v>936</v>
      </c>
      <c r="I22" s="123">
        <v>13562</v>
      </c>
      <c r="J22" s="121" t="str">
        <f>VLOOKUP(A22,'Space Type Lookup'!$A$2:$D$134,4,FALSE)</f>
        <v>Office - Services</v>
      </c>
      <c r="K22" s="121" t="s">
        <v>1391</v>
      </c>
      <c r="L22" s="124">
        <v>44317</v>
      </c>
      <c r="M22" s="124">
        <v>46142</v>
      </c>
      <c r="N22" s="121">
        <f t="shared" si="7"/>
        <v>2026</v>
      </c>
      <c r="O22" s="202">
        <v>303110.76</v>
      </c>
      <c r="P22" s="121" t="s">
        <v>1331</v>
      </c>
      <c r="Q22" s="202">
        <f t="shared" si="8"/>
        <v>351391.48</v>
      </c>
      <c r="R22" s="208">
        <v>328034.35000000009</v>
      </c>
      <c r="S22" s="63"/>
      <c r="T22" s="63" t="s">
        <v>1617</v>
      </c>
      <c r="U22" s="63"/>
      <c r="V22" s="60" t="s">
        <v>123</v>
      </c>
      <c r="W22" s="294">
        <v>19.100000000000001</v>
      </c>
      <c r="X22" s="289">
        <v>4541.7254999999996</v>
      </c>
      <c r="Y22" s="61">
        <v>6495.2745000000004</v>
      </c>
      <c r="Z22" s="65">
        <f t="shared" si="9"/>
        <v>11037</v>
      </c>
      <c r="AA22" s="61"/>
      <c r="AB22" s="61"/>
      <c r="AC22" s="61"/>
      <c r="AD22" s="61"/>
      <c r="AE22" s="64">
        <v>218290.78188023757</v>
      </c>
      <c r="AF22" s="61">
        <v>154304.54011893354</v>
      </c>
      <c r="AG22" s="65">
        <f t="shared" si="10"/>
        <v>372595.32199917111</v>
      </c>
      <c r="AH22" s="61"/>
      <c r="AI22" s="61"/>
      <c r="AJ22" s="244"/>
      <c r="AK22" s="61"/>
      <c r="AL22" s="289">
        <v>260540.01678798534</v>
      </c>
      <c r="AM22" s="61">
        <v>200179.05835886201</v>
      </c>
      <c r="AN22" s="65">
        <f t="shared" si="11"/>
        <v>460719.07514684735</v>
      </c>
      <c r="AO22" s="61"/>
      <c r="AP22" s="61"/>
      <c r="AQ22" s="61"/>
      <c r="AR22" s="285">
        <v>857000</v>
      </c>
      <c r="AS22" s="64">
        <v>260540.01678798534</v>
      </c>
      <c r="AT22" s="61">
        <v>184169.51520704105</v>
      </c>
      <c r="AU22" s="65">
        <f t="shared" si="12"/>
        <v>444709.53199502639</v>
      </c>
      <c r="AV22" s="61"/>
      <c r="AW22" s="61"/>
      <c r="AX22" s="61"/>
      <c r="AY22" s="61"/>
      <c r="AZ22" s="64">
        <v>260540.01678798534</v>
      </c>
      <c r="BA22" s="61">
        <v>184169.51520704105</v>
      </c>
      <c r="BB22" s="65">
        <f t="shared" si="13"/>
        <v>444709.53199502639</v>
      </c>
      <c r="BC22" s="61"/>
      <c r="BD22" s="61"/>
      <c r="BE22" s="61"/>
      <c r="BF22" s="61"/>
      <c r="BG22" s="66" t="s">
        <v>1331</v>
      </c>
      <c r="BH22" s="66" t="s">
        <v>1331</v>
      </c>
      <c r="BI22" s="66"/>
    </row>
    <row r="23" spans="1:61" s="102" customFormat="1" x14ac:dyDescent="0.35">
      <c r="A23" s="121" t="s">
        <v>1392</v>
      </c>
      <c r="B23" s="121" t="s">
        <v>160</v>
      </c>
      <c r="C23" s="121" t="s">
        <v>161</v>
      </c>
      <c r="D23" s="91" t="s">
        <v>162</v>
      </c>
      <c r="E23" s="121"/>
      <c r="F23" s="90" t="s">
        <v>1393</v>
      </c>
      <c r="G23" s="122" t="s">
        <v>1394</v>
      </c>
      <c r="H23" s="122" t="s">
        <v>1395</v>
      </c>
      <c r="I23" s="123">
        <v>2995</v>
      </c>
      <c r="J23" s="121" t="str">
        <f>VLOOKUP(A23,'Space Type Lookup'!$A$2:$D$134,4,FALSE)</f>
        <v>Office - Services</v>
      </c>
      <c r="K23" s="121" t="s">
        <v>1396</v>
      </c>
      <c r="L23" s="124">
        <v>44743</v>
      </c>
      <c r="M23" s="124">
        <v>46568</v>
      </c>
      <c r="N23" s="121">
        <f t="shared" si="7"/>
        <v>2028</v>
      </c>
      <c r="O23" s="202">
        <v>55407.48</v>
      </c>
      <c r="P23" s="121" t="s">
        <v>1331</v>
      </c>
      <c r="Q23" s="202">
        <f t="shared" si="8"/>
        <v>66069.680000000008</v>
      </c>
      <c r="R23" s="208">
        <v>59709.109999999979</v>
      </c>
      <c r="S23" s="63"/>
      <c r="T23" s="63" t="s">
        <v>1617</v>
      </c>
      <c r="U23" s="63"/>
      <c r="V23" s="60" t="s">
        <v>122</v>
      </c>
      <c r="W23" s="240"/>
      <c r="X23" s="289">
        <v>209840.93489868805</v>
      </c>
      <c r="Y23" s="61">
        <v>148331.54510131202</v>
      </c>
      <c r="Z23" s="65">
        <f t="shared" si="9"/>
        <v>358172.4800000001</v>
      </c>
      <c r="AA23" s="61"/>
      <c r="AB23" s="61"/>
      <c r="AC23" s="61"/>
      <c r="AD23" s="61"/>
      <c r="AE23" s="64">
        <v>41889.315798198011</v>
      </c>
      <c r="AF23" s="61">
        <v>23641.264201802005</v>
      </c>
      <c r="AG23" s="65">
        <f t="shared" si="10"/>
        <v>65530.580000000016</v>
      </c>
      <c r="AH23" s="61"/>
      <c r="AI23" s="61"/>
      <c r="AJ23" s="244"/>
      <c r="AK23" s="61"/>
      <c r="AL23" s="289">
        <v>41889.315798198011</v>
      </c>
      <c r="AM23" s="61">
        <v>23641.264201802005</v>
      </c>
      <c r="AN23" s="65">
        <f t="shared" si="11"/>
        <v>65530.580000000016</v>
      </c>
      <c r="AO23" s="61"/>
      <c r="AP23" s="61"/>
      <c r="AQ23" s="61"/>
      <c r="AR23" s="61"/>
      <c r="AS23" s="64">
        <v>48812.342045067569</v>
      </c>
      <c r="AT23" s="61">
        <v>27548.444098621752</v>
      </c>
      <c r="AU23" s="65">
        <f t="shared" si="12"/>
        <v>76360.786143689329</v>
      </c>
      <c r="AV23" s="61"/>
      <c r="AW23" s="61"/>
      <c r="AX23" s="61"/>
      <c r="AY23" s="61"/>
      <c r="AZ23" s="64">
        <v>48812.342045067569</v>
      </c>
      <c r="BA23" s="61">
        <v>27548.444098621752</v>
      </c>
      <c r="BB23" s="65">
        <f t="shared" si="13"/>
        <v>76360.786143689329</v>
      </c>
      <c r="BC23" s="61"/>
      <c r="BD23" s="61"/>
      <c r="BE23" s="61"/>
      <c r="BF23" s="61"/>
      <c r="BG23" s="66" t="s">
        <v>1331</v>
      </c>
      <c r="BH23" s="66" t="s">
        <v>1331</v>
      </c>
      <c r="BI23" s="66"/>
    </row>
    <row r="24" spans="1:61" s="102" customFormat="1" x14ac:dyDescent="0.35">
      <c r="A24" s="121" t="s">
        <v>1397</v>
      </c>
      <c r="B24" s="121" t="s">
        <v>160</v>
      </c>
      <c r="C24" s="121" t="s">
        <v>161</v>
      </c>
      <c r="D24" s="91" t="s">
        <v>162</v>
      </c>
      <c r="E24" s="121" t="s">
        <v>1398</v>
      </c>
      <c r="F24" s="90" t="s">
        <v>1399</v>
      </c>
      <c r="G24" s="122" t="s">
        <v>54</v>
      </c>
      <c r="H24" s="122" t="s">
        <v>54</v>
      </c>
      <c r="I24" s="123">
        <v>220</v>
      </c>
      <c r="J24" s="121" t="str">
        <f>VLOOKUP(A24,'Space Type Lookup'!$A$2:$D$134,4,FALSE)</f>
        <v>Office - Services</v>
      </c>
      <c r="K24" s="121" t="s">
        <v>1400</v>
      </c>
      <c r="L24" s="124">
        <v>43891</v>
      </c>
      <c r="M24" s="124">
        <v>47542</v>
      </c>
      <c r="N24" s="121">
        <f t="shared" si="7"/>
        <v>2030</v>
      </c>
      <c r="O24" s="202">
        <v>5060.04</v>
      </c>
      <c r="P24" s="121" t="s">
        <v>1331</v>
      </c>
      <c r="Q24" s="202">
        <f t="shared" si="8"/>
        <v>5843.24</v>
      </c>
      <c r="R24" s="208">
        <v>9894.7999999999993</v>
      </c>
      <c r="S24" s="63"/>
      <c r="T24" s="63" t="s">
        <v>1617</v>
      </c>
      <c r="U24" s="63"/>
      <c r="V24" s="60" t="s">
        <v>122</v>
      </c>
      <c r="W24" s="240"/>
      <c r="X24" s="289">
        <v>41889.315798198011</v>
      </c>
      <c r="Y24" s="61">
        <v>23641.264201802005</v>
      </c>
      <c r="Z24" s="65">
        <f t="shared" si="9"/>
        <v>65530.580000000016</v>
      </c>
      <c r="AA24" s="61"/>
      <c r="AB24" s="61"/>
      <c r="AC24" s="61"/>
      <c r="AD24" s="61"/>
      <c r="AE24" s="64">
        <v>2067.6887400000001</v>
      </c>
      <c r="AF24" s="61">
        <v>2957.0712600000002</v>
      </c>
      <c r="AG24" s="65">
        <f t="shared" si="10"/>
        <v>5024.76</v>
      </c>
      <c r="AH24" s="61"/>
      <c r="AI24" s="61"/>
      <c r="AJ24" s="244"/>
      <c r="AK24" s="61"/>
      <c r="AL24" s="289">
        <v>2067.6887400000001</v>
      </c>
      <c r="AM24" s="61">
        <v>2957.0712600000002</v>
      </c>
      <c r="AN24" s="65">
        <f t="shared" si="11"/>
        <v>5024.76</v>
      </c>
      <c r="AO24" s="61"/>
      <c r="AP24" s="61"/>
      <c r="AQ24" s="61"/>
      <c r="AR24" s="61"/>
      <c r="AS24" s="64">
        <v>2067.6887400000001</v>
      </c>
      <c r="AT24" s="61">
        <v>2957.0712600000002</v>
      </c>
      <c r="AU24" s="65">
        <f t="shared" si="12"/>
        <v>5024.76</v>
      </c>
      <c r="AV24" s="61"/>
      <c r="AW24" s="61"/>
      <c r="AX24" s="61"/>
      <c r="AY24" s="61"/>
      <c r="AZ24" s="64">
        <v>2067.6887400000001</v>
      </c>
      <c r="BA24" s="61">
        <v>2957.0712600000002</v>
      </c>
      <c r="BB24" s="65">
        <f t="shared" si="13"/>
        <v>5024.76</v>
      </c>
      <c r="BC24" s="61"/>
      <c r="BD24" s="61"/>
      <c r="BE24" s="61"/>
      <c r="BF24" s="61"/>
      <c r="BG24" s="66" t="s">
        <v>1331</v>
      </c>
      <c r="BH24" s="66" t="s">
        <v>1331</v>
      </c>
      <c r="BI24" s="66"/>
    </row>
    <row r="25" spans="1:61" s="102" customFormat="1" x14ac:dyDescent="0.35">
      <c r="A25" s="121" t="s">
        <v>1401</v>
      </c>
      <c r="B25" s="121" t="s">
        <v>160</v>
      </c>
      <c r="C25" s="121" t="s">
        <v>161</v>
      </c>
      <c r="D25" s="91" t="s">
        <v>162</v>
      </c>
      <c r="E25" s="121"/>
      <c r="F25" s="90" t="s">
        <v>1402</v>
      </c>
      <c r="G25" s="122" t="s">
        <v>1403</v>
      </c>
      <c r="H25" s="122" t="s">
        <v>953</v>
      </c>
      <c r="I25" s="123">
        <v>2873</v>
      </c>
      <c r="J25" s="121" t="str">
        <f>VLOOKUP(A25,'Space Type Lookup'!$A$2:$D$134,4,FALSE)</f>
        <v>Office - Services</v>
      </c>
      <c r="K25" s="121" t="s">
        <v>1404</v>
      </c>
      <c r="L25" s="124">
        <v>44713</v>
      </c>
      <c r="M25" s="124">
        <v>46538</v>
      </c>
      <c r="N25" s="121">
        <f t="shared" si="7"/>
        <v>2027</v>
      </c>
      <c r="O25" s="202">
        <v>55305.24</v>
      </c>
      <c r="P25" s="121" t="s">
        <v>1331</v>
      </c>
      <c r="Q25" s="202">
        <f t="shared" si="8"/>
        <v>65533.119999999995</v>
      </c>
      <c r="R25" s="208">
        <v>59181.620000000017</v>
      </c>
      <c r="S25" s="63"/>
      <c r="T25" s="63" t="s">
        <v>1617</v>
      </c>
      <c r="U25" s="63"/>
      <c r="V25" s="60" t="s">
        <v>123</v>
      </c>
      <c r="W25" s="240"/>
      <c r="X25" s="289">
        <v>2067.6887400000001</v>
      </c>
      <c r="Y25" s="61">
        <v>2957.0712600000002</v>
      </c>
      <c r="Z25" s="65">
        <f t="shared" si="9"/>
        <v>5024.76</v>
      </c>
      <c r="AA25" s="61"/>
      <c r="AB25" s="61"/>
      <c r="AC25" s="61"/>
      <c r="AD25" s="61"/>
      <c r="AE25" s="64">
        <v>40908.992467602009</v>
      </c>
      <c r="AF25" s="61">
        <v>21578.747532398003</v>
      </c>
      <c r="AG25" s="65">
        <f t="shared" si="10"/>
        <v>62487.740000000013</v>
      </c>
      <c r="AH25" s="61"/>
      <c r="AI25" s="61"/>
      <c r="AJ25" s="244"/>
      <c r="AK25" s="61"/>
      <c r="AL25" s="289">
        <v>41472.409859343337</v>
      </c>
      <c r="AM25" s="61">
        <v>21875.939932366709</v>
      </c>
      <c r="AN25" s="65">
        <f t="shared" si="11"/>
        <v>63348.349791710047</v>
      </c>
      <c r="AO25" s="61"/>
      <c r="AP25" s="61"/>
      <c r="AQ25" s="61"/>
      <c r="AR25" s="61"/>
      <c r="AS25" s="64">
        <v>47670.001168498027</v>
      </c>
      <c r="AT25" s="61">
        <v>25145.056332022505</v>
      </c>
      <c r="AU25" s="65">
        <f t="shared" si="12"/>
        <v>72815.057500520532</v>
      </c>
      <c r="AV25" s="61"/>
      <c r="AW25" s="61"/>
      <c r="AX25" s="61"/>
      <c r="AY25" s="61"/>
      <c r="AZ25" s="64">
        <v>47670.001168498027</v>
      </c>
      <c r="BA25" s="61">
        <v>25145.056332022505</v>
      </c>
      <c r="BB25" s="65">
        <f t="shared" si="13"/>
        <v>72815.057500520532</v>
      </c>
      <c r="BC25" s="61"/>
      <c r="BD25" s="61"/>
      <c r="BE25" s="61"/>
      <c r="BF25" s="61"/>
      <c r="BG25" s="66" t="s">
        <v>1331</v>
      </c>
      <c r="BH25" s="66" t="s">
        <v>1331</v>
      </c>
      <c r="BI25" s="66"/>
    </row>
    <row r="26" spans="1:61" s="102" customFormat="1" x14ac:dyDescent="0.35">
      <c r="A26" s="121" t="s">
        <v>1405</v>
      </c>
      <c r="B26" s="121" t="s">
        <v>160</v>
      </c>
      <c r="C26" s="121" t="s">
        <v>161</v>
      </c>
      <c r="D26" s="91" t="s">
        <v>162</v>
      </c>
      <c r="E26" s="121"/>
      <c r="F26" s="90" t="s">
        <v>1406</v>
      </c>
      <c r="G26" s="122" t="s">
        <v>1407</v>
      </c>
      <c r="H26" s="122" t="s">
        <v>276</v>
      </c>
      <c r="I26" s="123">
        <v>17246</v>
      </c>
      <c r="J26" s="121" t="str">
        <f>VLOOKUP(A26,'Space Type Lookup'!$A$2:$D$134,4,FALSE)</f>
        <v>Office - Services</v>
      </c>
      <c r="K26" s="121" t="s">
        <v>1408</v>
      </c>
      <c r="L26" s="124">
        <v>44378</v>
      </c>
      <c r="M26" s="124">
        <v>46203</v>
      </c>
      <c r="N26" s="121">
        <f t="shared" si="7"/>
        <v>2027</v>
      </c>
      <c r="O26" s="202">
        <v>530142</v>
      </c>
      <c r="P26" s="121" t="s">
        <v>1331</v>
      </c>
      <c r="Q26" s="202">
        <f t="shared" si="8"/>
        <v>591537.76</v>
      </c>
      <c r="R26" s="208">
        <v>561952.3899999999</v>
      </c>
      <c r="S26" s="63"/>
      <c r="T26" s="63" t="s">
        <v>1617</v>
      </c>
      <c r="U26" s="63"/>
      <c r="V26" s="60" t="s">
        <v>123</v>
      </c>
      <c r="W26" s="240"/>
      <c r="X26" s="289">
        <v>40908.992467602009</v>
      </c>
      <c r="Y26" s="61">
        <v>21578.747532398003</v>
      </c>
      <c r="Z26" s="65">
        <f t="shared" si="9"/>
        <v>62487.740000000013</v>
      </c>
      <c r="AA26" s="61"/>
      <c r="AB26" s="61"/>
      <c r="AC26" s="61"/>
      <c r="AD26" s="61"/>
      <c r="AE26" s="64">
        <v>376725.93336969853</v>
      </c>
      <c r="AF26" s="61">
        <v>225336.49329696794</v>
      </c>
      <c r="AG26" s="65">
        <f t="shared" si="10"/>
        <v>602062.42666666652</v>
      </c>
      <c r="AH26" s="61"/>
      <c r="AI26" s="61"/>
      <c r="AJ26" s="244"/>
      <c r="AK26" s="61"/>
      <c r="AL26" s="289">
        <v>467745.63338654104</v>
      </c>
      <c r="AM26" s="61">
        <v>279779.41374919435</v>
      </c>
      <c r="AN26" s="65">
        <f t="shared" si="11"/>
        <v>747525.0471357354</v>
      </c>
      <c r="AO26" s="61"/>
      <c r="AP26" s="61"/>
      <c r="AQ26" s="61"/>
      <c r="AR26" s="61"/>
      <c r="AS26" s="64">
        <v>467745.63338654104</v>
      </c>
      <c r="AT26" s="61">
        <v>279779.41374919435</v>
      </c>
      <c r="AU26" s="65">
        <f t="shared" si="12"/>
        <v>747525.0471357354</v>
      </c>
      <c r="AV26" s="61"/>
      <c r="AW26" s="61"/>
      <c r="AX26" s="61"/>
      <c r="AY26" s="61"/>
      <c r="AZ26" s="64">
        <v>467745.63338654104</v>
      </c>
      <c r="BA26" s="61">
        <v>279779.41374919435</v>
      </c>
      <c r="BB26" s="65">
        <f t="shared" si="13"/>
        <v>747525.0471357354</v>
      </c>
      <c r="BC26" s="61"/>
      <c r="BD26" s="61"/>
      <c r="BE26" s="61"/>
      <c r="BF26" s="61"/>
      <c r="BG26" s="66" t="s">
        <v>1331</v>
      </c>
      <c r="BH26" s="66" t="s">
        <v>1331</v>
      </c>
      <c r="BI26" s="66"/>
    </row>
    <row r="27" spans="1:61" s="102" customFormat="1" x14ac:dyDescent="0.35">
      <c r="A27" s="121" t="s">
        <v>1409</v>
      </c>
      <c r="B27" s="121" t="s">
        <v>160</v>
      </c>
      <c r="C27" s="121" t="s">
        <v>161</v>
      </c>
      <c r="D27" s="91" t="s">
        <v>162</v>
      </c>
      <c r="E27" s="121"/>
      <c r="F27" s="90" t="s">
        <v>1410</v>
      </c>
      <c r="G27" s="122" t="s">
        <v>856</v>
      </c>
      <c r="H27" s="122" t="s">
        <v>1088</v>
      </c>
      <c r="I27" s="123">
        <v>7562</v>
      </c>
      <c r="J27" s="121" t="str">
        <f>VLOOKUP(A27,'Space Type Lookup'!$A$2:$D$134,4,FALSE)</f>
        <v>Office - Services</v>
      </c>
      <c r="K27" s="121" t="s">
        <v>1411</v>
      </c>
      <c r="L27" s="124">
        <v>44287</v>
      </c>
      <c r="M27" s="124">
        <v>46112</v>
      </c>
      <c r="N27" s="121">
        <f t="shared" si="7"/>
        <v>2026</v>
      </c>
      <c r="O27" s="202">
        <v>143678.04</v>
      </c>
      <c r="P27" s="121" t="s">
        <v>1331</v>
      </c>
      <c r="Q27" s="202">
        <f t="shared" si="8"/>
        <v>170598.76</v>
      </c>
      <c r="R27" s="208">
        <v>168027.68</v>
      </c>
      <c r="S27" s="63"/>
      <c r="T27" s="63" t="s">
        <v>1617</v>
      </c>
      <c r="U27" s="63"/>
      <c r="V27" s="60" t="s">
        <v>118</v>
      </c>
      <c r="W27" s="294">
        <v>3.3</v>
      </c>
      <c r="X27" s="289">
        <v>376725.93336969853</v>
      </c>
      <c r="Y27" s="61">
        <v>225336.49329696794</v>
      </c>
      <c r="Z27" s="65">
        <f t="shared" si="9"/>
        <v>602062.42666666652</v>
      </c>
      <c r="AA27" s="61"/>
      <c r="AB27" s="61"/>
      <c r="AC27" s="61"/>
      <c r="AD27" s="61"/>
      <c r="AE27" s="64">
        <v>106284.70313484358</v>
      </c>
      <c r="AF27" s="61">
        <v>71892.151419803704</v>
      </c>
      <c r="AG27" s="65">
        <f t="shared" si="10"/>
        <v>178176.85455464729</v>
      </c>
      <c r="AH27" s="61"/>
      <c r="AI27" s="61"/>
      <c r="AJ27" s="244"/>
      <c r="AK27" s="285">
        <v>66924</v>
      </c>
      <c r="AL27" s="296">
        <v>124447.0285496783</v>
      </c>
      <c r="AM27" s="285">
        <v>84177.349668910785</v>
      </c>
      <c r="AN27" s="285">
        <f t="shared" si="11"/>
        <v>208624.37821858909</v>
      </c>
      <c r="AO27" s="285"/>
      <c r="AP27" s="285"/>
      <c r="AQ27" s="285"/>
      <c r="AR27" s="61"/>
      <c r="AS27" s="64">
        <v>124447.0285496783</v>
      </c>
      <c r="AT27" s="61">
        <v>84177.349668910785</v>
      </c>
      <c r="AU27" s="65">
        <f t="shared" si="12"/>
        <v>208624.37821858909</v>
      </c>
      <c r="AV27" s="61"/>
      <c r="AW27" s="61"/>
      <c r="AX27" s="61"/>
      <c r="AY27" s="61"/>
      <c r="AZ27" s="64">
        <v>124447.0285496783</v>
      </c>
      <c r="BA27" s="61">
        <v>84177.349668910785</v>
      </c>
      <c r="BB27" s="65">
        <f t="shared" si="13"/>
        <v>208624.37821858909</v>
      </c>
      <c r="BC27" s="61"/>
      <c r="BD27" s="61"/>
      <c r="BE27" s="61"/>
      <c r="BF27" s="61"/>
      <c r="BG27" s="66" t="s">
        <v>1332</v>
      </c>
      <c r="BH27" s="66" t="s">
        <v>1331</v>
      </c>
      <c r="BI27" s="66" t="s">
        <v>1616</v>
      </c>
    </row>
    <row r="28" spans="1:61" s="102" customFormat="1" x14ac:dyDescent="0.35">
      <c r="A28" s="254" t="s">
        <v>1412</v>
      </c>
      <c r="B28" s="254" t="s">
        <v>160</v>
      </c>
      <c r="C28" s="254" t="s">
        <v>161</v>
      </c>
      <c r="D28" s="255" t="s">
        <v>162</v>
      </c>
      <c r="E28" s="254"/>
      <c r="F28" s="256" t="s">
        <v>1413</v>
      </c>
      <c r="G28" s="257" t="s">
        <v>903</v>
      </c>
      <c r="H28" s="257" t="s">
        <v>857</v>
      </c>
      <c r="I28" s="258">
        <v>1126</v>
      </c>
      <c r="J28" s="121" t="str">
        <f>VLOOKUP(A28,'Space Type Lookup'!$A$2:$D$134,4,FALSE)</f>
        <v>Office - Services</v>
      </c>
      <c r="K28" s="254" t="s">
        <v>1414</v>
      </c>
      <c r="L28" s="259">
        <v>44197</v>
      </c>
      <c r="M28" s="259">
        <v>46022</v>
      </c>
      <c r="N28" s="254">
        <f t="shared" si="7"/>
        <v>2026</v>
      </c>
      <c r="O28" s="260">
        <v>11602.92</v>
      </c>
      <c r="P28" s="254" t="s">
        <v>1331</v>
      </c>
      <c r="Q28" s="260">
        <f>IF(P28="Yes",O28*1,I28*3.56+O28)</f>
        <v>15611.48</v>
      </c>
      <c r="R28" s="261">
        <v>14782.069999999998</v>
      </c>
      <c r="S28" s="262"/>
      <c r="T28" s="63" t="s">
        <v>1617</v>
      </c>
      <c r="U28" s="262"/>
      <c r="V28" s="263" t="s">
        <v>123</v>
      </c>
      <c r="W28" s="66"/>
      <c r="X28" s="290">
        <v>100230.59466323201</v>
      </c>
      <c r="Y28" s="265">
        <v>67797.085336767996</v>
      </c>
      <c r="Z28" s="266">
        <f t="shared" si="9"/>
        <v>168027.68</v>
      </c>
      <c r="AA28" s="265"/>
      <c r="AB28" s="265"/>
      <c r="AC28" s="265"/>
      <c r="AD28" s="265"/>
      <c r="AE28" s="264">
        <v>20054.03460868882</v>
      </c>
      <c r="AF28" s="265">
        <v>28679.949859570774</v>
      </c>
      <c r="AG28" s="266">
        <f t="shared" si="10"/>
        <v>48733.984468259594</v>
      </c>
      <c r="AH28" s="265"/>
      <c r="AI28" s="265"/>
      <c r="AJ28" s="295"/>
      <c r="AK28" s="61"/>
      <c r="AL28" s="290">
        <v>20054.03460868882</v>
      </c>
      <c r="AM28" s="265">
        <v>28679.949859570774</v>
      </c>
      <c r="AN28" s="265">
        <f t="shared" si="11"/>
        <v>48733.984468259594</v>
      </c>
      <c r="AO28" s="265"/>
      <c r="AP28" s="265"/>
      <c r="AQ28" s="265"/>
      <c r="AR28" s="265"/>
      <c r="AS28" s="264">
        <v>20054.03460868882</v>
      </c>
      <c r="AT28" s="265">
        <v>28679.949859570774</v>
      </c>
      <c r="AU28" s="266">
        <f t="shared" si="12"/>
        <v>48733.984468259594</v>
      </c>
      <c r="AV28" s="265"/>
      <c r="AW28" s="265"/>
      <c r="AX28" s="265"/>
      <c r="AY28" s="265"/>
      <c r="AZ28" s="264">
        <v>20054.03460868882</v>
      </c>
      <c r="BA28" s="265">
        <v>28679.949859570774</v>
      </c>
      <c r="BB28" s="266">
        <f t="shared" si="13"/>
        <v>48733.984468259594</v>
      </c>
      <c r="BC28" s="265"/>
      <c r="BD28" s="265"/>
      <c r="BE28" s="265"/>
      <c r="BF28" s="265"/>
      <c r="BG28" s="267" t="s">
        <v>1331</v>
      </c>
      <c r="BH28" s="267" t="s">
        <v>1331</v>
      </c>
      <c r="BI28" s="267"/>
    </row>
    <row r="29" spans="1:61" s="62" customFormat="1" x14ac:dyDescent="0.35">
      <c r="A29" s="269"/>
      <c r="B29" s="269"/>
      <c r="C29" s="269"/>
      <c r="D29" s="91"/>
      <c r="E29" s="269"/>
      <c r="F29" s="270"/>
      <c r="G29" s="270"/>
      <c r="H29" s="270"/>
      <c r="I29" s="271">
        <f>SUM(I8:I28)</f>
        <v>377730</v>
      </c>
      <c r="J29" s="269"/>
      <c r="K29" s="269"/>
      <c r="L29" s="272"/>
      <c r="M29" s="272"/>
      <c r="N29" s="91"/>
      <c r="O29" s="273">
        <f>SUM(O8:O28)</f>
        <v>6837455.6400000006</v>
      </c>
      <c r="P29" s="269"/>
      <c r="Q29" s="133">
        <f>SUM(Q8:Q28)</f>
        <v>7180290.7599999988</v>
      </c>
      <c r="R29" s="64"/>
      <c r="S29" s="61">
        <f t="shared" ref="S29:U29" si="14">SUM(S8:S28)</f>
        <v>0</v>
      </c>
      <c r="T29" s="61">
        <f t="shared" si="14"/>
        <v>0</v>
      </c>
      <c r="U29" s="61">
        <f t="shared" si="14"/>
        <v>0</v>
      </c>
      <c r="V29" s="246"/>
      <c r="W29" s="240"/>
      <c r="X29" s="291">
        <v>18003.304768620343</v>
      </c>
      <c r="Y29" s="61">
        <v>25747.132093154491</v>
      </c>
      <c r="Z29" s="61">
        <f t="shared" ref="Z29:BF29" si="15">SUM(Z8:Z28)</f>
        <v>8310837.6866666665</v>
      </c>
      <c r="AA29" s="61">
        <f t="shared" si="15"/>
        <v>0</v>
      </c>
      <c r="AB29" s="61">
        <f t="shared" si="15"/>
        <v>0</v>
      </c>
      <c r="AC29" s="61">
        <f t="shared" si="15"/>
        <v>0</v>
      </c>
      <c r="AD29" s="61">
        <f t="shared" si="15"/>
        <v>0</v>
      </c>
      <c r="AE29" s="61">
        <f t="shared" si="15"/>
        <v>4313188.6021676548</v>
      </c>
      <c r="AF29" s="61">
        <f t="shared" si="15"/>
        <v>2590036.8943015947</v>
      </c>
      <c r="AG29" s="61">
        <f t="shared" si="15"/>
        <v>6903225.4964692499</v>
      </c>
      <c r="AH29" s="61">
        <f t="shared" si="15"/>
        <v>0</v>
      </c>
      <c r="AI29" s="61">
        <f t="shared" si="15"/>
        <v>0</v>
      </c>
      <c r="AJ29" s="244">
        <f t="shared" si="15"/>
        <v>0</v>
      </c>
      <c r="AK29" s="61">
        <f t="shared" si="15"/>
        <v>2609124</v>
      </c>
      <c r="AL29" s="291">
        <f t="shared" si="15"/>
        <v>4473130.6760633057</v>
      </c>
      <c r="AM29" s="61">
        <f t="shared" si="15"/>
        <v>2713852.8485983671</v>
      </c>
      <c r="AN29" s="61">
        <f t="shared" si="15"/>
        <v>7186983.5246616723</v>
      </c>
      <c r="AO29" s="61">
        <f t="shared" si="15"/>
        <v>0</v>
      </c>
      <c r="AP29" s="61">
        <f t="shared" si="15"/>
        <v>0</v>
      </c>
      <c r="AQ29" s="61">
        <f t="shared" si="15"/>
        <v>0</v>
      </c>
      <c r="AR29" s="61">
        <f t="shared" si="15"/>
        <v>18550642</v>
      </c>
      <c r="AS29" s="61">
        <f t="shared" si="15"/>
        <v>5811830.6805451913</v>
      </c>
      <c r="AT29" s="61">
        <f t="shared" si="15"/>
        <v>3452553.5197171792</v>
      </c>
      <c r="AU29" s="61">
        <f t="shared" si="15"/>
        <v>9264384.2002623696</v>
      </c>
      <c r="AV29" s="61">
        <f t="shared" si="15"/>
        <v>0</v>
      </c>
      <c r="AW29" s="61">
        <f t="shared" si="15"/>
        <v>0</v>
      </c>
      <c r="AX29" s="61">
        <f t="shared" si="15"/>
        <v>0</v>
      </c>
      <c r="AY29" s="61">
        <f t="shared" si="15"/>
        <v>0</v>
      </c>
      <c r="AZ29" s="61">
        <f t="shared" si="15"/>
        <v>5811830.6805451913</v>
      </c>
      <c r="BA29" s="61">
        <f t="shared" si="15"/>
        <v>3452553.5197171792</v>
      </c>
      <c r="BB29" s="61">
        <f t="shared" si="15"/>
        <v>9264384.2002623696</v>
      </c>
      <c r="BC29" s="61">
        <f t="shared" si="15"/>
        <v>0</v>
      </c>
      <c r="BD29" s="61">
        <f t="shared" si="15"/>
        <v>0</v>
      </c>
      <c r="BE29" s="61">
        <f t="shared" si="15"/>
        <v>0</v>
      </c>
      <c r="BF29" s="61">
        <f t="shared" si="15"/>
        <v>0</v>
      </c>
    </row>
    <row r="30" spans="1:61" s="241" customFormat="1" x14ac:dyDescent="0.35">
      <c r="A30" s="236"/>
      <c r="B30" s="236"/>
      <c r="C30" s="236"/>
      <c r="D30" s="60"/>
      <c r="E30" s="236"/>
      <c r="F30" s="236"/>
      <c r="G30" s="236"/>
      <c r="H30" s="236"/>
      <c r="I30" s="274"/>
      <c r="J30" s="275"/>
      <c r="O30" s="242"/>
      <c r="Q30" s="242"/>
      <c r="R30" s="242"/>
      <c r="S30" s="242"/>
      <c r="T30" s="242"/>
      <c r="U30" s="242"/>
      <c r="X30" s="292"/>
      <c r="AJ30" s="245"/>
      <c r="AL30" s="292"/>
    </row>
    <row r="31" spans="1:61" s="241" customFormat="1" x14ac:dyDescent="0.35">
      <c r="A31" s="236"/>
      <c r="B31" s="236"/>
      <c r="C31" s="236"/>
      <c r="D31" s="60"/>
      <c r="E31" s="236"/>
      <c r="F31" s="236"/>
      <c r="G31" s="236"/>
      <c r="H31" s="236"/>
      <c r="I31" s="274"/>
      <c r="J31" s="275"/>
      <c r="O31" s="242"/>
      <c r="Q31" s="242"/>
      <c r="R31" s="242"/>
      <c r="S31" s="242"/>
      <c r="T31" s="242"/>
      <c r="U31" s="242"/>
      <c r="X31" s="292"/>
      <c r="AJ31" s="245"/>
      <c r="AL31" s="292"/>
    </row>
    <row r="32" spans="1:61" x14ac:dyDescent="0.35">
      <c r="A32" s="336" t="s">
        <v>55</v>
      </c>
      <c r="B32" s="337"/>
      <c r="C32" s="337"/>
      <c r="D32" s="337"/>
      <c r="E32" s="337"/>
      <c r="F32" s="337"/>
      <c r="G32" s="337"/>
      <c r="H32" s="337"/>
      <c r="I32" s="337"/>
      <c r="J32" s="337"/>
      <c r="K32" s="337"/>
      <c r="L32" s="337"/>
      <c r="M32" s="337"/>
      <c r="N32" s="337"/>
      <c r="O32" s="337"/>
      <c r="P32" s="337"/>
      <c r="Q32" s="338"/>
      <c r="R32" s="268"/>
      <c r="S32" s="315"/>
      <c r="T32" s="316"/>
      <c r="U32" s="316"/>
      <c r="V32" s="316"/>
      <c r="W32" s="316"/>
      <c r="X32" s="316"/>
      <c r="Y32" s="316"/>
      <c r="Z32" s="316"/>
      <c r="AA32" s="316"/>
      <c r="AB32" s="316"/>
      <c r="AC32" s="316"/>
      <c r="AD32" s="317"/>
      <c r="AE32" s="315" t="s">
        <v>55</v>
      </c>
      <c r="AF32" s="316"/>
      <c r="AG32" s="316"/>
      <c r="AH32" s="316"/>
      <c r="AI32" s="316"/>
      <c r="AJ32" s="316"/>
      <c r="AK32" s="316"/>
      <c r="AL32" s="316"/>
      <c r="AM32" s="316"/>
      <c r="AN32" s="316"/>
      <c r="AO32" s="316"/>
      <c r="AP32" s="316"/>
      <c r="AQ32" s="316"/>
      <c r="AR32" s="317"/>
      <c r="AS32" s="315" t="s">
        <v>55</v>
      </c>
      <c r="AT32" s="316"/>
      <c r="AU32" s="316"/>
      <c r="AV32" s="316"/>
      <c r="AW32" s="316"/>
      <c r="AX32" s="316"/>
      <c r="AY32" s="316"/>
      <c r="AZ32" s="316"/>
      <c r="BA32" s="316"/>
      <c r="BB32" s="316"/>
      <c r="BC32" s="316"/>
      <c r="BD32" s="316"/>
      <c r="BE32" s="316"/>
      <c r="BF32" s="317"/>
      <c r="BG32" s="315" t="s">
        <v>55</v>
      </c>
      <c r="BH32" s="316"/>
      <c r="BI32" s="317"/>
    </row>
    <row r="33" spans="1:61" x14ac:dyDescent="0.35">
      <c r="A33" s="333" t="s">
        <v>56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34"/>
      <c r="L33" s="334"/>
      <c r="M33" s="334"/>
      <c r="N33" s="334"/>
      <c r="O33" s="334"/>
      <c r="P33" s="335"/>
      <c r="Q33" s="209" t="s">
        <v>59</v>
      </c>
      <c r="R33" s="210"/>
      <c r="S33" s="319"/>
      <c r="T33" s="320"/>
      <c r="U33" s="321"/>
      <c r="V33" s="315" t="s">
        <v>6</v>
      </c>
      <c r="W33" s="317"/>
      <c r="X33" s="315" t="s">
        <v>7</v>
      </c>
      <c r="Y33" s="316"/>
      <c r="Z33" s="317"/>
      <c r="AA33" s="315" t="s">
        <v>9</v>
      </c>
      <c r="AB33" s="316"/>
      <c r="AC33" s="317"/>
      <c r="AD33" s="53" t="s">
        <v>10</v>
      </c>
      <c r="AE33" s="315" t="s">
        <v>11</v>
      </c>
      <c r="AF33" s="316"/>
      <c r="AG33" s="317"/>
      <c r="AH33" s="315" t="s">
        <v>9</v>
      </c>
      <c r="AI33" s="316"/>
      <c r="AJ33" s="317"/>
      <c r="AK33" s="53" t="s">
        <v>10</v>
      </c>
      <c r="AL33" s="315" t="s">
        <v>11</v>
      </c>
      <c r="AM33" s="316"/>
      <c r="AN33" s="317"/>
      <c r="AO33" s="315" t="s">
        <v>9</v>
      </c>
      <c r="AP33" s="316"/>
      <c r="AQ33" s="317"/>
      <c r="AR33" s="53" t="s">
        <v>10</v>
      </c>
      <c r="AS33" s="315" t="s">
        <v>11</v>
      </c>
      <c r="AT33" s="316"/>
      <c r="AU33" s="317"/>
      <c r="AV33" s="315" t="s">
        <v>9</v>
      </c>
      <c r="AW33" s="316"/>
      <c r="AX33" s="317"/>
      <c r="AY33" s="53" t="s">
        <v>10</v>
      </c>
      <c r="AZ33" s="315" t="s">
        <v>11</v>
      </c>
      <c r="BA33" s="316"/>
      <c r="BB33" s="317"/>
      <c r="BC33" s="315" t="s">
        <v>9</v>
      </c>
      <c r="BD33" s="316"/>
      <c r="BE33" s="317"/>
      <c r="BF33" s="53" t="s">
        <v>10</v>
      </c>
      <c r="BG33" s="315"/>
      <c r="BH33" s="316"/>
      <c r="BI33" s="317"/>
    </row>
    <row r="34" spans="1:61" x14ac:dyDescent="0.35">
      <c r="A34" s="105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203"/>
      <c r="P34" s="106"/>
      <c r="Q34" s="203"/>
      <c r="R34" s="211"/>
      <c r="S34" s="308" t="s">
        <v>28</v>
      </c>
      <c r="T34" s="309"/>
      <c r="U34" s="310"/>
      <c r="V34" s="311"/>
      <c r="W34" s="312"/>
      <c r="X34" s="302" t="s">
        <v>29</v>
      </c>
      <c r="Y34" s="303"/>
      <c r="Z34" s="303"/>
      <c r="AA34" s="303"/>
      <c r="AB34" s="303"/>
      <c r="AC34" s="303"/>
      <c r="AD34" s="304"/>
      <c r="AE34" s="302" t="s">
        <v>30</v>
      </c>
      <c r="AF34" s="303"/>
      <c r="AG34" s="303"/>
      <c r="AH34" s="303"/>
      <c r="AI34" s="303"/>
      <c r="AJ34" s="303"/>
      <c r="AK34" s="304"/>
      <c r="AL34" s="302" t="s">
        <v>31</v>
      </c>
      <c r="AM34" s="303"/>
      <c r="AN34" s="303"/>
      <c r="AO34" s="303"/>
      <c r="AP34" s="303"/>
      <c r="AQ34" s="303"/>
      <c r="AR34" s="304"/>
      <c r="AS34" s="302" t="s">
        <v>32</v>
      </c>
      <c r="AT34" s="303"/>
      <c r="AU34" s="303"/>
      <c r="AV34" s="303"/>
      <c r="AW34" s="303"/>
      <c r="AX34" s="303"/>
      <c r="AY34" s="304"/>
      <c r="AZ34" s="302" t="s">
        <v>33</v>
      </c>
      <c r="BA34" s="303"/>
      <c r="BB34" s="303"/>
      <c r="BC34" s="303"/>
      <c r="BD34" s="303"/>
      <c r="BE34" s="303"/>
      <c r="BF34" s="304"/>
      <c r="BG34" s="55"/>
      <c r="BH34" s="55"/>
      <c r="BI34" s="55"/>
    </row>
    <row r="35" spans="1:61" ht="72.5" x14ac:dyDescent="0.35">
      <c r="A35" s="57" t="s">
        <v>12</v>
      </c>
      <c r="B35" s="57" t="s">
        <v>13</v>
      </c>
      <c r="C35" s="57" t="s">
        <v>14</v>
      </c>
      <c r="D35" s="57" t="s">
        <v>15</v>
      </c>
      <c r="E35" s="57" t="s">
        <v>16</v>
      </c>
      <c r="F35" s="57" t="s">
        <v>17</v>
      </c>
      <c r="G35" s="57" t="s">
        <v>18</v>
      </c>
      <c r="H35" s="57" t="s">
        <v>19</v>
      </c>
      <c r="I35" s="99" t="s">
        <v>20</v>
      </c>
      <c r="J35" s="99" t="s">
        <v>60</v>
      </c>
      <c r="K35" s="57" t="s">
        <v>22</v>
      </c>
      <c r="L35" s="57" t="s">
        <v>23</v>
      </c>
      <c r="M35" s="57" t="s">
        <v>24</v>
      </c>
      <c r="N35" s="107" t="s">
        <v>61</v>
      </c>
      <c r="O35" s="204" t="s">
        <v>25</v>
      </c>
      <c r="P35" s="57" t="s">
        <v>62</v>
      </c>
      <c r="Q35" s="204" t="s">
        <v>59</v>
      </c>
      <c r="R35" s="212"/>
      <c r="S35" s="127" t="s">
        <v>35</v>
      </c>
      <c r="T35" s="127" t="s">
        <v>36</v>
      </c>
      <c r="U35" s="127" t="s">
        <v>37</v>
      </c>
      <c r="V35" s="58" t="s">
        <v>38</v>
      </c>
      <c r="W35" s="58" t="s">
        <v>39</v>
      </c>
      <c r="X35" s="58" t="s">
        <v>40</v>
      </c>
      <c r="Y35" s="58" t="s">
        <v>41</v>
      </c>
      <c r="Z35" s="58" t="s">
        <v>42</v>
      </c>
      <c r="AA35" s="58" t="s">
        <v>35</v>
      </c>
      <c r="AB35" s="58" t="s">
        <v>36</v>
      </c>
      <c r="AC35" s="58" t="s">
        <v>44</v>
      </c>
      <c r="AD35" s="58" t="s">
        <v>45</v>
      </c>
      <c r="AE35" s="58" t="s">
        <v>40</v>
      </c>
      <c r="AF35" s="58" t="s">
        <v>41</v>
      </c>
      <c r="AG35" s="58" t="s">
        <v>42</v>
      </c>
      <c r="AH35" s="58" t="s">
        <v>35</v>
      </c>
      <c r="AI35" s="58" t="s">
        <v>36</v>
      </c>
      <c r="AJ35" s="58" t="s">
        <v>44</v>
      </c>
      <c r="AK35" s="58" t="s">
        <v>45</v>
      </c>
      <c r="AL35" s="58" t="s">
        <v>40</v>
      </c>
      <c r="AM35" s="58" t="s">
        <v>41</v>
      </c>
      <c r="AN35" s="58" t="s">
        <v>42</v>
      </c>
      <c r="AO35" s="58" t="s">
        <v>35</v>
      </c>
      <c r="AP35" s="58" t="s">
        <v>36</v>
      </c>
      <c r="AQ35" s="58" t="s">
        <v>44</v>
      </c>
      <c r="AR35" s="58" t="s">
        <v>45</v>
      </c>
      <c r="AS35" s="58" t="s">
        <v>40</v>
      </c>
      <c r="AT35" s="58" t="s">
        <v>41</v>
      </c>
      <c r="AU35" s="58" t="s">
        <v>42</v>
      </c>
      <c r="AV35" s="58" t="s">
        <v>35</v>
      </c>
      <c r="AW35" s="58" t="s">
        <v>36</v>
      </c>
      <c r="AX35" s="58" t="s">
        <v>44</v>
      </c>
      <c r="AY35" s="58" t="s">
        <v>45</v>
      </c>
      <c r="AZ35" s="58" t="s">
        <v>40</v>
      </c>
      <c r="BA35" s="58" t="s">
        <v>41</v>
      </c>
      <c r="BB35" s="58" t="s">
        <v>42</v>
      </c>
      <c r="BC35" s="58" t="s">
        <v>35</v>
      </c>
      <c r="BD35" s="58" t="s">
        <v>36</v>
      </c>
      <c r="BE35" s="58" t="s">
        <v>44</v>
      </c>
      <c r="BF35" s="58" t="s">
        <v>45</v>
      </c>
      <c r="BG35" s="59" t="s">
        <v>46</v>
      </c>
      <c r="BH35" s="59" t="s">
        <v>47</v>
      </c>
      <c r="BI35" s="59" t="s">
        <v>48</v>
      </c>
    </row>
    <row r="36" spans="1:61" s="67" customFormat="1" x14ac:dyDescent="0.35">
      <c r="A36" s="108"/>
      <c r="B36" s="101" t="s">
        <v>160</v>
      </c>
      <c r="C36" s="101" t="s">
        <v>161</v>
      </c>
      <c r="D36" s="60" t="s">
        <v>162</v>
      </c>
      <c r="E36" s="108"/>
      <c r="F36" s="109"/>
      <c r="G36" s="109"/>
      <c r="H36" s="109"/>
      <c r="I36" s="110"/>
      <c r="J36" s="108"/>
      <c r="K36" s="108"/>
      <c r="L36" s="111"/>
      <c r="M36" s="111"/>
      <c r="N36" s="60"/>
      <c r="O36" s="205"/>
      <c r="P36" s="108"/>
      <c r="Q36" s="64">
        <f>IF(P36="Yes",O36*1,I36*3.56+O36)</f>
        <v>0</v>
      </c>
      <c r="R36" s="64"/>
      <c r="S36" s="61"/>
      <c r="T36" s="61"/>
      <c r="U36" s="61"/>
      <c r="V36" s="60"/>
      <c r="W36" s="62"/>
      <c r="X36" s="61"/>
      <c r="Y36" s="61"/>
      <c r="Z36" s="61">
        <f>X36+Y36</f>
        <v>0</v>
      </c>
      <c r="AA36" s="61"/>
      <c r="AB36" s="61"/>
      <c r="AC36" s="61"/>
      <c r="AD36" s="61"/>
      <c r="AE36" s="61"/>
      <c r="AF36" s="61"/>
      <c r="AG36" s="61">
        <f t="shared" ref="AG36:AG49" si="16">AE36+AF36</f>
        <v>0</v>
      </c>
      <c r="AH36" s="61"/>
      <c r="AI36" s="61"/>
      <c r="AJ36" s="61"/>
      <c r="AK36" s="61"/>
      <c r="AL36" s="61"/>
      <c r="AM36" s="61"/>
      <c r="AN36" s="61">
        <f t="shared" ref="AN36:AN49" si="17">AL36+AM36</f>
        <v>0</v>
      </c>
      <c r="AO36" s="61"/>
      <c r="AP36" s="61"/>
      <c r="AQ36" s="61"/>
      <c r="AR36" s="61"/>
      <c r="AS36" s="61"/>
      <c r="AT36" s="61"/>
      <c r="AU36" s="277">
        <f t="shared" ref="AU36:AU49" si="18">AS36+AT36</f>
        <v>0</v>
      </c>
      <c r="AV36" s="61"/>
      <c r="AW36" s="61"/>
      <c r="AX36" s="61"/>
      <c r="AY36" s="61"/>
      <c r="AZ36" s="61"/>
      <c r="BA36" s="61"/>
      <c r="BB36" s="277">
        <f t="shared" ref="BB36:BB49" si="19">AZ36+BA36</f>
        <v>0</v>
      </c>
      <c r="BC36" s="61"/>
      <c r="BD36" s="61"/>
      <c r="BE36" s="61"/>
      <c r="BF36" s="61"/>
      <c r="BG36" s="62"/>
      <c r="BH36" s="62"/>
      <c r="BI36" s="62"/>
    </row>
    <row r="37" spans="1:61" s="67" customFormat="1" x14ac:dyDescent="0.35">
      <c r="A37" s="108"/>
      <c r="B37" s="101" t="s">
        <v>160</v>
      </c>
      <c r="C37" s="101" t="s">
        <v>161</v>
      </c>
      <c r="D37" s="60" t="s">
        <v>162</v>
      </c>
      <c r="E37" s="108"/>
      <c r="F37" s="109"/>
      <c r="G37" s="109"/>
      <c r="H37" s="109"/>
      <c r="I37" s="110"/>
      <c r="J37" s="108"/>
      <c r="K37" s="108"/>
      <c r="L37" s="111"/>
      <c r="M37" s="111"/>
      <c r="N37" s="60"/>
      <c r="O37" s="205"/>
      <c r="P37" s="108"/>
      <c r="Q37" s="64">
        <f t="shared" ref="Q37:Q49" si="20">IF(P37="Yes",O37*1,I37*3.56+O37)</f>
        <v>0</v>
      </c>
      <c r="R37" s="64"/>
      <c r="S37" s="61"/>
      <c r="T37" s="61"/>
      <c r="U37" s="61"/>
      <c r="V37" s="60"/>
      <c r="W37" s="62"/>
      <c r="X37" s="61"/>
      <c r="Y37" s="61"/>
      <c r="Z37" s="61">
        <f t="shared" ref="Z37:Z49" si="21">X37+Y37</f>
        <v>0</v>
      </c>
      <c r="AA37" s="61"/>
      <c r="AB37" s="61"/>
      <c r="AC37" s="61"/>
      <c r="AD37" s="61"/>
      <c r="AE37" s="61"/>
      <c r="AF37" s="61"/>
      <c r="AG37" s="61">
        <f t="shared" si="16"/>
        <v>0</v>
      </c>
      <c r="AH37" s="61"/>
      <c r="AI37" s="61"/>
      <c r="AJ37" s="61"/>
      <c r="AK37" s="61"/>
      <c r="AL37" s="61"/>
      <c r="AM37" s="61"/>
      <c r="AN37" s="61">
        <f t="shared" si="17"/>
        <v>0</v>
      </c>
      <c r="AO37" s="61"/>
      <c r="AP37" s="61"/>
      <c r="AQ37" s="61"/>
      <c r="AR37" s="61"/>
      <c r="AS37" s="61"/>
      <c r="AT37" s="61"/>
      <c r="AU37" s="277">
        <f t="shared" si="18"/>
        <v>0</v>
      </c>
      <c r="AV37" s="61"/>
      <c r="AW37" s="61"/>
      <c r="AX37" s="61"/>
      <c r="AY37" s="61"/>
      <c r="AZ37" s="61"/>
      <c r="BA37" s="61"/>
      <c r="BB37" s="277">
        <f t="shared" si="19"/>
        <v>0</v>
      </c>
      <c r="BC37" s="61"/>
      <c r="BD37" s="61"/>
      <c r="BE37" s="61"/>
      <c r="BF37" s="61"/>
      <c r="BG37" s="62"/>
      <c r="BH37" s="62"/>
      <c r="BI37" s="62"/>
    </row>
    <row r="38" spans="1:61" s="67" customFormat="1" x14ac:dyDescent="0.35">
      <c r="A38" s="108"/>
      <c r="B38" s="101" t="s">
        <v>160</v>
      </c>
      <c r="C38" s="101" t="s">
        <v>161</v>
      </c>
      <c r="D38" s="60" t="s">
        <v>162</v>
      </c>
      <c r="E38" s="108"/>
      <c r="F38" s="109"/>
      <c r="G38" s="109"/>
      <c r="H38" s="109"/>
      <c r="I38" s="110"/>
      <c r="J38" s="108"/>
      <c r="K38" s="108"/>
      <c r="L38" s="111"/>
      <c r="M38" s="111"/>
      <c r="N38" s="60"/>
      <c r="O38" s="205"/>
      <c r="P38" s="108"/>
      <c r="Q38" s="64">
        <f t="shared" si="20"/>
        <v>0</v>
      </c>
      <c r="R38" s="64"/>
      <c r="S38" s="61"/>
      <c r="T38" s="61"/>
      <c r="U38" s="61"/>
      <c r="V38" s="60"/>
      <c r="W38" s="62"/>
      <c r="X38" s="61"/>
      <c r="Y38" s="61"/>
      <c r="Z38" s="61">
        <f t="shared" si="21"/>
        <v>0</v>
      </c>
      <c r="AA38" s="61"/>
      <c r="AB38" s="61"/>
      <c r="AC38" s="61"/>
      <c r="AD38" s="61"/>
      <c r="AE38" s="61"/>
      <c r="AF38" s="61"/>
      <c r="AG38" s="61">
        <f t="shared" si="16"/>
        <v>0</v>
      </c>
      <c r="AH38" s="61"/>
      <c r="AI38" s="61"/>
      <c r="AJ38" s="61"/>
      <c r="AK38" s="61"/>
      <c r="AL38" s="61"/>
      <c r="AM38" s="61"/>
      <c r="AN38" s="61">
        <f t="shared" si="17"/>
        <v>0</v>
      </c>
      <c r="AO38" s="61"/>
      <c r="AP38" s="61"/>
      <c r="AQ38" s="61"/>
      <c r="AR38" s="61"/>
      <c r="AS38" s="61"/>
      <c r="AT38" s="61"/>
      <c r="AU38" s="277">
        <f t="shared" si="18"/>
        <v>0</v>
      </c>
      <c r="AV38" s="61"/>
      <c r="AW38" s="61"/>
      <c r="AX38" s="61"/>
      <c r="AY38" s="61"/>
      <c r="AZ38" s="61"/>
      <c r="BA38" s="61"/>
      <c r="BB38" s="277">
        <f t="shared" si="19"/>
        <v>0</v>
      </c>
      <c r="BC38" s="61"/>
      <c r="BD38" s="61"/>
      <c r="BE38" s="61"/>
      <c r="BF38" s="61"/>
      <c r="BG38" s="62"/>
      <c r="BH38" s="62"/>
      <c r="BI38" s="62"/>
    </row>
    <row r="39" spans="1:61" s="67" customFormat="1" x14ac:dyDescent="0.35">
      <c r="A39" s="108"/>
      <c r="B39" s="101" t="s">
        <v>160</v>
      </c>
      <c r="C39" s="101" t="s">
        <v>161</v>
      </c>
      <c r="D39" s="60" t="s">
        <v>162</v>
      </c>
      <c r="E39" s="108"/>
      <c r="F39" s="109"/>
      <c r="G39" s="109"/>
      <c r="H39" s="109"/>
      <c r="I39" s="110"/>
      <c r="J39" s="108"/>
      <c r="K39" s="108"/>
      <c r="L39" s="111"/>
      <c r="M39" s="111"/>
      <c r="N39" s="60"/>
      <c r="O39" s="205"/>
      <c r="P39" s="108"/>
      <c r="Q39" s="64">
        <f t="shared" si="20"/>
        <v>0</v>
      </c>
      <c r="R39" s="64"/>
      <c r="S39" s="61"/>
      <c r="T39" s="61"/>
      <c r="U39" s="61"/>
      <c r="V39" s="60"/>
      <c r="W39" s="62"/>
      <c r="X39" s="61"/>
      <c r="Y39" s="61"/>
      <c r="Z39" s="65">
        <f t="shared" si="21"/>
        <v>0</v>
      </c>
      <c r="AA39" s="61"/>
      <c r="AB39" s="61"/>
      <c r="AC39" s="61"/>
      <c r="AD39" s="61"/>
      <c r="AE39" s="61"/>
      <c r="AF39" s="61"/>
      <c r="AG39" s="65">
        <f t="shared" si="16"/>
        <v>0</v>
      </c>
      <c r="AH39" s="61"/>
      <c r="AI39" s="61"/>
      <c r="AJ39" s="61"/>
      <c r="AK39" s="61"/>
      <c r="AL39" s="61"/>
      <c r="AM39" s="61"/>
      <c r="AN39" s="65">
        <f t="shared" si="17"/>
        <v>0</v>
      </c>
      <c r="AO39" s="61"/>
      <c r="AP39" s="61"/>
      <c r="AQ39" s="61"/>
      <c r="AR39" s="61"/>
      <c r="AS39" s="61"/>
      <c r="AT39" s="61"/>
      <c r="AU39" s="112">
        <f t="shared" si="18"/>
        <v>0</v>
      </c>
      <c r="AV39" s="61"/>
      <c r="AW39" s="61"/>
      <c r="AX39" s="61"/>
      <c r="AY39" s="61"/>
      <c r="AZ39" s="61"/>
      <c r="BA39" s="61"/>
      <c r="BB39" s="112">
        <f t="shared" si="19"/>
        <v>0</v>
      </c>
      <c r="BC39" s="61"/>
      <c r="BD39" s="61"/>
      <c r="BE39" s="61"/>
      <c r="BF39" s="61"/>
      <c r="BG39" s="62"/>
      <c r="BH39" s="62"/>
      <c r="BI39" s="62"/>
    </row>
    <row r="40" spans="1:61" s="67" customFormat="1" x14ac:dyDescent="0.35">
      <c r="A40" s="108"/>
      <c r="B40" s="101" t="s">
        <v>160</v>
      </c>
      <c r="C40" s="101" t="s">
        <v>161</v>
      </c>
      <c r="D40" s="60" t="s">
        <v>162</v>
      </c>
      <c r="E40" s="108"/>
      <c r="F40" s="109"/>
      <c r="G40" s="109"/>
      <c r="H40" s="109"/>
      <c r="I40" s="110"/>
      <c r="J40" s="108"/>
      <c r="K40" s="108"/>
      <c r="L40" s="111"/>
      <c r="M40" s="111"/>
      <c r="N40" s="60"/>
      <c r="O40" s="205"/>
      <c r="P40" s="108"/>
      <c r="Q40" s="64">
        <f t="shared" si="20"/>
        <v>0</v>
      </c>
      <c r="R40" s="64"/>
      <c r="S40" s="61"/>
      <c r="T40" s="61"/>
      <c r="U40" s="61"/>
      <c r="V40" s="60"/>
      <c r="W40" s="62"/>
      <c r="X40" s="61"/>
      <c r="Y40" s="61"/>
      <c r="Z40" s="65">
        <f t="shared" si="21"/>
        <v>0</v>
      </c>
      <c r="AA40" s="61"/>
      <c r="AB40" s="61"/>
      <c r="AC40" s="61"/>
      <c r="AD40" s="61"/>
      <c r="AE40" s="61"/>
      <c r="AF40" s="61"/>
      <c r="AG40" s="65">
        <f t="shared" si="16"/>
        <v>0</v>
      </c>
      <c r="AH40" s="61"/>
      <c r="AI40" s="61"/>
      <c r="AJ40" s="61"/>
      <c r="AK40" s="61"/>
      <c r="AL40" s="61"/>
      <c r="AM40" s="61"/>
      <c r="AN40" s="65">
        <f t="shared" si="17"/>
        <v>0</v>
      </c>
      <c r="AO40" s="61"/>
      <c r="AP40" s="61"/>
      <c r="AQ40" s="61"/>
      <c r="AR40" s="61"/>
      <c r="AS40" s="61"/>
      <c r="AT40" s="61"/>
      <c r="AU40" s="112">
        <f t="shared" si="18"/>
        <v>0</v>
      </c>
      <c r="AV40" s="61"/>
      <c r="AW40" s="61"/>
      <c r="AX40" s="61"/>
      <c r="AY40" s="61"/>
      <c r="AZ40" s="61"/>
      <c r="BA40" s="61"/>
      <c r="BB40" s="112">
        <f t="shared" si="19"/>
        <v>0</v>
      </c>
      <c r="BC40" s="61"/>
      <c r="BD40" s="61"/>
      <c r="BE40" s="61"/>
      <c r="BF40" s="61"/>
      <c r="BG40" s="62"/>
      <c r="BH40" s="62"/>
      <c r="BI40" s="62"/>
    </row>
    <row r="41" spans="1:61" s="67" customFormat="1" x14ac:dyDescent="0.35">
      <c r="A41" s="108"/>
      <c r="B41" s="101" t="s">
        <v>160</v>
      </c>
      <c r="C41" s="101" t="s">
        <v>161</v>
      </c>
      <c r="D41" s="60" t="s">
        <v>162</v>
      </c>
      <c r="E41" s="108"/>
      <c r="F41" s="109"/>
      <c r="G41" s="109"/>
      <c r="H41" s="109"/>
      <c r="I41" s="110"/>
      <c r="J41" s="108"/>
      <c r="K41" s="108"/>
      <c r="L41" s="111"/>
      <c r="M41" s="111"/>
      <c r="N41" s="60"/>
      <c r="O41" s="205"/>
      <c r="P41" s="108"/>
      <c r="Q41" s="64">
        <f t="shared" si="20"/>
        <v>0</v>
      </c>
      <c r="R41" s="64"/>
      <c r="S41" s="61"/>
      <c r="T41" s="61"/>
      <c r="U41" s="61"/>
      <c r="V41" s="60"/>
      <c r="W41" s="62"/>
      <c r="X41" s="61"/>
      <c r="Y41" s="61"/>
      <c r="Z41" s="65">
        <f t="shared" si="21"/>
        <v>0</v>
      </c>
      <c r="AA41" s="61"/>
      <c r="AB41" s="61"/>
      <c r="AC41" s="61"/>
      <c r="AD41" s="61"/>
      <c r="AE41" s="61"/>
      <c r="AF41" s="61"/>
      <c r="AG41" s="65">
        <f t="shared" si="16"/>
        <v>0</v>
      </c>
      <c r="AH41" s="61"/>
      <c r="AI41" s="61"/>
      <c r="AJ41" s="61"/>
      <c r="AK41" s="61"/>
      <c r="AL41" s="61"/>
      <c r="AM41" s="61"/>
      <c r="AN41" s="65">
        <f t="shared" si="17"/>
        <v>0</v>
      </c>
      <c r="AO41" s="61"/>
      <c r="AP41" s="61"/>
      <c r="AQ41" s="61"/>
      <c r="AR41" s="61"/>
      <c r="AS41" s="61"/>
      <c r="AT41" s="61"/>
      <c r="AU41" s="112">
        <f t="shared" si="18"/>
        <v>0</v>
      </c>
      <c r="AV41" s="61"/>
      <c r="AW41" s="61"/>
      <c r="AX41" s="61"/>
      <c r="AY41" s="61"/>
      <c r="AZ41" s="61"/>
      <c r="BA41" s="61"/>
      <c r="BB41" s="112">
        <f t="shared" si="19"/>
        <v>0</v>
      </c>
      <c r="BC41" s="61"/>
      <c r="BD41" s="61"/>
      <c r="BE41" s="61"/>
      <c r="BF41" s="61"/>
      <c r="BG41" s="62"/>
      <c r="BH41" s="62"/>
      <c r="BI41" s="62"/>
    </row>
    <row r="42" spans="1:61" s="67" customFormat="1" x14ac:dyDescent="0.35">
      <c r="A42" s="108"/>
      <c r="B42" s="101" t="s">
        <v>160</v>
      </c>
      <c r="C42" s="101" t="s">
        <v>161</v>
      </c>
      <c r="D42" s="60" t="s">
        <v>162</v>
      </c>
      <c r="E42" s="108"/>
      <c r="F42" s="109"/>
      <c r="G42" s="109"/>
      <c r="H42" s="109"/>
      <c r="I42" s="110"/>
      <c r="J42" s="108"/>
      <c r="K42" s="108"/>
      <c r="L42" s="111"/>
      <c r="M42" s="111"/>
      <c r="N42" s="60"/>
      <c r="O42" s="205"/>
      <c r="P42" s="108"/>
      <c r="Q42" s="64">
        <f t="shared" si="20"/>
        <v>0</v>
      </c>
      <c r="R42" s="64"/>
      <c r="S42" s="61"/>
      <c r="T42" s="61"/>
      <c r="U42" s="61"/>
      <c r="V42" s="60"/>
      <c r="W42" s="62"/>
      <c r="X42" s="61"/>
      <c r="Y42" s="61"/>
      <c r="Z42" s="65">
        <f t="shared" si="21"/>
        <v>0</v>
      </c>
      <c r="AA42" s="61"/>
      <c r="AB42" s="61"/>
      <c r="AC42" s="61"/>
      <c r="AD42" s="61"/>
      <c r="AE42" s="61"/>
      <c r="AF42" s="61"/>
      <c r="AG42" s="65">
        <f t="shared" si="16"/>
        <v>0</v>
      </c>
      <c r="AH42" s="61"/>
      <c r="AI42" s="61"/>
      <c r="AJ42" s="61"/>
      <c r="AK42" s="61"/>
      <c r="AL42" s="61"/>
      <c r="AM42" s="61"/>
      <c r="AN42" s="65">
        <f t="shared" si="17"/>
        <v>0</v>
      </c>
      <c r="AO42" s="61"/>
      <c r="AP42" s="61"/>
      <c r="AQ42" s="61"/>
      <c r="AR42" s="61"/>
      <c r="AS42" s="61"/>
      <c r="AT42" s="61"/>
      <c r="AU42" s="112">
        <f t="shared" si="18"/>
        <v>0</v>
      </c>
      <c r="AV42" s="61"/>
      <c r="AW42" s="61"/>
      <c r="AX42" s="61"/>
      <c r="AY42" s="61"/>
      <c r="AZ42" s="61"/>
      <c r="BA42" s="61"/>
      <c r="BB42" s="112">
        <f t="shared" si="19"/>
        <v>0</v>
      </c>
      <c r="BC42" s="61"/>
      <c r="BD42" s="61"/>
      <c r="BE42" s="61"/>
      <c r="BF42" s="61"/>
      <c r="BG42" s="62"/>
      <c r="BH42" s="62"/>
      <c r="BI42" s="62"/>
    </row>
    <row r="43" spans="1:61" s="67" customFormat="1" x14ac:dyDescent="0.35">
      <c r="A43" s="108"/>
      <c r="B43" s="101" t="s">
        <v>160</v>
      </c>
      <c r="C43" s="101" t="s">
        <v>161</v>
      </c>
      <c r="D43" s="60" t="s">
        <v>162</v>
      </c>
      <c r="E43" s="108"/>
      <c r="F43" s="109"/>
      <c r="G43" s="109"/>
      <c r="H43" s="109"/>
      <c r="I43" s="110"/>
      <c r="J43" s="108"/>
      <c r="K43" s="108"/>
      <c r="L43" s="111"/>
      <c r="M43" s="111"/>
      <c r="N43" s="60"/>
      <c r="O43" s="205"/>
      <c r="P43" s="108"/>
      <c r="Q43" s="64">
        <f t="shared" si="20"/>
        <v>0</v>
      </c>
      <c r="R43" s="64"/>
      <c r="S43" s="61"/>
      <c r="T43" s="61"/>
      <c r="U43" s="61"/>
      <c r="V43" s="60"/>
      <c r="W43" s="62"/>
      <c r="X43" s="61"/>
      <c r="Y43" s="61"/>
      <c r="Z43" s="65">
        <f t="shared" si="21"/>
        <v>0</v>
      </c>
      <c r="AA43" s="61"/>
      <c r="AB43" s="61"/>
      <c r="AC43" s="61"/>
      <c r="AD43" s="61"/>
      <c r="AE43" s="61"/>
      <c r="AF43" s="61"/>
      <c r="AG43" s="65">
        <f t="shared" si="16"/>
        <v>0</v>
      </c>
      <c r="AH43" s="61"/>
      <c r="AI43" s="61"/>
      <c r="AJ43" s="61"/>
      <c r="AK43" s="61"/>
      <c r="AL43" s="61"/>
      <c r="AM43" s="61"/>
      <c r="AN43" s="65">
        <f t="shared" si="17"/>
        <v>0</v>
      </c>
      <c r="AO43" s="61"/>
      <c r="AP43" s="61"/>
      <c r="AQ43" s="61"/>
      <c r="AR43" s="61"/>
      <c r="AS43" s="61"/>
      <c r="AT43" s="61"/>
      <c r="AU43" s="112">
        <f t="shared" si="18"/>
        <v>0</v>
      </c>
      <c r="AV43" s="61"/>
      <c r="AW43" s="61"/>
      <c r="AX43" s="61"/>
      <c r="AY43" s="61"/>
      <c r="AZ43" s="61"/>
      <c r="BA43" s="61"/>
      <c r="BB43" s="112">
        <f t="shared" si="19"/>
        <v>0</v>
      </c>
      <c r="BC43" s="61"/>
      <c r="BD43" s="61"/>
      <c r="BE43" s="61"/>
      <c r="BF43" s="61"/>
      <c r="BG43" s="62"/>
      <c r="BH43" s="62"/>
      <c r="BI43" s="62"/>
    </row>
    <row r="44" spans="1:61" s="67" customFormat="1" x14ac:dyDescent="0.35">
      <c r="A44" s="108"/>
      <c r="B44" s="101" t="s">
        <v>160</v>
      </c>
      <c r="C44" s="101" t="s">
        <v>161</v>
      </c>
      <c r="D44" s="60" t="s">
        <v>162</v>
      </c>
      <c r="E44" s="108"/>
      <c r="F44" s="109"/>
      <c r="G44" s="109"/>
      <c r="H44" s="109"/>
      <c r="I44" s="110"/>
      <c r="J44" s="108"/>
      <c r="K44" s="108"/>
      <c r="L44" s="111"/>
      <c r="M44" s="111"/>
      <c r="N44" s="60"/>
      <c r="O44" s="205"/>
      <c r="P44" s="108"/>
      <c r="Q44" s="64">
        <f t="shared" si="20"/>
        <v>0</v>
      </c>
      <c r="R44" s="64"/>
      <c r="S44" s="61"/>
      <c r="T44" s="61"/>
      <c r="U44" s="61"/>
      <c r="V44" s="60"/>
      <c r="W44" s="62"/>
      <c r="X44" s="61"/>
      <c r="Y44" s="61"/>
      <c r="Z44" s="65">
        <f t="shared" si="21"/>
        <v>0</v>
      </c>
      <c r="AA44" s="61"/>
      <c r="AB44" s="61"/>
      <c r="AC44" s="61"/>
      <c r="AD44" s="61"/>
      <c r="AE44" s="61"/>
      <c r="AF44" s="61"/>
      <c r="AG44" s="65">
        <f t="shared" si="16"/>
        <v>0</v>
      </c>
      <c r="AH44" s="61"/>
      <c r="AI44" s="61"/>
      <c r="AJ44" s="61"/>
      <c r="AK44" s="61"/>
      <c r="AL44" s="61"/>
      <c r="AM44" s="61"/>
      <c r="AN44" s="65">
        <f t="shared" si="17"/>
        <v>0</v>
      </c>
      <c r="AO44" s="61"/>
      <c r="AP44" s="61"/>
      <c r="AQ44" s="61"/>
      <c r="AR44" s="61"/>
      <c r="AS44" s="61"/>
      <c r="AT44" s="61"/>
      <c r="AU44" s="112">
        <f t="shared" si="18"/>
        <v>0</v>
      </c>
      <c r="AV44" s="61"/>
      <c r="AW44" s="61"/>
      <c r="AX44" s="61"/>
      <c r="AY44" s="61"/>
      <c r="AZ44" s="61"/>
      <c r="BA44" s="61"/>
      <c r="BB44" s="112">
        <f t="shared" si="19"/>
        <v>0</v>
      </c>
      <c r="BC44" s="61"/>
      <c r="BD44" s="61"/>
      <c r="BE44" s="61"/>
      <c r="BF44" s="61"/>
      <c r="BG44" s="62"/>
      <c r="BH44" s="62"/>
      <c r="BI44" s="62"/>
    </row>
    <row r="45" spans="1:61" s="67" customFormat="1" x14ac:dyDescent="0.35">
      <c r="A45" s="108"/>
      <c r="B45" s="101" t="s">
        <v>160</v>
      </c>
      <c r="C45" s="101" t="s">
        <v>161</v>
      </c>
      <c r="D45" s="60" t="s">
        <v>162</v>
      </c>
      <c r="E45" s="108"/>
      <c r="F45" s="109"/>
      <c r="G45" s="109"/>
      <c r="H45" s="109"/>
      <c r="I45" s="110"/>
      <c r="J45" s="108"/>
      <c r="K45" s="108"/>
      <c r="L45" s="111"/>
      <c r="M45" s="111"/>
      <c r="N45" s="60"/>
      <c r="O45" s="205"/>
      <c r="P45" s="108"/>
      <c r="Q45" s="64">
        <f t="shared" si="20"/>
        <v>0</v>
      </c>
      <c r="R45" s="64"/>
      <c r="S45" s="61"/>
      <c r="T45" s="61"/>
      <c r="U45" s="61"/>
      <c r="V45" s="60"/>
      <c r="W45" s="62"/>
      <c r="X45" s="61"/>
      <c r="Y45" s="61"/>
      <c r="Z45" s="65">
        <f t="shared" si="21"/>
        <v>0</v>
      </c>
      <c r="AA45" s="61"/>
      <c r="AB45" s="61"/>
      <c r="AC45" s="61"/>
      <c r="AD45" s="61"/>
      <c r="AE45" s="61"/>
      <c r="AF45" s="61"/>
      <c r="AG45" s="65">
        <f t="shared" si="16"/>
        <v>0</v>
      </c>
      <c r="AH45" s="61"/>
      <c r="AI45" s="61"/>
      <c r="AJ45" s="61"/>
      <c r="AK45" s="61"/>
      <c r="AL45" s="61"/>
      <c r="AM45" s="61"/>
      <c r="AN45" s="65">
        <f t="shared" si="17"/>
        <v>0</v>
      </c>
      <c r="AO45" s="61"/>
      <c r="AP45" s="61"/>
      <c r="AQ45" s="61"/>
      <c r="AR45" s="61"/>
      <c r="AS45" s="61"/>
      <c r="AT45" s="61"/>
      <c r="AU45" s="112">
        <f t="shared" si="18"/>
        <v>0</v>
      </c>
      <c r="AV45" s="61"/>
      <c r="AW45" s="61"/>
      <c r="AX45" s="61"/>
      <c r="AY45" s="61"/>
      <c r="AZ45" s="61"/>
      <c r="BA45" s="61"/>
      <c r="BB45" s="112">
        <f t="shared" si="19"/>
        <v>0</v>
      </c>
      <c r="BC45" s="61"/>
      <c r="BD45" s="61"/>
      <c r="BE45" s="61"/>
      <c r="BF45" s="61"/>
      <c r="BG45" s="62"/>
      <c r="BH45" s="62"/>
      <c r="BI45" s="62"/>
    </row>
    <row r="46" spans="1:61" s="67" customFormat="1" x14ac:dyDescent="0.35">
      <c r="A46" s="108"/>
      <c r="B46" s="101" t="s">
        <v>160</v>
      </c>
      <c r="C46" s="101" t="s">
        <v>161</v>
      </c>
      <c r="D46" s="60" t="s">
        <v>162</v>
      </c>
      <c r="E46" s="108"/>
      <c r="F46" s="109"/>
      <c r="G46" s="109"/>
      <c r="H46" s="109"/>
      <c r="I46" s="110"/>
      <c r="J46" s="108"/>
      <c r="K46" s="108"/>
      <c r="L46" s="111"/>
      <c r="M46" s="111"/>
      <c r="N46" s="60"/>
      <c r="O46" s="205"/>
      <c r="P46" s="108"/>
      <c r="Q46" s="64">
        <f t="shared" si="20"/>
        <v>0</v>
      </c>
      <c r="R46" s="64"/>
      <c r="S46" s="61"/>
      <c r="T46" s="61"/>
      <c r="U46" s="61"/>
      <c r="V46" s="60"/>
      <c r="W46" s="62"/>
      <c r="X46" s="61"/>
      <c r="Y46" s="61"/>
      <c r="Z46" s="65">
        <f t="shared" si="21"/>
        <v>0</v>
      </c>
      <c r="AA46" s="61"/>
      <c r="AB46" s="61"/>
      <c r="AC46" s="61"/>
      <c r="AD46" s="61"/>
      <c r="AE46" s="61"/>
      <c r="AF46" s="61"/>
      <c r="AG46" s="65">
        <f t="shared" si="16"/>
        <v>0</v>
      </c>
      <c r="AH46" s="61"/>
      <c r="AI46" s="61"/>
      <c r="AJ46" s="61"/>
      <c r="AK46" s="61"/>
      <c r="AL46" s="61"/>
      <c r="AM46" s="61"/>
      <c r="AN46" s="65">
        <f t="shared" si="17"/>
        <v>0</v>
      </c>
      <c r="AO46" s="61"/>
      <c r="AP46" s="61"/>
      <c r="AQ46" s="61"/>
      <c r="AR46" s="61"/>
      <c r="AS46" s="61"/>
      <c r="AT46" s="61"/>
      <c r="AU46" s="112">
        <f t="shared" si="18"/>
        <v>0</v>
      </c>
      <c r="AV46" s="61"/>
      <c r="AW46" s="61"/>
      <c r="AX46" s="61"/>
      <c r="AY46" s="61"/>
      <c r="AZ46" s="61"/>
      <c r="BA46" s="61"/>
      <c r="BB46" s="112">
        <f t="shared" si="19"/>
        <v>0</v>
      </c>
      <c r="BC46" s="61"/>
      <c r="BD46" s="61"/>
      <c r="BE46" s="61"/>
      <c r="BF46" s="61"/>
      <c r="BG46" s="62"/>
      <c r="BH46" s="62"/>
      <c r="BI46" s="62"/>
    </row>
    <row r="47" spans="1:61" s="67" customFormat="1" x14ac:dyDescent="0.35">
      <c r="A47" s="108"/>
      <c r="B47" s="101" t="s">
        <v>160</v>
      </c>
      <c r="C47" s="101" t="s">
        <v>161</v>
      </c>
      <c r="D47" s="60" t="s">
        <v>162</v>
      </c>
      <c r="E47" s="108"/>
      <c r="F47" s="109"/>
      <c r="G47" s="109"/>
      <c r="H47" s="109"/>
      <c r="I47" s="110"/>
      <c r="J47" s="108"/>
      <c r="K47" s="108"/>
      <c r="L47" s="111"/>
      <c r="M47" s="111"/>
      <c r="N47" s="60"/>
      <c r="O47" s="205"/>
      <c r="P47" s="108"/>
      <c r="Q47" s="64">
        <f t="shared" si="20"/>
        <v>0</v>
      </c>
      <c r="R47" s="64"/>
      <c r="S47" s="61"/>
      <c r="T47" s="61"/>
      <c r="U47" s="61"/>
      <c r="V47" s="60"/>
      <c r="W47" s="62"/>
      <c r="X47" s="61"/>
      <c r="Y47" s="61"/>
      <c r="Z47" s="65">
        <f t="shared" si="21"/>
        <v>0</v>
      </c>
      <c r="AA47" s="61"/>
      <c r="AB47" s="61"/>
      <c r="AC47" s="61"/>
      <c r="AD47" s="61"/>
      <c r="AE47" s="61"/>
      <c r="AF47" s="61"/>
      <c r="AG47" s="65">
        <f t="shared" si="16"/>
        <v>0</v>
      </c>
      <c r="AH47" s="61"/>
      <c r="AI47" s="61"/>
      <c r="AJ47" s="61"/>
      <c r="AK47" s="61"/>
      <c r="AL47" s="61"/>
      <c r="AM47" s="61"/>
      <c r="AN47" s="65">
        <f t="shared" si="17"/>
        <v>0</v>
      </c>
      <c r="AO47" s="61"/>
      <c r="AP47" s="61"/>
      <c r="AQ47" s="61"/>
      <c r="AR47" s="61"/>
      <c r="AS47" s="61"/>
      <c r="AT47" s="61"/>
      <c r="AU47" s="112">
        <f t="shared" si="18"/>
        <v>0</v>
      </c>
      <c r="AV47" s="61"/>
      <c r="AW47" s="61"/>
      <c r="AX47" s="61"/>
      <c r="AY47" s="61"/>
      <c r="AZ47" s="61"/>
      <c r="BA47" s="61"/>
      <c r="BB47" s="112">
        <f t="shared" si="19"/>
        <v>0</v>
      </c>
      <c r="BC47" s="61"/>
      <c r="BD47" s="61"/>
      <c r="BE47" s="61"/>
      <c r="BF47" s="61"/>
      <c r="BG47" s="62"/>
      <c r="BH47" s="62"/>
      <c r="BI47" s="62"/>
    </row>
    <row r="48" spans="1:61" s="67" customFormat="1" x14ac:dyDescent="0.35">
      <c r="A48" s="108"/>
      <c r="B48" s="101" t="s">
        <v>160</v>
      </c>
      <c r="C48" s="101" t="s">
        <v>161</v>
      </c>
      <c r="D48" s="60" t="s">
        <v>162</v>
      </c>
      <c r="E48" s="108"/>
      <c r="F48" s="109"/>
      <c r="G48" s="109"/>
      <c r="H48" s="109"/>
      <c r="I48" s="110"/>
      <c r="J48" s="108"/>
      <c r="K48" s="108"/>
      <c r="L48" s="111"/>
      <c r="M48" s="111"/>
      <c r="N48" s="60"/>
      <c r="O48" s="205"/>
      <c r="P48" s="108"/>
      <c r="Q48" s="64">
        <f t="shared" si="20"/>
        <v>0</v>
      </c>
      <c r="R48" s="64"/>
      <c r="S48" s="61"/>
      <c r="T48" s="61"/>
      <c r="U48" s="61"/>
      <c r="V48" s="60"/>
      <c r="W48" s="62"/>
      <c r="X48" s="61"/>
      <c r="Y48" s="61"/>
      <c r="Z48" s="65">
        <f t="shared" si="21"/>
        <v>0</v>
      </c>
      <c r="AA48" s="61"/>
      <c r="AB48" s="61"/>
      <c r="AC48" s="61"/>
      <c r="AD48" s="61"/>
      <c r="AE48" s="61"/>
      <c r="AF48" s="61"/>
      <c r="AG48" s="65">
        <f t="shared" si="16"/>
        <v>0</v>
      </c>
      <c r="AH48" s="61"/>
      <c r="AI48" s="61"/>
      <c r="AJ48" s="61"/>
      <c r="AK48" s="61"/>
      <c r="AL48" s="61"/>
      <c r="AM48" s="61"/>
      <c r="AN48" s="65">
        <f t="shared" si="17"/>
        <v>0</v>
      </c>
      <c r="AO48" s="61"/>
      <c r="AP48" s="61"/>
      <c r="AQ48" s="61"/>
      <c r="AR48" s="61"/>
      <c r="AS48" s="61"/>
      <c r="AT48" s="61"/>
      <c r="AU48" s="112">
        <f t="shared" si="18"/>
        <v>0</v>
      </c>
      <c r="AV48" s="61"/>
      <c r="AW48" s="61"/>
      <c r="AX48" s="61"/>
      <c r="AY48" s="61"/>
      <c r="AZ48" s="61"/>
      <c r="BA48" s="61"/>
      <c r="BB48" s="112">
        <f t="shared" si="19"/>
        <v>0</v>
      </c>
      <c r="BC48" s="61"/>
      <c r="BD48" s="61"/>
      <c r="BE48" s="61"/>
      <c r="BF48" s="61"/>
      <c r="BG48" s="62"/>
      <c r="BH48" s="62"/>
      <c r="BI48" s="62"/>
    </row>
    <row r="49" spans="1:61" s="67" customFormat="1" x14ac:dyDescent="0.35">
      <c r="A49" s="108"/>
      <c r="B49" s="101" t="s">
        <v>160</v>
      </c>
      <c r="C49" s="101" t="s">
        <v>161</v>
      </c>
      <c r="D49" s="60" t="s">
        <v>162</v>
      </c>
      <c r="E49" s="108"/>
      <c r="F49" s="109"/>
      <c r="G49" s="109"/>
      <c r="H49" s="109"/>
      <c r="I49" s="110"/>
      <c r="J49" s="108"/>
      <c r="K49" s="108"/>
      <c r="L49" s="111"/>
      <c r="M49" s="111"/>
      <c r="N49" s="60"/>
      <c r="O49" s="205"/>
      <c r="P49" s="108"/>
      <c r="Q49" s="64">
        <f t="shared" si="20"/>
        <v>0</v>
      </c>
      <c r="R49" s="64"/>
      <c r="S49" s="61"/>
      <c r="T49" s="61"/>
      <c r="U49" s="61"/>
      <c r="V49" s="60"/>
      <c r="W49" s="62"/>
      <c r="X49" s="61"/>
      <c r="Y49" s="61"/>
      <c r="Z49" s="65">
        <f t="shared" si="21"/>
        <v>0</v>
      </c>
      <c r="AA49" s="61"/>
      <c r="AB49" s="61"/>
      <c r="AC49" s="61"/>
      <c r="AD49" s="61"/>
      <c r="AE49" s="61"/>
      <c r="AF49" s="61"/>
      <c r="AG49" s="65">
        <f t="shared" si="16"/>
        <v>0</v>
      </c>
      <c r="AH49" s="61"/>
      <c r="AI49" s="61"/>
      <c r="AJ49" s="61"/>
      <c r="AK49" s="61"/>
      <c r="AL49" s="61"/>
      <c r="AM49" s="61"/>
      <c r="AN49" s="65">
        <f t="shared" si="17"/>
        <v>0</v>
      </c>
      <c r="AO49" s="61"/>
      <c r="AP49" s="61"/>
      <c r="AQ49" s="61"/>
      <c r="AR49" s="61"/>
      <c r="AS49" s="61"/>
      <c r="AT49" s="61"/>
      <c r="AU49" s="112">
        <f t="shared" si="18"/>
        <v>0</v>
      </c>
      <c r="AV49" s="61"/>
      <c r="AW49" s="61"/>
      <c r="AX49" s="61"/>
      <c r="AY49" s="61"/>
      <c r="AZ49" s="61"/>
      <c r="BA49" s="61"/>
      <c r="BB49" s="112">
        <f t="shared" si="19"/>
        <v>0</v>
      </c>
      <c r="BC49" s="61"/>
      <c r="BD49" s="61"/>
      <c r="BE49" s="61"/>
      <c r="BF49" s="61"/>
      <c r="BG49" s="62"/>
      <c r="BH49" s="62"/>
      <c r="BI49" s="62"/>
    </row>
    <row r="50" spans="1:61" s="67" customFormat="1" x14ac:dyDescent="0.35">
      <c r="A50" s="68"/>
      <c r="B50" s="68"/>
      <c r="C50" s="68"/>
      <c r="D50" s="69"/>
      <c r="E50" s="68"/>
      <c r="F50" s="68"/>
      <c r="G50" s="68"/>
      <c r="H50" s="68"/>
      <c r="I50" s="77">
        <f>SUM(I36:I49)</f>
        <v>0</v>
      </c>
      <c r="J50" s="78"/>
      <c r="O50" s="70">
        <f>SUM(O36:O49)</f>
        <v>0</v>
      </c>
      <c r="Q50" s="70">
        <f>SUM(Q36:Q49)</f>
        <v>0</v>
      </c>
      <c r="R50" s="70"/>
      <c r="S50" s="70">
        <f t="shared" ref="S50:U50" si="22">SUM(S36:S49)</f>
        <v>0</v>
      </c>
      <c r="T50" s="70">
        <f t="shared" si="22"/>
        <v>0</v>
      </c>
      <c r="U50" s="70">
        <f t="shared" si="22"/>
        <v>0</v>
      </c>
      <c r="V50" s="104"/>
      <c r="X50" s="70">
        <f>SUM(X36:X49)</f>
        <v>0</v>
      </c>
      <c r="Y50" s="70">
        <f t="shared" ref="Y50:BF50" si="23">SUM(Y36:Y49)</f>
        <v>0</v>
      </c>
      <c r="Z50" s="70">
        <f t="shared" si="23"/>
        <v>0</v>
      </c>
      <c r="AA50" s="70">
        <f t="shared" si="23"/>
        <v>0</v>
      </c>
      <c r="AB50" s="70">
        <f t="shared" si="23"/>
        <v>0</v>
      </c>
      <c r="AC50" s="70">
        <f t="shared" si="23"/>
        <v>0</v>
      </c>
      <c r="AD50" s="70">
        <f t="shared" si="23"/>
        <v>0</v>
      </c>
      <c r="AE50" s="70">
        <f t="shared" si="23"/>
        <v>0</v>
      </c>
      <c r="AF50" s="70">
        <f t="shared" si="23"/>
        <v>0</v>
      </c>
      <c r="AG50" s="70">
        <f t="shared" si="23"/>
        <v>0</v>
      </c>
      <c r="AH50" s="70">
        <f t="shared" si="23"/>
        <v>0</v>
      </c>
      <c r="AI50" s="70">
        <f t="shared" si="23"/>
        <v>0</v>
      </c>
      <c r="AJ50" s="70">
        <f t="shared" si="23"/>
        <v>0</v>
      </c>
      <c r="AK50" s="70">
        <f t="shared" si="23"/>
        <v>0</v>
      </c>
      <c r="AL50" s="70">
        <f t="shared" si="23"/>
        <v>0</v>
      </c>
      <c r="AM50" s="70">
        <f t="shared" si="23"/>
        <v>0</v>
      </c>
      <c r="AN50" s="70">
        <f t="shared" si="23"/>
        <v>0</v>
      </c>
      <c r="AO50" s="70">
        <f t="shared" si="23"/>
        <v>0</v>
      </c>
      <c r="AP50" s="70">
        <f t="shared" si="23"/>
        <v>0</v>
      </c>
      <c r="AQ50" s="70">
        <f t="shared" si="23"/>
        <v>0</v>
      </c>
      <c r="AR50" s="70">
        <f t="shared" si="23"/>
        <v>0</v>
      </c>
      <c r="AS50" s="70">
        <f t="shared" si="23"/>
        <v>0</v>
      </c>
      <c r="AT50" s="70">
        <f t="shared" si="23"/>
        <v>0</v>
      </c>
      <c r="AU50" s="70">
        <f t="shared" si="23"/>
        <v>0</v>
      </c>
      <c r="AV50" s="70">
        <f t="shared" si="23"/>
        <v>0</v>
      </c>
      <c r="AW50" s="70">
        <f t="shared" si="23"/>
        <v>0</v>
      </c>
      <c r="AX50" s="70">
        <f t="shared" si="23"/>
        <v>0</v>
      </c>
      <c r="AY50" s="70">
        <f t="shared" si="23"/>
        <v>0</v>
      </c>
      <c r="AZ50" s="70">
        <f t="shared" si="23"/>
        <v>0</v>
      </c>
      <c r="BA50" s="70">
        <f t="shared" si="23"/>
        <v>0</v>
      </c>
      <c r="BB50" s="70">
        <f t="shared" si="23"/>
        <v>0</v>
      </c>
      <c r="BC50" s="70">
        <f t="shared" si="23"/>
        <v>0</v>
      </c>
      <c r="BD50" s="70">
        <f t="shared" si="23"/>
        <v>0</v>
      </c>
      <c r="BE50" s="70">
        <f t="shared" si="23"/>
        <v>0</v>
      </c>
      <c r="BF50" s="70">
        <f t="shared" si="23"/>
        <v>0</v>
      </c>
      <c r="BG50" s="104"/>
    </row>
    <row r="51" spans="1:61" x14ac:dyDescent="0.35">
      <c r="A51" s="71"/>
      <c r="B51" s="71"/>
      <c r="C51" s="71"/>
      <c r="D51" s="69"/>
      <c r="E51" s="71"/>
      <c r="F51" s="71"/>
      <c r="G51" s="71"/>
      <c r="H51" s="71"/>
      <c r="I51" s="72"/>
      <c r="J51" s="73"/>
    </row>
    <row r="52" spans="1:61" x14ac:dyDescent="0.35">
      <c r="A52" s="71"/>
      <c r="B52" s="71"/>
      <c r="C52" s="71"/>
      <c r="D52" s="69"/>
      <c r="E52" s="71"/>
      <c r="F52" s="71"/>
      <c r="G52" s="71"/>
      <c r="H52" s="71"/>
      <c r="I52" s="72"/>
      <c r="J52" s="73"/>
    </row>
    <row r="53" spans="1:61" x14ac:dyDescent="0.35">
      <c r="A53" s="71"/>
      <c r="B53" s="71"/>
      <c r="C53" s="71"/>
      <c r="D53" s="69"/>
      <c r="E53" s="71"/>
      <c r="F53" s="71"/>
      <c r="G53" s="71"/>
      <c r="H53" s="71"/>
      <c r="I53" s="72"/>
      <c r="J53" s="73"/>
    </row>
    <row r="54" spans="1:61" x14ac:dyDescent="0.35">
      <c r="A54" s="71"/>
      <c r="B54" s="71"/>
      <c r="C54" s="71"/>
      <c r="D54" s="69"/>
      <c r="E54" s="71"/>
      <c r="F54" s="71"/>
      <c r="G54" s="71"/>
      <c r="H54" s="71"/>
      <c r="I54" s="72"/>
      <c r="J54" s="73"/>
    </row>
    <row r="55" spans="1:61" x14ac:dyDescent="0.35">
      <c r="A55" s="71"/>
      <c r="B55" s="71"/>
      <c r="C55" s="71"/>
      <c r="D55" s="69"/>
      <c r="E55" s="71"/>
      <c r="F55" s="71"/>
      <c r="G55" s="71"/>
      <c r="H55" s="71"/>
      <c r="I55" s="72"/>
      <c r="J55" s="73"/>
    </row>
    <row r="56" spans="1:61" x14ac:dyDescent="0.35">
      <c r="A56" s="71"/>
      <c r="B56" s="71"/>
      <c r="C56" s="71"/>
      <c r="D56" s="69"/>
      <c r="E56" s="71"/>
      <c r="F56" s="71"/>
      <c r="G56" s="71"/>
      <c r="H56" s="71"/>
      <c r="I56" s="72"/>
      <c r="J56" s="73"/>
    </row>
    <row r="57" spans="1:61" x14ac:dyDescent="0.35">
      <c r="A57" s="71"/>
      <c r="B57" s="71"/>
      <c r="C57" s="71"/>
      <c r="D57" s="69"/>
      <c r="E57" s="71"/>
      <c r="F57" s="71"/>
      <c r="G57" s="71"/>
      <c r="H57" s="71"/>
      <c r="I57" s="72"/>
      <c r="J57" s="73"/>
    </row>
    <row r="58" spans="1:61" x14ac:dyDescent="0.35">
      <c r="A58" s="71"/>
      <c r="B58" s="71"/>
      <c r="C58" s="71"/>
      <c r="D58" s="69"/>
      <c r="E58" s="71"/>
      <c r="F58" s="71"/>
      <c r="G58" s="71"/>
      <c r="H58" s="71"/>
      <c r="I58" s="72"/>
      <c r="J58" s="73"/>
    </row>
    <row r="59" spans="1:61" x14ac:dyDescent="0.35">
      <c r="A59" s="71"/>
      <c r="B59" s="71"/>
      <c r="C59" s="71"/>
      <c r="D59" s="69"/>
      <c r="E59" s="71"/>
      <c r="F59" s="71"/>
      <c r="G59" s="71"/>
      <c r="H59" s="71"/>
      <c r="I59" s="72"/>
      <c r="J59" s="73"/>
    </row>
    <row r="60" spans="1:61" x14ac:dyDescent="0.35">
      <c r="A60" s="71"/>
      <c r="B60" s="71"/>
      <c r="C60" s="71"/>
      <c r="D60" s="69"/>
      <c r="E60" s="71"/>
      <c r="F60" s="71"/>
      <c r="G60" s="71"/>
      <c r="H60" s="71"/>
      <c r="I60" s="72"/>
      <c r="J60" s="73"/>
    </row>
    <row r="61" spans="1:61" x14ac:dyDescent="0.35">
      <c r="A61" s="71"/>
      <c r="B61" s="71"/>
      <c r="C61" s="71"/>
      <c r="D61" s="69"/>
      <c r="E61" s="71"/>
      <c r="F61" s="71"/>
      <c r="G61" s="71"/>
      <c r="H61" s="71"/>
      <c r="I61" s="72"/>
      <c r="J61" s="73"/>
    </row>
    <row r="62" spans="1:61" x14ac:dyDescent="0.35">
      <c r="A62" s="71"/>
      <c r="B62" s="71"/>
      <c r="C62" s="71"/>
      <c r="D62" s="69"/>
      <c r="E62" s="71"/>
      <c r="F62" s="71"/>
      <c r="G62" s="71"/>
      <c r="H62" s="71"/>
      <c r="I62" s="72"/>
      <c r="J62" s="73"/>
    </row>
    <row r="63" spans="1:61" x14ac:dyDescent="0.35">
      <c r="A63" s="71"/>
      <c r="B63" s="71"/>
      <c r="C63" s="71"/>
      <c r="D63" s="69"/>
      <c r="E63" s="71"/>
      <c r="F63" s="71"/>
      <c r="G63" s="71"/>
      <c r="H63" s="71"/>
      <c r="I63" s="72"/>
      <c r="J63" s="73"/>
    </row>
    <row r="64" spans="1:61" x14ac:dyDescent="0.35">
      <c r="A64" s="71"/>
      <c r="B64" s="71"/>
      <c r="C64" s="71"/>
      <c r="D64" s="69"/>
      <c r="E64" s="71"/>
      <c r="F64" s="71"/>
      <c r="G64" s="71"/>
      <c r="H64" s="71"/>
      <c r="I64" s="72"/>
      <c r="J64" s="73"/>
    </row>
    <row r="65" spans="1:10" x14ac:dyDescent="0.35">
      <c r="A65" s="71"/>
      <c r="B65" s="71"/>
      <c r="C65" s="71"/>
      <c r="D65" s="69"/>
      <c r="E65" s="71"/>
      <c r="F65" s="71"/>
      <c r="G65" s="71"/>
      <c r="H65" s="71"/>
      <c r="I65" s="72"/>
      <c r="J65" s="73"/>
    </row>
    <row r="66" spans="1:10" x14ac:dyDescent="0.35">
      <c r="A66" s="71"/>
      <c r="B66" s="71"/>
      <c r="C66" s="71"/>
      <c r="D66" s="69"/>
      <c r="E66" s="71"/>
      <c r="F66" s="71"/>
      <c r="G66" s="71"/>
      <c r="H66" s="71"/>
      <c r="I66" s="72"/>
      <c r="J66" s="73"/>
    </row>
    <row r="67" spans="1:10" x14ac:dyDescent="0.35">
      <c r="A67" s="71"/>
      <c r="B67" s="71"/>
      <c r="C67" s="71"/>
      <c r="D67" s="69"/>
      <c r="E67" s="71"/>
      <c r="F67" s="71"/>
      <c r="G67" s="71"/>
      <c r="H67" s="71"/>
      <c r="I67" s="72"/>
      <c r="J67" s="73"/>
    </row>
    <row r="68" spans="1:10" x14ac:dyDescent="0.35">
      <c r="A68" s="71"/>
      <c r="B68" s="71"/>
      <c r="C68" s="71"/>
      <c r="D68" s="69"/>
      <c r="E68" s="71"/>
      <c r="F68" s="71"/>
      <c r="G68" s="71"/>
      <c r="H68" s="71"/>
      <c r="I68" s="72"/>
      <c r="J68" s="73"/>
    </row>
    <row r="69" spans="1:10" x14ac:dyDescent="0.35">
      <c r="A69" s="71"/>
      <c r="B69" s="71"/>
      <c r="C69" s="71"/>
      <c r="D69" s="69"/>
      <c r="E69" s="71"/>
      <c r="F69" s="71"/>
      <c r="G69" s="71"/>
      <c r="H69" s="71"/>
      <c r="I69" s="72"/>
      <c r="J69" s="73"/>
    </row>
    <row r="70" spans="1:10" x14ac:dyDescent="0.35">
      <c r="A70" s="71"/>
      <c r="B70" s="71"/>
      <c r="C70" s="71"/>
      <c r="D70" s="69"/>
      <c r="E70" s="71"/>
      <c r="F70" s="71"/>
      <c r="G70" s="71"/>
      <c r="H70" s="71"/>
      <c r="I70" s="72"/>
      <c r="J70" s="73"/>
    </row>
    <row r="71" spans="1:10" x14ac:dyDescent="0.35">
      <c r="A71" s="71"/>
      <c r="B71" s="71"/>
      <c r="C71" s="71"/>
      <c r="D71" s="69"/>
      <c r="E71" s="71"/>
      <c r="F71" s="71"/>
      <c r="G71" s="71"/>
      <c r="H71" s="71"/>
      <c r="I71" s="72"/>
      <c r="J71" s="73"/>
    </row>
    <row r="72" spans="1:10" x14ac:dyDescent="0.35">
      <c r="A72" s="71"/>
      <c r="B72" s="71"/>
      <c r="C72" s="71"/>
      <c r="D72" s="69"/>
      <c r="E72" s="71"/>
      <c r="F72" s="71"/>
      <c r="G72" s="71"/>
      <c r="H72" s="71"/>
      <c r="I72" s="72"/>
      <c r="J72" s="73"/>
    </row>
    <row r="73" spans="1:10" x14ac:dyDescent="0.35">
      <c r="A73" s="71"/>
      <c r="B73" s="71"/>
      <c r="C73" s="71"/>
      <c r="D73" s="69"/>
      <c r="E73" s="71"/>
      <c r="F73" s="71"/>
      <c r="G73" s="71"/>
      <c r="H73" s="71"/>
      <c r="I73" s="72"/>
      <c r="J73" s="73"/>
    </row>
    <row r="74" spans="1:10" x14ac:dyDescent="0.35">
      <c r="A74" s="71"/>
      <c r="B74" s="71"/>
      <c r="C74" s="71"/>
      <c r="D74" s="69"/>
      <c r="E74" s="71"/>
      <c r="F74" s="71"/>
      <c r="G74" s="71"/>
      <c r="H74" s="71"/>
      <c r="I74" s="72"/>
      <c r="J74" s="73"/>
    </row>
    <row r="75" spans="1:10" x14ac:dyDescent="0.35">
      <c r="A75" s="71"/>
      <c r="B75" s="71"/>
      <c r="C75" s="71"/>
      <c r="D75" s="69"/>
      <c r="E75" s="71"/>
      <c r="F75" s="71"/>
      <c r="G75" s="71"/>
      <c r="H75" s="71"/>
      <c r="I75" s="72"/>
      <c r="J75" s="73"/>
    </row>
    <row r="76" spans="1:10" x14ac:dyDescent="0.35">
      <c r="A76" s="71"/>
      <c r="B76" s="71"/>
      <c r="C76" s="71"/>
      <c r="D76" s="69"/>
      <c r="E76" s="71"/>
      <c r="F76" s="71"/>
      <c r="G76" s="71"/>
      <c r="H76" s="71"/>
      <c r="I76" s="72"/>
      <c r="J76" s="73"/>
    </row>
    <row r="77" spans="1:10" x14ac:dyDescent="0.35">
      <c r="A77" s="71"/>
      <c r="B77" s="71"/>
      <c r="C77" s="71"/>
      <c r="D77" s="69"/>
      <c r="E77" s="71"/>
      <c r="F77" s="71"/>
      <c r="G77" s="71"/>
      <c r="H77" s="71"/>
      <c r="I77" s="72"/>
      <c r="J77" s="73"/>
    </row>
    <row r="78" spans="1:10" x14ac:dyDescent="0.35">
      <c r="A78" s="71"/>
      <c r="B78" s="71"/>
      <c r="C78" s="71"/>
      <c r="D78" s="69"/>
      <c r="E78" s="71"/>
      <c r="F78" s="71"/>
      <c r="G78" s="71"/>
      <c r="H78" s="71"/>
      <c r="I78" s="72"/>
      <c r="J78" s="73"/>
    </row>
    <row r="79" spans="1:10" x14ac:dyDescent="0.35">
      <c r="A79" s="71"/>
      <c r="B79" s="71"/>
      <c r="C79" s="71"/>
      <c r="D79" s="69"/>
      <c r="E79" s="71"/>
      <c r="F79" s="71"/>
      <c r="G79" s="71"/>
      <c r="H79" s="71"/>
      <c r="I79" s="72"/>
      <c r="J79" s="73"/>
    </row>
    <row r="80" spans="1:10" x14ac:dyDescent="0.35">
      <c r="A80" s="71"/>
      <c r="B80" s="71"/>
      <c r="C80" s="71"/>
      <c r="D80" s="69"/>
      <c r="E80" s="71"/>
      <c r="F80" s="71"/>
      <c r="G80" s="71"/>
      <c r="H80" s="71"/>
      <c r="I80" s="72"/>
      <c r="J80" s="73"/>
    </row>
    <row r="81" spans="1:10" x14ac:dyDescent="0.35">
      <c r="A81" s="71"/>
      <c r="B81" s="71"/>
      <c r="C81" s="71"/>
      <c r="D81" s="69"/>
      <c r="E81" s="71"/>
      <c r="F81" s="71"/>
      <c r="G81" s="71"/>
      <c r="H81" s="71"/>
      <c r="I81" s="72"/>
      <c r="J81" s="73"/>
    </row>
    <row r="82" spans="1:10" x14ac:dyDescent="0.35">
      <c r="A82" s="71"/>
      <c r="B82" s="71"/>
      <c r="C82" s="71"/>
      <c r="D82" s="69"/>
      <c r="E82" s="71"/>
      <c r="F82" s="71"/>
      <c r="G82" s="71"/>
      <c r="H82" s="71"/>
      <c r="I82" s="72"/>
      <c r="J82" s="73"/>
    </row>
    <row r="83" spans="1:10" x14ac:dyDescent="0.35">
      <c r="A83" s="71"/>
      <c r="B83" s="71"/>
      <c r="C83" s="71"/>
      <c r="D83" s="69"/>
      <c r="E83" s="71"/>
      <c r="F83" s="71"/>
      <c r="G83" s="71"/>
      <c r="H83" s="71"/>
      <c r="I83" s="72"/>
      <c r="J83" s="73"/>
    </row>
    <row r="84" spans="1:10" x14ac:dyDescent="0.35">
      <c r="A84" s="71"/>
      <c r="B84" s="71"/>
      <c r="C84" s="71"/>
      <c r="D84" s="69"/>
      <c r="E84" s="71"/>
      <c r="F84" s="71"/>
      <c r="G84" s="71"/>
      <c r="H84" s="71"/>
      <c r="I84" s="72"/>
      <c r="J84" s="73"/>
    </row>
    <row r="85" spans="1:10" x14ac:dyDescent="0.35">
      <c r="A85" s="71"/>
      <c r="B85" s="71"/>
      <c r="C85" s="71"/>
      <c r="D85" s="69"/>
      <c r="E85" s="71"/>
      <c r="F85" s="71"/>
      <c r="G85" s="71"/>
      <c r="H85" s="71"/>
      <c r="I85" s="72"/>
      <c r="J85" s="73"/>
    </row>
    <row r="86" spans="1:10" x14ac:dyDescent="0.35">
      <c r="A86" s="71"/>
      <c r="B86" s="71"/>
      <c r="C86" s="71"/>
      <c r="D86" s="69"/>
      <c r="E86" s="71"/>
      <c r="F86" s="71"/>
      <c r="G86" s="71"/>
      <c r="H86" s="71"/>
      <c r="I86" s="72"/>
      <c r="J86" s="73"/>
    </row>
    <row r="87" spans="1:10" x14ac:dyDescent="0.35">
      <c r="A87" s="71"/>
      <c r="B87" s="71"/>
      <c r="C87" s="71"/>
      <c r="D87" s="69"/>
      <c r="E87" s="71"/>
      <c r="F87" s="71"/>
      <c r="G87" s="71"/>
      <c r="H87" s="71"/>
      <c r="I87" s="72"/>
      <c r="J87" s="73"/>
    </row>
    <row r="88" spans="1:10" x14ac:dyDescent="0.35">
      <c r="A88" s="71"/>
      <c r="B88" s="71"/>
      <c r="C88" s="71"/>
      <c r="D88" s="69"/>
      <c r="E88" s="71"/>
      <c r="F88" s="71"/>
      <c r="G88" s="71"/>
      <c r="H88" s="71"/>
      <c r="I88" s="72"/>
      <c r="J88" s="73"/>
    </row>
    <row r="89" spans="1:10" x14ac:dyDescent="0.35">
      <c r="A89" s="71"/>
      <c r="B89" s="71"/>
      <c r="C89" s="71"/>
      <c r="D89" s="69"/>
      <c r="E89" s="71"/>
      <c r="F89" s="71"/>
      <c r="G89" s="71"/>
      <c r="H89" s="71"/>
      <c r="I89" s="72"/>
      <c r="J89" s="73"/>
    </row>
    <row r="90" spans="1:10" x14ac:dyDescent="0.35">
      <c r="A90" s="71"/>
      <c r="B90" s="71"/>
      <c r="C90" s="71"/>
      <c r="D90" s="69"/>
      <c r="E90" s="71"/>
      <c r="F90" s="71"/>
      <c r="G90" s="71"/>
      <c r="H90" s="71"/>
      <c r="I90" s="72"/>
      <c r="J90" s="73"/>
    </row>
    <row r="91" spans="1:10" x14ac:dyDescent="0.35">
      <c r="A91" s="71"/>
      <c r="B91" s="71"/>
      <c r="C91" s="71"/>
      <c r="D91" s="69"/>
      <c r="E91" s="71"/>
      <c r="F91" s="71"/>
      <c r="G91" s="71"/>
      <c r="H91" s="71"/>
      <c r="I91" s="72"/>
      <c r="J91" s="73"/>
    </row>
    <row r="92" spans="1:10" x14ac:dyDescent="0.35">
      <c r="A92" s="71"/>
      <c r="B92" s="71"/>
      <c r="C92" s="71"/>
      <c r="D92" s="69"/>
      <c r="E92" s="71"/>
      <c r="F92" s="71"/>
      <c r="G92" s="71"/>
      <c r="H92" s="71"/>
      <c r="I92" s="72"/>
      <c r="J92" s="73"/>
    </row>
    <row r="93" spans="1:10" x14ac:dyDescent="0.35">
      <c r="A93" s="71"/>
      <c r="B93" s="71"/>
      <c r="C93" s="71"/>
      <c r="D93" s="69"/>
      <c r="E93" s="71"/>
      <c r="F93" s="71"/>
      <c r="G93" s="71"/>
      <c r="H93" s="71"/>
      <c r="I93" s="72"/>
      <c r="J93" s="73"/>
    </row>
    <row r="94" spans="1:10" x14ac:dyDescent="0.35">
      <c r="A94" s="71"/>
      <c r="B94" s="71"/>
      <c r="C94" s="71"/>
      <c r="D94" s="69"/>
      <c r="E94" s="71"/>
      <c r="F94" s="71"/>
      <c r="G94" s="71"/>
      <c r="H94" s="71"/>
      <c r="I94" s="72"/>
      <c r="J94" s="73"/>
    </row>
    <row r="95" spans="1:10" x14ac:dyDescent="0.35">
      <c r="A95" s="71"/>
      <c r="B95" s="71"/>
      <c r="C95" s="71"/>
      <c r="D95" s="69"/>
      <c r="E95" s="71"/>
      <c r="F95" s="71"/>
      <c r="G95" s="71"/>
      <c r="H95" s="71"/>
      <c r="I95" s="72"/>
      <c r="J95" s="73"/>
    </row>
    <row r="96" spans="1:10" x14ac:dyDescent="0.35">
      <c r="A96" s="71"/>
      <c r="B96" s="71"/>
      <c r="C96" s="71"/>
      <c r="D96" s="69"/>
      <c r="E96" s="71"/>
      <c r="F96" s="71"/>
      <c r="G96" s="71"/>
      <c r="H96" s="71"/>
      <c r="I96" s="72"/>
      <c r="J96" s="73"/>
    </row>
    <row r="97" spans="1:10" x14ac:dyDescent="0.35">
      <c r="A97" s="71"/>
      <c r="B97" s="71"/>
      <c r="C97" s="71"/>
      <c r="D97" s="69"/>
      <c r="E97" s="71"/>
      <c r="F97" s="71"/>
      <c r="G97" s="71"/>
      <c r="H97" s="71"/>
      <c r="I97" s="72"/>
      <c r="J97" s="73"/>
    </row>
    <row r="98" spans="1:10" x14ac:dyDescent="0.35">
      <c r="A98" s="71"/>
      <c r="B98" s="71"/>
      <c r="C98" s="71"/>
      <c r="D98" s="69"/>
      <c r="E98" s="71"/>
      <c r="F98" s="71"/>
      <c r="G98" s="71"/>
      <c r="H98" s="71"/>
      <c r="I98" s="72"/>
      <c r="J98" s="73"/>
    </row>
    <row r="99" spans="1:10" x14ac:dyDescent="0.35">
      <c r="A99" s="71"/>
      <c r="B99" s="71"/>
      <c r="C99" s="71"/>
      <c r="D99" s="69"/>
      <c r="E99" s="71"/>
      <c r="F99" s="71"/>
      <c r="G99" s="71"/>
      <c r="H99" s="71"/>
      <c r="I99" s="72"/>
      <c r="J99" s="73"/>
    </row>
    <row r="100" spans="1:10" x14ac:dyDescent="0.35">
      <c r="A100" s="71"/>
      <c r="B100" s="71"/>
      <c r="C100" s="71"/>
      <c r="D100" s="69"/>
      <c r="E100" s="71"/>
      <c r="F100" s="71"/>
      <c r="G100" s="71"/>
      <c r="H100" s="71"/>
      <c r="I100" s="72"/>
      <c r="J100" s="73"/>
    </row>
    <row r="101" spans="1:10" x14ac:dyDescent="0.35">
      <c r="A101" s="71"/>
      <c r="B101" s="71"/>
      <c r="C101" s="71"/>
      <c r="D101" s="69"/>
      <c r="E101" s="71"/>
      <c r="F101" s="71"/>
      <c r="G101" s="71"/>
      <c r="H101" s="71"/>
      <c r="I101" s="72"/>
      <c r="J101" s="73"/>
    </row>
    <row r="102" spans="1:10" x14ac:dyDescent="0.35">
      <c r="A102" s="71"/>
      <c r="B102" s="71"/>
      <c r="C102" s="71"/>
      <c r="D102" s="69"/>
      <c r="E102" s="71"/>
      <c r="F102" s="71"/>
      <c r="G102" s="71"/>
      <c r="H102" s="71"/>
      <c r="I102" s="72"/>
      <c r="J102" s="73"/>
    </row>
    <row r="103" spans="1:10" x14ac:dyDescent="0.35">
      <c r="A103" s="71"/>
      <c r="B103" s="71"/>
      <c r="C103" s="71"/>
      <c r="D103" s="69"/>
      <c r="E103" s="71"/>
      <c r="F103" s="71"/>
      <c r="G103" s="71"/>
      <c r="H103" s="71"/>
      <c r="I103" s="72"/>
      <c r="J103" s="73"/>
    </row>
    <row r="104" spans="1:10" x14ac:dyDescent="0.35">
      <c r="A104" s="71"/>
      <c r="B104" s="71"/>
      <c r="C104" s="71"/>
      <c r="D104" s="69"/>
      <c r="E104" s="71"/>
      <c r="F104" s="71"/>
      <c r="G104" s="71"/>
      <c r="H104" s="71"/>
      <c r="I104" s="72"/>
      <c r="J104" s="73"/>
    </row>
    <row r="105" spans="1:10" x14ac:dyDescent="0.35">
      <c r="A105" s="71"/>
      <c r="B105" s="71"/>
      <c r="C105" s="71"/>
      <c r="D105" s="69"/>
      <c r="E105" s="71"/>
      <c r="F105" s="71"/>
      <c r="G105" s="71"/>
      <c r="H105" s="71"/>
      <c r="I105" s="72"/>
      <c r="J105" s="73"/>
    </row>
    <row r="106" spans="1:10" x14ac:dyDescent="0.35">
      <c r="A106" s="71"/>
      <c r="B106" s="71"/>
      <c r="C106" s="71"/>
      <c r="D106" s="69"/>
      <c r="E106" s="71"/>
      <c r="F106" s="71"/>
      <c r="G106" s="71"/>
      <c r="H106" s="71"/>
      <c r="I106" s="72"/>
      <c r="J106" s="73"/>
    </row>
    <row r="107" spans="1:10" x14ac:dyDescent="0.35">
      <c r="A107" s="71"/>
      <c r="B107" s="71"/>
      <c r="C107" s="71"/>
      <c r="D107" s="69"/>
      <c r="E107" s="71"/>
      <c r="F107" s="71"/>
      <c r="G107" s="71"/>
      <c r="H107" s="71"/>
      <c r="I107" s="72"/>
      <c r="J107" s="73"/>
    </row>
    <row r="108" spans="1:10" x14ac:dyDescent="0.35">
      <c r="A108" s="71"/>
      <c r="B108" s="71"/>
      <c r="C108" s="71"/>
      <c r="D108" s="69"/>
      <c r="E108" s="71"/>
      <c r="F108" s="71"/>
      <c r="G108" s="71"/>
      <c r="H108" s="71"/>
      <c r="I108" s="72"/>
      <c r="J108" s="73"/>
    </row>
    <row r="109" spans="1:10" x14ac:dyDescent="0.35">
      <c r="A109" s="71"/>
      <c r="B109" s="71"/>
      <c r="C109" s="71"/>
      <c r="D109" s="69"/>
      <c r="E109" s="71"/>
      <c r="F109" s="71"/>
      <c r="G109" s="71"/>
      <c r="H109" s="71"/>
      <c r="I109" s="72"/>
      <c r="J109" s="73"/>
    </row>
    <row r="110" spans="1:10" x14ac:dyDescent="0.35">
      <c r="A110" s="71"/>
      <c r="B110" s="71"/>
      <c r="C110" s="71"/>
      <c r="D110" s="69"/>
      <c r="E110" s="71"/>
      <c r="F110" s="71"/>
      <c r="G110" s="71"/>
      <c r="H110" s="71"/>
      <c r="I110" s="72"/>
      <c r="J110" s="73"/>
    </row>
    <row r="111" spans="1:10" x14ac:dyDescent="0.35">
      <c r="A111" s="71"/>
      <c r="B111" s="71"/>
      <c r="C111" s="71"/>
      <c r="D111" s="69"/>
      <c r="E111" s="71"/>
      <c r="F111" s="71"/>
      <c r="G111" s="71"/>
      <c r="H111" s="71"/>
      <c r="I111" s="72"/>
      <c r="J111" s="73"/>
    </row>
    <row r="112" spans="1:10" x14ac:dyDescent="0.35">
      <c r="A112" s="71"/>
      <c r="B112" s="71"/>
      <c r="C112" s="71"/>
      <c r="D112" s="69"/>
      <c r="E112" s="71"/>
      <c r="F112" s="71"/>
      <c r="G112" s="71"/>
      <c r="H112" s="71"/>
      <c r="I112" s="72"/>
      <c r="J112" s="73"/>
    </row>
    <row r="113" spans="1:10" x14ac:dyDescent="0.35">
      <c r="A113" s="71"/>
      <c r="B113" s="71"/>
      <c r="C113" s="71"/>
      <c r="D113" s="69"/>
      <c r="E113" s="71"/>
      <c r="F113" s="71"/>
      <c r="G113" s="71"/>
      <c r="H113" s="71"/>
      <c r="I113" s="72"/>
      <c r="J113" s="73"/>
    </row>
    <row r="114" spans="1:10" x14ac:dyDescent="0.35">
      <c r="A114" s="71"/>
      <c r="B114" s="71"/>
      <c r="C114" s="71"/>
      <c r="D114" s="69"/>
      <c r="E114" s="71"/>
      <c r="F114" s="71"/>
      <c r="G114" s="71"/>
      <c r="H114" s="71"/>
      <c r="I114" s="72"/>
      <c r="J114" s="73"/>
    </row>
    <row r="115" spans="1:10" x14ac:dyDescent="0.35">
      <c r="A115" s="71"/>
      <c r="B115" s="71"/>
      <c r="C115" s="71"/>
      <c r="D115" s="69"/>
      <c r="E115" s="71"/>
      <c r="F115" s="71"/>
      <c r="G115" s="71"/>
      <c r="H115" s="71"/>
      <c r="I115" s="72"/>
      <c r="J115" s="73"/>
    </row>
    <row r="116" spans="1:10" x14ac:dyDescent="0.35">
      <c r="A116" s="71"/>
      <c r="B116" s="71"/>
      <c r="C116" s="71"/>
      <c r="D116" s="69"/>
      <c r="E116" s="71"/>
      <c r="F116" s="71"/>
      <c r="G116" s="71"/>
      <c r="H116" s="71"/>
      <c r="I116" s="72"/>
      <c r="J116" s="73"/>
    </row>
    <row r="117" spans="1:10" x14ac:dyDescent="0.35">
      <c r="A117" s="71"/>
      <c r="B117" s="71"/>
      <c r="C117" s="71"/>
      <c r="D117" s="69"/>
      <c r="E117" s="71"/>
      <c r="F117" s="71"/>
      <c r="G117" s="71"/>
      <c r="H117" s="71"/>
      <c r="I117" s="72"/>
      <c r="J117" s="73"/>
    </row>
    <row r="118" spans="1:10" x14ac:dyDescent="0.35">
      <c r="A118" s="71"/>
      <c r="B118" s="71"/>
      <c r="C118" s="71"/>
      <c r="D118" s="69"/>
      <c r="E118" s="71"/>
      <c r="F118" s="71"/>
      <c r="G118" s="71"/>
      <c r="H118" s="71"/>
      <c r="I118" s="72"/>
      <c r="J118" s="73"/>
    </row>
    <row r="119" spans="1:10" x14ac:dyDescent="0.35">
      <c r="A119" s="71"/>
      <c r="B119" s="71"/>
      <c r="C119" s="71"/>
      <c r="D119" s="69"/>
      <c r="E119" s="71"/>
      <c r="F119" s="71"/>
      <c r="G119" s="71"/>
      <c r="H119" s="71"/>
      <c r="I119" s="72"/>
      <c r="J119" s="73"/>
    </row>
    <row r="120" spans="1:10" x14ac:dyDescent="0.35">
      <c r="A120" s="71"/>
      <c r="B120" s="71"/>
      <c r="C120" s="71"/>
      <c r="D120" s="69"/>
      <c r="E120" s="71"/>
      <c r="F120" s="71"/>
      <c r="G120" s="71"/>
      <c r="H120" s="71"/>
      <c r="I120" s="72"/>
      <c r="J120" s="73"/>
    </row>
    <row r="121" spans="1:10" x14ac:dyDescent="0.35">
      <c r="A121" s="71"/>
      <c r="B121" s="71"/>
      <c r="C121" s="71"/>
      <c r="D121" s="69"/>
      <c r="E121" s="71"/>
      <c r="F121" s="71"/>
      <c r="G121" s="71"/>
      <c r="H121" s="71"/>
      <c r="I121" s="72"/>
      <c r="J121" s="73"/>
    </row>
    <row r="122" spans="1:10" x14ac:dyDescent="0.35">
      <c r="A122" s="71"/>
      <c r="B122" s="71"/>
      <c r="C122" s="71"/>
      <c r="D122" s="69"/>
      <c r="E122" s="71"/>
      <c r="F122" s="71"/>
      <c r="G122" s="71"/>
      <c r="H122" s="71"/>
      <c r="I122" s="72"/>
      <c r="J122" s="73"/>
    </row>
    <row r="123" spans="1:10" x14ac:dyDescent="0.35">
      <c r="A123" s="71"/>
      <c r="B123" s="71"/>
      <c r="C123" s="71"/>
      <c r="D123" s="69"/>
      <c r="E123" s="71"/>
      <c r="F123" s="71"/>
      <c r="G123" s="71"/>
      <c r="H123" s="71"/>
      <c r="I123" s="72"/>
      <c r="J123" s="73"/>
    </row>
    <row r="124" spans="1:10" x14ac:dyDescent="0.35">
      <c r="A124" s="71"/>
      <c r="B124" s="71"/>
      <c r="C124" s="71"/>
      <c r="D124" s="69"/>
      <c r="E124" s="71"/>
      <c r="F124" s="71"/>
      <c r="G124" s="71"/>
      <c r="H124" s="71"/>
      <c r="I124" s="72"/>
      <c r="J124" s="73"/>
    </row>
    <row r="125" spans="1:10" x14ac:dyDescent="0.35">
      <c r="A125" s="71"/>
      <c r="B125" s="71"/>
      <c r="C125" s="71"/>
      <c r="D125" s="69"/>
      <c r="E125" s="71"/>
      <c r="F125" s="71"/>
      <c r="G125" s="71"/>
      <c r="H125" s="71"/>
      <c r="I125" s="72"/>
      <c r="J125" s="73"/>
    </row>
    <row r="126" spans="1:10" x14ac:dyDescent="0.35">
      <c r="A126" s="71"/>
      <c r="B126" s="71"/>
      <c r="C126" s="71"/>
      <c r="D126" s="69"/>
      <c r="E126" s="71"/>
      <c r="F126" s="71"/>
      <c r="G126" s="71"/>
      <c r="H126" s="71"/>
      <c r="I126" s="72"/>
      <c r="J126" s="73"/>
    </row>
    <row r="127" spans="1:10" x14ac:dyDescent="0.35">
      <c r="A127" s="71"/>
      <c r="B127" s="71"/>
      <c r="C127" s="71"/>
      <c r="D127" s="69"/>
      <c r="E127" s="71"/>
      <c r="F127" s="71"/>
      <c r="G127" s="71"/>
      <c r="H127" s="71"/>
      <c r="I127" s="72"/>
      <c r="J127" s="73"/>
    </row>
    <row r="128" spans="1:10" x14ac:dyDescent="0.35">
      <c r="A128" s="71"/>
      <c r="B128" s="71"/>
      <c r="C128" s="71"/>
      <c r="D128" s="69"/>
      <c r="E128" s="71"/>
      <c r="F128" s="71"/>
      <c r="G128" s="71"/>
      <c r="H128" s="71"/>
      <c r="I128" s="72"/>
      <c r="J128" s="73"/>
    </row>
    <row r="129" spans="1:10" x14ac:dyDescent="0.35">
      <c r="A129" s="71"/>
      <c r="B129" s="71"/>
      <c r="C129" s="71"/>
      <c r="D129" s="69"/>
      <c r="E129" s="71"/>
      <c r="F129" s="71"/>
      <c r="G129" s="71"/>
      <c r="H129" s="71"/>
      <c r="I129" s="72"/>
      <c r="J129" s="73"/>
    </row>
    <row r="130" spans="1:10" x14ac:dyDescent="0.35">
      <c r="A130" s="71"/>
      <c r="B130" s="71"/>
      <c r="C130" s="71"/>
      <c r="D130" s="69"/>
      <c r="E130" s="71"/>
      <c r="F130" s="71"/>
      <c r="G130" s="71"/>
      <c r="H130" s="71"/>
      <c r="I130" s="72"/>
      <c r="J130" s="73"/>
    </row>
    <row r="131" spans="1:10" x14ac:dyDescent="0.35">
      <c r="A131" s="71"/>
      <c r="B131" s="71"/>
      <c r="C131" s="71"/>
      <c r="D131" s="69"/>
      <c r="E131" s="71"/>
      <c r="F131" s="71"/>
      <c r="G131" s="71"/>
      <c r="H131" s="71"/>
      <c r="I131" s="72"/>
      <c r="J131" s="73"/>
    </row>
    <row r="132" spans="1:10" x14ac:dyDescent="0.35">
      <c r="A132" s="71"/>
      <c r="B132" s="71"/>
      <c r="C132" s="71"/>
      <c r="D132" s="69"/>
      <c r="E132" s="71"/>
      <c r="F132" s="71"/>
      <c r="G132" s="71"/>
      <c r="H132" s="71"/>
      <c r="I132" s="72"/>
      <c r="J132" s="73"/>
    </row>
    <row r="133" spans="1:10" x14ac:dyDescent="0.35">
      <c r="A133" s="71"/>
      <c r="B133" s="71"/>
      <c r="C133" s="71"/>
      <c r="D133" s="69"/>
      <c r="E133" s="71"/>
      <c r="F133" s="71"/>
      <c r="G133" s="71"/>
      <c r="H133" s="71"/>
      <c r="I133" s="72"/>
      <c r="J133" s="73"/>
    </row>
    <row r="134" spans="1:10" x14ac:dyDescent="0.35">
      <c r="A134" s="71"/>
      <c r="B134" s="71"/>
      <c r="C134" s="71"/>
      <c r="D134" s="69"/>
      <c r="E134" s="71"/>
      <c r="F134" s="71"/>
      <c r="G134" s="71"/>
      <c r="H134" s="71"/>
      <c r="I134" s="72"/>
      <c r="J134" s="73"/>
    </row>
    <row r="135" spans="1:10" x14ac:dyDescent="0.35">
      <c r="A135" s="71"/>
      <c r="B135" s="71"/>
      <c r="C135" s="71"/>
      <c r="D135" s="69"/>
      <c r="E135" s="71"/>
      <c r="F135" s="71"/>
      <c r="G135" s="71"/>
      <c r="H135" s="71"/>
      <c r="I135" s="72"/>
      <c r="J135" s="73"/>
    </row>
    <row r="136" spans="1:10" x14ac:dyDescent="0.35">
      <c r="A136" s="71"/>
      <c r="B136" s="71"/>
      <c r="C136" s="71"/>
      <c r="D136" s="69"/>
      <c r="E136" s="71"/>
      <c r="F136" s="71"/>
      <c r="G136" s="71"/>
      <c r="H136" s="71"/>
      <c r="I136" s="72"/>
      <c r="J136" s="73"/>
    </row>
    <row r="137" spans="1:10" x14ac:dyDescent="0.35">
      <c r="A137" s="71"/>
      <c r="B137" s="71"/>
      <c r="C137" s="71"/>
      <c r="D137" s="69"/>
      <c r="E137" s="71"/>
      <c r="F137" s="71"/>
      <c r="G137" s="71"/>
      <c r="H137" s="71"/>
      <c r="I137" s="72"/>
      <c r="J137" s="73"/>
    </row>
    <row r="138" spans="1:10" x14ac:dyDescent="0.35">
      <c r="A138" s="71"/>
      <c r="B138" s="71"/>
      <c r="C138" s="71"/>
      <c r="D138" s="69"/>
      <c r="E138" s="71"/>
      <c r="F138" s="71"/>
      <c r="G138" s="71"/>
      <c r="H138" s="71"/>
      <c r="I138" s="72"/>
      <c r="J138" s="73"/>
    </row>
    <row r="139" spans="1:10" x14ac:dyDescent="0.35">
      <c r="A139" s="71"/>
      <c r="B139" s="71"/>
      <c r="C139" s="71"/>
      <c r="D139" s="69"/>
      <c r="E139" s="71"/>
      <c r="F139" s="71"/>
      <c r="G139" s="71"/>
      <c r="H139" s="71"/>
      <c r="I139" s="72"/>
      <c r="J139" s="73"/>
    </row>
    <row r="140" spans="1:10" x14ac:dyDescent="0.35">
      <c r="A140" s="71"/>
      <c r="B140" s="71"/>
      <c r="C140" s="71"/>
      <c r="D140" s="69"/>
      <c r="E140" s="71"/>
      <c r="F140" s="71"/>
      <c r="G140" s="71"/>
      <c r="H140" s="71"/>
      <c r="I140" s="72"/>
      <c r="J140" s="73"/>
    </row>
    <row r="141" spans="1:10" x14ac:dyDescent="0.35">
      <c r="A141" s="71"/>
      <c r="B141" s="71"/>
      <c r="C141" s="71"/>
      <c r="D141" s="69"/>
      <c r="E141" s="71"/>
      <c r="F141" s="71"/>
      <c r="G141" s="71"/>
      <c r="H141" s="71"/>
      <c r="I141" s="72"/>
      <c r="J141" s="73"/>
    </row>
    <row r="142" spans="1:10" x14ac:dyDescent="0.35">
      <c r="A142" s="71"/>
      <c r="B142" s="71"/>
      <c r="C142" s="71"/>
      <c r="D142" s="69"/>
      <c r="E142" s="71"/>
      <c r="F142" s="71"/>
      <c r="G142" s="71"/>
      <c r="H142" s="71"/>
      <c r="I142" s="72"/>
      <c r="J142" s="73"/>
    </row>
    <row r="143" spans="1:10" x14ac:dyDescent="0.35">
      <c r="A143" s="71"/>
      <c r="B143" s="71"/>
      <c r="C143" s="71"/>
      <c r="D143" s="69"/>
      <c r="E143" s="71"/>
      <c r="F143" s="71"/>
      <c r="G143" s="71"/>
      <c r="H143" s="71"/>
      <c r="I143" s="72"/>
      <c r="J143" s="73"/>
    </row>
    <row r="144" spans="1:10" x14ac:dyDescent="0.35">
      <c r="A144" s="71"/>
      <c r="B144" s="71"/>
      <c r="C144" s="71"/>
      <c r="D144" s="69"/>
      <c r="E144" s="71"/>
      <c r="F144" s="71"/>
      <c r="G144" s="71"/>
      <c r="H144" s="71"/>
      <c r="I144" s="72"/>
      <c r="J144" s="73"/>
    </row>
    <row r="145" spans="1:10" x14ac:dyDescent="0.35">
      <c r="A145" s="71"/>
      <c r="B145" s="71"/>
      <c r="C145" s="71"/>
      <c r="D145" s="69"/>
      <c r="E145" s="71"/>
      <c r="F145" s="71"/>
      <c r="G145" s="71"/>
      <c r="H145" s="71"/>
      <c r="I145" s="72"/>
      <c r="J145" s="73"/>
    </row>
    <row r="146" spans="1:10" x14ac:dyDescent="0.35">
      <c r="A146" s="71"/>
      <c r="B146" s="71"/>
      <c r="C146" s="71"/>
      <c r="D146" s="69"/>
      <c r="E146" s="71"/>
      <c r="F146" s="71"/>
      <c r="G146" s="71"/>
      <c r="H146" s="71"/>
      <c r="I146" s="72"/>
      <c r="J146" s="73"/>
    </row>
    <row r="147" spans="1:10" x14ac:dyDescent="0.35">
      <c r="A147" s="71"/>
      <c r="B147" s="71"/>
      <c r="C147" s="71"/>
      <c r="D147" s="69"/>
      <c r="E147" s="71"/>
      <c r="F147" s="71"/>
      <c r="G147" s="71"/>
      <c r="H147" s="71"/>
      <c r="I147" s="72"/>
      <c r="J147" s="73"/>
    </row>
    <row r="148" spans="1:10" x14ac:dyDescent="0.35">
      <c r="A148" s="71"/>
      <c r="B148" s="71"/>
      <c r="C148" s="71"/>
      <c r="D148" s="69"/>
      <c r="E148" s="71"/>
      <c r="F148" s="71"/>
      <c r="G148" s="71"/>
      <c r="H148" s="71"/>
      <c r="I148" s="72"/>
      <c r="J148" s="73"/>
    </row>
    <row r="149" spans="1:10" x14ac:dyDescent="0.35">
      <c r="A149" s="71"/>
      <c r="B149" s="71"/>
      <c r="C149" s="71"/>
      <c r="D149" s="69"/>
      <c r="E149" s="71"/>
      <c r="F149" s="71"/>
      <c r="G149" s="71"/>
      <c r="H149" s="71"/>
      <c r="I149" s="72"/>
      <c r="J149" s="73"/>
    </row>
    <row r="150" spans="1:10" x14ac:dyDescent="0.35">
      <c r="A150" s="71"/>
      <c r="B150" s="71"/>
      <c r="C150" s="71"/>
      <c r="D150" s="69"/>
      <c r="E150" s="71"/>
      <c r="F150" s="71"/>
      <c r="G150" s="71"/>
      <c r="H150" s="71"/>
      <c r="I150" s="72"/>
      <c r="J150" s="73"/>
    </row>
    <row r="151" spans="1:10" x14ac:dyDescent="0.35">
      <c r="A151" s="71"/>
      <c r="B151" s="71"/>
      <c r="C151" s="71"/>
      <c r="D151" s="69"/>
      <c r="E151" s="71"/>
      <c r="F151" s="71"/>
      <c r="G151" s="71"/>
      <c r="H151" s="71"/>
      <c r="I151" s="72"/>
      <c r="J151" s="73"/>
    </row>
    <row r="152" spans="1:10" x14ac:dyDescent="0.35">
      <c r="A152" s="71"/>
      <c r="B152" s="71"/>
      <c r="C152" s="71"/>
      <c r="D152" s="69"/>
      <c r="E152" s="71"/>
      <c r="F152" s="71"/>
      <c r="G152" s="71"/>
      <c r="H152" s="71"/>
      <c r="I152" s="72"/>
      <c r="J152" s="73"/>
    </row>
    <row r="153" spans="1:10" x14ac:dyDescent="0.35">
      <c r="A153" s="71"/>
      <c r="B153" s="71"/>
      <c r="C153" s="71"/>
      <c r="D153" s="69"/>
      <c r="E153" s="71"/>
      <c r="F153" s="71"/>
      <c r="G153" s="71"/>
      <c r="H153" s="71"/>
      <c r="I153" s="72"/>
      <c r="J153" s="73"/>
    </row>
    <row r="154" spans="1:10" x14ac:dyDescent="0.35">
      <c r="A154" s="71"/>
      <c r="B154" s="71"/>
      <c r="C154" s="71"/>
      <c r="D154" s="69"/>
      <c r="E154" s="71"/>
      <c r="F154" s="71"/>
      <c r="G154" s="71"/>
      <c r="H154" s="71"/>
      <c r="I154" s="72"/>
      <c r="J154" s="73"/>
    </row>
    <row r="155" spans="1:10" x14ac:dyDescent="0.35">
      <c r="A155" s="71"/>
      <c r="B155" s="71"/>
      <c r="C155" s="71"/>
      <c r="D155" s="69"/>
      <c r="E155" s="71"/>
      <c r="F155" s="71"/>
      <c r="G155" s="71"/>
      <c r="H155" s="71"/>
      <c r="I155" s="72"/>
      <c r="J155" s="73"/>
    </row>
    <row r="156" spans="1:10" x14ac:dyDescent="0.35">
      <c r="A156" s="71"/>
      <c r="B156" s="71"/>
      <c r="C156" s="71"/>
      <c r="D156" s="69"/>
      <c r="E156" s="71"/>
      <c r="F156" s="71"/>
      <c r="G156" s="71"/>
      <c r="H156" s="71"/>
      <c r="I156" s="72"/>
      <c r="J156" s="73"/>
    </row>
    <row r="157" spans="1:10" x14ac:dyDescent="0.35">
      <c r="A157" s="71"/>
      <c r="B157" s="71"/>
      <c r="C157" s="71"/>
      <c r="D157" s="69"/>
      <c r="E157" s="71"/>
      <c r="F157" s="71"/>
      <c r="G157" s="71"/>
      <c r="H157" s="71"/>
      <c r="I157" s="72"/>
      <c r="J157" s="73"/>
    </row>
    <row r="158" spans="1:10" x14ac:dyDescent="0.35">
      <c r="A158" s="71"/>
      <c r="B158" s="71"/>
      <c r="C158" s="71"/>
      <c r="D158" s="69"/>
      <c r="E158" s="71"/>
      <c r="F158" s="71"/>
      <c r="G158" s="71"/>
      <c r="H158" s="71"/>
      <c r="I158" s="72"/>
      <c r="J158" s="73"/>
    </row>
    <row r="159" spans="1:10" x14ac:dyDescent="0.35">
      <c r="A159" s="71"/>
      <c r="B159" s="71"/>
      <c r="C159" s="71"/>
      <c r="D159" s="69"/>
      <c r="E159" s="71"/>
      <c r="F159" s="71"/>
      <c r="G159" s="71"/>
      <c r="H159" s="71"/>
      <c r="I159" s="72"/>
      <c r="J159" s="73"/>
    </row>
    <row r="160" spans="1:10" x14ac:dyDescent="0.35">
      <c r="A160" s="71"/>
      <c r="B160" s="71"/>
      <c r="C160" s="71"/>
      <c r="D160" s="69"/>
      <c r="E160" s="71"/>
      <c r="F160" s="71"/>
      <c r="G160" s="71"/>
      <c r="H160" s="71"/>
      <c r="I160" s="72"/>
      <c r="J160" s="73"/>
    </row>
    <row r="161" spans="1:10" x14ac:dyDescent="0.35">
      <c r="A161" s="71"/>
      <c r="B161" s="71"/>
      <c r="C161" s="71"/>
      <c r="D161" s="69"/>
      <c r="E161" s="71"/>
      <c r="F161" s="71"/>
      <c r="G161" s="71"/>
      <c r="H161" s="71"/>
      <c r="I161" s="72"/>
      <c r="J161" s="73"/>
    </row>
    <row r="162" spans="1:10" x14ac:dyDescent="0.35">
      <c r="A162" s="71"/>
      <c r="B162" s="71"/>
      <c r="C162" s="71"/>
      <c r="D162" s="69"/>
      <c r="E162" s="71"/>
      <c r="F162" s="71"/>
      <c r="G162" s="71"/>
      <c r="H162" s="71"/>
      <c r="I162" s="72"/>
      <c r="J162" s="73"/>
    </row>
    <row r="163" spans="1:10" x14ac:dyDescent="0.35">
      <c r="A163" s="71"/>
      <c r="B163" s="71"/>
      <c r="C163" s="71"/>
      <c r="D163" s="69"/>
      <c r="E163" s="71"/>
      <c r="F163" s="71"/>
      <c r="G163" s="71"/>
      <c r="H163" s="71"/>
      <c r="I163" s="72"/>
      <c r="J163" s="73"/>
    </row>
    <row r="164" spans="1:10" x14ac:dyDescent="0.35">
      <c r="A164" s="71"/>
      <c r="B164" s="71"/>
      <c r="C164" s="71"/>
      <c r="D164" s="69"/>
      <c r="E164" s="71"/>
      <c r="F164" s="71"/>
      <c r="G164" s="71"/>
      <c r="H164" s="71"/>
      <c r="I164" s="72"/>
      <c r="J164" s="73"/>
    </row>
    <row r="165" spans="1:10" x14ac:dyDescent="0.35">
      <c r="A165" s="71"/>
      <c r="B165" s="71"/>
      <c r="C165" s="71"/>
      <c r="D165" s="69"/>
      <c r="E165" s="71"/>
      <c r="F165" s="71"/>
      <c r="G165" s="71"/>
      <c r="H165" s="71"/>
      <c r="I165" s="72"/>
      <c r="J165" s="73"/>
    </row>
    <row r="166" spans="1:10" x14ac:dyDescent="0.35">
      <c r="A166" s="71"/>
      <c r="B166" s="71"/>
      <c r="C166" s="71"/>
      <c r="D166" s="69"/>
      <c r="E166" s="71"/>
      <c r="F166" s="71"/>
      <c r="G166" s="71"/>
      <c r="H166" s="71"/>
      <c r="I166" s="72"/>
      <c r="J166" s="73"/>
    </row>
    <row r="167" spans="1:10" x14ac:dyDescent="0.35">
      <c r="A167" s="71"/>
      <c r="B167" s="71"/>
      <c r="C167" s="71"/>
      <c r="D167" s="69"/>
      <c r="E167" s="71"/>
      <c r="F167" s="71"/>
      <c r="G167" s="71"/>
      <c r="H167" s="71"/>
      <c r="I167" s="72"/>
      <c r="J167" s="73"/>
    </row>
    <row r="168" spans="1:10" x14ac:dyDescent="0.35">
      <c r="A168" s="71"/>
      <c r="B168" s="71"/>
      <c r="C168" s="71"/>
      <c r="D168" s="69"/>
      <c r="E168" s="71"/>
      <c r="F168" s="71"/>
      <c r="G168" s="71"/>
      <c r="H168" s="71"/>
      <c r="I168" s="72"/>
      <c r="J168" s="73"/>
    </row>
    <row r="169" spans="1:10" x14ac:dyDescent="0.35">
      <c r="A169" s="71"/>
      <c r="B169" s="71"/>
      <c r="C169" s="71"/>
      <c r="D169" s="69"/>
      <c r="E169" s="71"/>
      <c r="F169" s="71"/>
      <c r="G169" s="71"/>
      <c r="H169" s="71"/>
      <c r="I169" s="72"/>
      <c r="J169" s="73"/>
    </row>
    <row r="170" spans="1:10" x14ac:dyDescent="0.35">
      <c r="A170" s="71"/>
      <c r="B170" s="71"/>
      <c r="C170" s="71"/>
      <c r="D170" s="69"/>
      <c r="E170" s="71"/>
      <c r="F170" s="71"/>
      <c r="G170" s="71"/>
      <c r="H170" s="71"/>
      <c r="I170" s="72"/>
      <c r="J170" s="73"/>
    </row>
    <row r="171" spans="1:10" x14ac:dyDescent="0.35">
      <c r="A171" s="71"/>
      <c r="B171" s="71"/>
      <c r="C171" s="71"/>
      <c r="D171" s="69"/>
      <c r="E171" s="71"/>
      <c r="F171" s="71"/>
      <c r="G171" s="71"/>
      <c r="H171" s="71"/>
      <c r="I171" s="72"/>
      <c r="J171" s="73"/>
    </row>
    <row r="172" spans="1:10" x14ac:dyDescent="0.35">
      <c r="A172" s="71"/>
      <c r="B172" s="71"/>
      <c r="C172" s="71"/>
      <c r="D172" s="69"/>
      <c r="E172" s="71"/>
      <c r="F172" s="71"/>
      <c r="G172" s="71"/>
      <c r="H172" s="71"/>
      <c r="I172" s="72"/>
      <c r="J172" s="73"/>
    </row>
    <row r="173" spans="1:10" x14ac:dyDescent="0.35">
      <c r="A173" s="71"/>
      <c r="B173" s="71"/>
      <c r="C173" s="71"/>
      <c r="D173" s="69"/>
      <c r="E173" s="71"/>
      <c r="F173" s="71"/>
      <c r="G173" s="71"/>
      <c r="H173" s="71"/>
      <c r="I173" s="72"/>
      <c r="J173" s="73"/>
    </row>
    <row r="174" spans="1:10" x14ac:dyDescent="0.35">
      <c r="A174" s="71"/>
      <c r="B174" s="71"/>
      <c r="C174" s="71"/>
      <c r="D174" s="69"/>
      <c r="E174" s="71"/>
      <c r="F174" s="71"/>
      <c r="G174" s="71"/>
      <c r="H174" s="71"/>
      <c r="I174" s="72"/>
      <c r="J174" s="73"/>
    </row>
    <row r="175" spans="1:10" x14ac:dyDescent="0.35">
      <c r="A175" s="71"/>
      <c r="B175" s="71"/>
      <c r="C175" s="71"/>
      <c r="D175" s="69"/>
      <c r="E175" s="71"/>
      <c r="F175" s="71"/>
      <c r="G175" s="71"/>
      <c r="H175" s="71"/>
      <c r="I175" s="72"/>
      <c r="J175" s="73"/>
    </row>
    <row r="176" spans="1:10" x14ac:dyDescent="0.35">
      <c r="A176" s="71"/>
      <c r="B176" s="71"/>
      <c r="C176" s="71"/>
      <c r="D176" s="69"/>
      <c r="E176" s="71"/>
      <c r="F176" s="71"/>
      <c r="G176" s="71"/>
      <c r="H176" s="71"/>
      <c r="I176" s="72"/>
      <c r="J176" s="73"/>
    </row>
    <row r="177" spans="1:10" x14ac:dyDescent="0.35">
      <c r="A177" s="71"/>
      <c r="B177" s="71"/>
      <c r="C177" s="71"/>
      <c r="D177" s="69"/>
      <c r="E177" s="71"/>
      <c r="F177" s="71"/>
      <c r="G177" s="71"/>
      <c r="H177" s="71"/>
      <c r="I177" s="72"/>
      <c r="J177" s="73"/>
    </row>
    <row r="178" spans="1:10" x14ac:dyDescent="0.35">
      <c r="A178" s="71"/>
      <c r="B178" s="71"/>
      <c r="C178" s="71"/>
      <c r="D178" s="69"/>
      <c r="E178" s="71"/>
      <c r="F178" s="71"/>
      <c r="G178" s="71"/>
      <c r="H178" s="71"/>
      <c r="I178" s="72"/>
      <c r="J178" s="73"/>
    </row>
    <row r="179" spans="1:10" x14ac:dyDescent="0.35">
      <c r="A179" s="71"/>
      <c r="B179" s="71"/>
      <c r="C179" s="71"/>
      <c r="D179" s="69"/>
      <c r="E179" s="71"/>
      <c r="F179" s="71"/>
      <c r="G179" s="71"/>
      <c r="H179" s="71"/>
      <c r="I179" s="72"/>
      <c r="J179" s="73"/>
    </row>
    <row r="180" spans="1:10" x14ac:dyDescent="0.35">
      <c r="A180" s="71"/>
      <c r="B180" s="71"/>
      <c r="C180" s="71"/>
      <c r="D180" s="69"/>
      <c r="E180" s="71"/>
      <c r="F180" s="71"/>
      <c r="G180" s="71"/>
      <c r="H180" s="71"/>
      <c r="I180" s="72"/>
      <c r="J180" s="73"/>
    </row>
    <row r="181" spans="1:10" x14ac:dyDescent="0.35">
      <c r="A181" s="71"/>
      <c r="B181" s="71"/>
      <c r="C181" s="71"/>
      <c r="D181" s="69"/>
      <c r="E181" s="71"/>
      <c r="F181" s="71"/>
      <c r="G181" s="71"/>
      <c r="H181" s="71"/>
      <c r="I181" s="72"/>
      <c r="J181" s="73"/>
    </row>
    <row r="182" spans="1:10" x14ac:dyDescent="0.35">
      <c r="A182" s="71"/>
      <c r="B182" s="71"/>
      <c r="C182" s="71"/>
      <c r="D182" s="69"/>
      <c r="E182" s="71"/>
      <c r="F182" s="71"/>
      <c r="G182" s="71"/>
      <c r="H182" s="71"/>
      <c r="I182" s="72"/>
      <c r="J182" s="73"/>
    </row>
    <row r="183" spans="1:10" x14ac:dyDescent="0.35">
      <c r="A183" s="71"/>
      <c r="B183" s="71"/>
      <c r="C183" s="71"/>
      <c r="D183" s="69"/>
      <c r="E183" s="71"/>
      <c r="F183" s="71"/>
      <c r="G183" s="71"/>
      <c r="H183" s="71"/>
      <c r="I183" s="72"/>
      <c r="J183" s="73"/>
    </row>
    <row r="184" spans="1:10" x14ac:dyDescent="0.35">
      <c r="A184" s="71"/>
      <c r="B184" s="71"/>
      <c r="C184" s="71"/>
      <c r="D184" s="69"/>
      <c r="E184" s="71"/>
      <c r="F184" s="71"/>
      <c r="G184" s="71"/>
      <c r="H184" s="71"/>
      <c r="I184" s="72"/>
      <c r="J184" s="73"/>
    </row>
    <row r="185" spans="1:10" x14ac:dyDescent="0.35">
      <c r="A185" s="71"/>
      <c r="B185" s="71"/>
      <c r="C185" s="71"/>
      <c r="D185" s="69"/>
      <c r="E185" s="71"/>
      <c r="F185" s="71"/>
      <c r="G185" s="71"/>
      <c r="H185" s="71"/>
      <c r="I185" s="72"/>
      <c r="J185" s="73"/>
    </row>
    <row r="186" spans="1:10" x14ac:dyDescent="0.35">
      <c r="A186" s="71"/>
      <c r="B186" s="71"/>
      <c r="C186" s="71"/>
      <c r="D186" s="69"/>
      <c r="E186" s="71"/>
      <c r="F186" s="71"/>
      <c r="G186" s="71"/>
      <c r="H186" s="71"/>
      <c r="I186" s="72"/>
      <c r="J186" s="73"/>
    </row>
    <row r="187" spans="1:10" x14ac:dyDescent="0.35">
      <c r="A187" s="71"/>
      <c r="B187" s="71"/>
      <c r="C187" s="71"/>
      <c r="D187" s="69"/>
      <c r="E187" s="71"/>
      <c r="F187" s="71"/>
      <c r="G187" s="71"/>
      <c r="H187" s="71"/>
      <c r="I187" s="72"/>
      <c r="J187" s="73"/>
    </row>
    <row r="188" spans="1:10" x14ac:dyDescent="0.35">
      <c r="A188" s="71"/>
      <c r="B188" s="71"/>
      <c r="C188" s="71"/>
      <c r="D188" s="69"/>
      <c r="E188" s="71"/>
      <c r="F188" s="71"/>
      <c r="G188" s="71"/>
      <c r="H188" s="71"/>
      <c r="I188" s="72"/>
      <c r="J188" s="73"/>
    </row>
    <row r="189" spans="1:10" x14ac:dyDescent="0.35">
      <c r="A189" s="71"/>
      <c r="B189" s="71"/>
      <c r="C189" s="71"/>
      <c r="D189" s="69"/>
      <c r="E189" s="71"/>
      <c r="F189" s="71"/>
      <c r="G189" s="71"/>
      <c r="H189" s="71"/>
      <c r="I189" s="72"/>
      <c r="J189" s="73"/>
    </row>
    <row r="190" spans="1:10" x14ac:dyDescent="0.35">
      <c r="A190" s="71"/>
      <c r="B190" s="71"/>
      <c r="C190" s="71"/>
      <c r="D190" s="69"/>
      <c r="E190" s="71"/>
      <c r="F190" s="71"/>
      <c r="G190" s="71"/>
      <c r="H190" s="71"/>
      <c r="I190" s="72"/>
      <c r="J190" s="73"/>
    </row>
    <row r="191" spans="1:10" x14ac:dyDescent="0.35">
      <c r="A191" s="71"/>
      <c r="B191" s="71"/>
      <c r="C191" s="71"/>
      <c r="D191" s="69"/>
      <c r="E191" s="71"/>
      <c r="F191" s="71"/>
      <c r="G191" s="71"/>
      <c r="H191" s="71"/>
      <c r="I191" s="72"/>
      <c r="J191" s="73"/>
    </row>
    <row r="192" spans="1:10" x14ac:dyDescent="0.35">
      <c r="A192" s="71"/>
      <c r="B192" s="71"/>
      <c r="C192" s="71"/>
      <c r="D192" s="69"/>
      <c r="E192" s="71"/>
      <c r="F192" s="71"/>
      <c r="G192" s="71"/>
      <c r="H192" s="71"/>
      <c r="I192" s="72"/>
      <c r="J192" s="73"/>
    </row>
    <row r="193" spans="1:10" x14ac:dyDescent="0.35">
      <c r="A193" s="71"/>
      <c r="B193" s="71"/>
      <c r="C193" s="71"/>
      <c r="D193" s="69"/>
      <c r="E193" s="71"/>
      <c r="F193" s="71"/>
      <c r="G193" s="71"/>
      <c r="H193" s="71"/>
      <c r="I193" s="72"/>
      <c r="J193" s="73"/>
    </row>
    <row r="194" spans="1:10" x14ac:dyDescent="0.35">
      <c r="A194" s="71"/>
      <c r="B194" s="71"/>
      <c r="C194" s="71"/>
      <c r="D194" s="69"/>
      <c r="E194" s="71"/>
      <c r="F194" s="71"/>
      <c r="G194" s="71"/>
      <c r="H194" s="71"/>
      <c r="I194" s="72"/>
      <c r="J194" s="73"/>
    </row>
    <row r="195" spans="1:10" x14ac:dyDescent="0.35">
      <c r="A195" s="71"/>
      <c r="B195" s="71"/>
      <c r="C195" s="71"/>
      <c r="D195" s="69"/>
      <c r="E195" s="71"/>
      <c r="F195" s="71"/>
      <c r="G195" s="71"/>
      <c r="H195" s="71"/>
      <c r="I195" s="72"/>
      <c r="J195" s="73"/>
    </row>
    <row r="196" spans="1:10" x14ac:dyDescent="0.35">
      <c r="A196" s="71"/>
      <c r="B196" s="71"/>
      <c r="C196" s="71"/>
      <c r="D196" s="69"/>
      <c r="E196" s="71"/>
      <c r="F196" s="71"/>
      <c r="G196" s="71"/>
      <c r="H196" s="71"/>
      <c r="I196" s="72"/>
      <c r="J196" s="73"/>
    </row>
    <row r="197" spans="1:10" x14ac:dyDescent="0.35">
      <c r="A197" s="71"/>
      <c r="B197" s="71"/>
      <c r="C197" s="71"/>
      <c r="D197" s="69"/>
      <c r="E197" s="71"/>
      <c r="F197" s="71"/>
      <c r="G197" s="71"/>
      <c r="H197" s="71"/>
      <c r="I197" s="72"/>
      <c r="J197" s="73"/>
    </row>
    <row r="198" spans="1:10" x14ac:dyDescent="0.35">
      <c r="A198" s="71"/>
      <c r="B198" s="71"/>
      <c r="C198" s="71"/>
      <c r="D198" s="69"/>
      <c r="E198" s="71"/>
      <c r="F198" s="71"/>
      <c r="G198" s="71"/>
      <c r="H198" s="71"/>
      <c r="I198" s="72"/>
      <c r="J198" s="73"/>
    </row>
    <row r="199" spans="1:10" x14ac:dyDescent="0.35">
      <c r="A199" s="71"/>
      <c r="B199" s="71"/>
      <c r="C199" s="71"/>
      <c r="D199" s="69"/>
      <c r="E199" s="71"/>
      <c r="F199" s="71"/>
      <c r="G199" s="71"/>
      <c r="H199" s="71"/>
      <c r="I199" s="72"/>
      <c r="J199" s="73"/>
    </row>
    <row r="200" spans="1:10" x14ac:dyDescent="0.35">
      <c r="A200" s="71"/>
      <c r="B200" s="71"/>
      <c r="C200" s="71"/>
      <c r="D200" s="69"/>
      <c r="E200" s="71"/>
      <c r="F200" s="71"/>
      <c r="G200" s="71"/>
      <c r="H200" s="71"/>
      <c r="I200" s="72"/>
      <c r="J200" s="73"/>
    </row>
    <row r="201" spans="1:10" x14ac:dyDescent="0.35">
      <c r="A201" s="71"/>
      <c r="B201" s="71"/>
      <c r="C201" s="71"/>
      <c r="D201" s="69"/>
      <c r="E201" s="71"/>
      <c r="F201" s="71"/>
      <c r="G201" s="71"/>
      <c r="H201" s="71"/>
      <c r="I201" s="72"/>
      <c r="J201" s="73"/>
    </row>
    <row r="202" spans="1:10" x14ac:dyDescent="0.35">
      <c r="A202" s="71"/>
      <c r="B202" s="71"/>
      <c r="C202" s="71"/>
      <c r="D202" s="69"/>
      <c r="E202" s="71"/>
      <c r="F202" s="71"/>
      <c r="G202" s="71"/>
      <c r="H202" s="71"/>
      <c r="I202" s="72"/>
      <c r="J202" s="73"/>
    </row>
    <row r="203" spans="1:10" x14ac:dyDescent="0.35">
      <c r="A203" s="71"/>
      <c r="B203" s="71"/>
      <c r="C203" s="71"/>
      <c r="D203" s="69"/>
      <c r="E203" s="71"/>
      <c r="F203" s="71"/>
      <c r="G203" s="71"/>
      <c r="H203" s="71"/>
      <c r="I203" s="72"/>
      <c r="J203" s="73"/>
    </row>
    <row r="204" spans="1:10" x14ac:dyDescent="0.35">
      <c r="A204" s="71"/>
      <c r="B204" s="71"/>
      <c r="C204" s="71"/>
      <c r="D204" s="69"/>
      <c r="E204" s="71"/>
      <c r="F204" s="71"/>
      <c r="G204" s="71"/>
      <c r="H204" s="71"/>
      <c r="I204" s="72"/>
      <c r="J204" s="73"/>
    </row>
    <row r="205" spans="1:10" x14ac:dyDescent="0.35">
      <c r="A205" s="71"/>
      <c r="B205" s="71"/>
      <c r="C205" s="71"/>
      <c r="D205" s="69"/>
      <c r="E205" s="71"/>
      <c r="F205" s="71"/>
      <c r="G205" s="71"/>
      <c r="H205" s="71"/>
      <c r="I205" s="72"/>
      <c r="J205" s="73"/>
    </row>
    <row r="206" spans="1:10" x14ac:dyDescent="0.35">
      <c r="A206" s="71"/>
      <c r="B206" s="71"/>
      <c r="C206" s="71"/>
      <c r="D206" s="69"/>
      <c r="E206" s="71"/>
      <c r="F206" s="71"/>
      <c r="G206" s="71"/>
      <c r="H206" s="71"/>
      <c r="I206" s="72"/>
      <c r="J206" s="73"/>
    </row>
    <row r="207" spans="1:10" x14ac:dyDescent="0.35">
      <c r="A207" s="71"/>
      <c r="B207" s="71"/>
      <c r="C207" s="71"/>
      <c r="D207" s="69"/>
      <c r="E207" s="71"/>
      <c r="F207" s="71"/>
      <c r="G207" s="71"/>
      <c r="H207" s="71"/>
      <c r="I207" s="72"/>
      <c r="J207" s="73"/>
    </row>
    <row r="208" spans="1:10" x14ac:dyDescent="0.35">
      <c r="A208" s="71"/>
      <c r="B208" s="71"/>
      <c r="C208" s="71"/>
      <c r="D208" s="69"/>
      <c r="E208" s="71"/>
      <c r="F208" s="71"/>
      <c r="G208" s="71"/>
      <c r="H208" s="71"/>
      <c r="I208" s="72"/>
      <c r="J208" s="73"/>
    </row>
    <row r="209" spans="1:10" x14ac:dyDescent="0.35">
      <c r="A209" s="71"/>
      <c r="B209" s="71"/>
      <c r="C209" s="71"/>
      <c r="D209" s="69"/>
      <c r="E209" s="71"/>
      <c r="F209" s="71"/>
      <c r="G209" s="71"/>
      <c r="H209" s="71"/>
      <c r="I209" s="72"/>
      <c r="J209" s="73"/>
    </row>
    <row r="210" spans="1:10" x14ac:dyDescent="0.35">
      <c r="A210" s="71"/>
      <c r="B210" s="71"/>
      <c r="C210" s="71"/>
      <c r="D210" s="69"/>
      <c r="E210" s="71"/>
      <c r="F210" s="71"/>
      <c r="G210" s="71"/>
      <c r="H210" s="71"/>
      <c r="I210" s="72"/>
      <c r="J210" s="73"/>
    </row>
    <row r="211" spans="1:10" x14ac:dyDescent="0.35">
      <c r="A211" s="71"/>
      <c r="B211" s="71"/>
      <c r="C211" s="71"/>
      <c r="D211" s="69"/>
      <c r="E211" s="71"/>
      <c r="F211" s="71"/>
      <c r="G211" s="71"/>
      <c r="H211" s="71"/>
      <c r="I211" s="72"/>
      <c r="J211" s="73"/>
    </row>
    <row r="212" spans="1:10" x14ac:dyDescent="0.35">
      <c r="A212" s="71"/>
      <c r="B212" s="71"/>
      <c r="C212" s="71"/>
      <c r="D212" s="69"/>
      <c r="E212" s="71"/>
      <c r="F212" s="71"/>
      <c r="G212" s="71"/>
      <c r="H212" s="71"/>
      <c r="I212" s="72"/>
      <c r="J212" s="73"/>
    </row>
    <row r="213" spans="1:10" x14ac:dyDescent="0.35">
      <c r="A213" s="71"/>
      <c r="B213" s="71"/>
      <c r="C213" s="71"/>
      <c r="D213" s="69"/>
      <c r="E213" s="71"/>
      <c r="F213" s="71"/>
      <c r="G213" s="71"/>
      <c r="H213" s="71"/>
      <c r="I213" s="72"/>
      <c r="J213" s="73"/>
    </row>
    <row r="214" spans="1:10" x14ac:dyDescent="0.35">
      <c r="A214" s="71"/>
      <c r="B214" s="71"/>
      <c r="C214" s="71"/>
      <c r="D214" s="69"/>
      <c r="E214" s="71"/>
      <c r="F214" s="71"/>
      <c r="G214" s="71"/>
      <c r="H214" s="71"/>
      <c r="I214" s="72"/>
      <c r="J214" s="73"/>
    </row>
    <row r="215" spans="1:10" x14ac:dyDescent="0.35">
      <c r="A215" s="71"/>
      <c r="B215" s="71"/>
      <c r="C215" s="71"/>
      <c r="D215" s="69"/>
      <c r="E215" s="71"/>
      <c r="F215" s="71"/>
      <c r="G215" s="71"/>
      <c r="H215" s="71"/>
      <c r="I215" s="72"/>
      <c r="J215" s="73"/>
    </row>
    <row r="216" spans="1:10" x14ac:dyDescent="0.35">
      <c r="A216" s="71"/>
      <c r="B216" s="71"/>
      <c r="C216" s="71"/>
      <c r="D216" s="69"/>
      <c r="E216" s="71"/>
      <c r="F216" s="71"/>
      <c r="G216" s="71"/>
      <c r="H216" s="71"/>
      <c r="I216" s="72"/>
      <c r="J216" s="73"/>
    </row>
    <row r="217" spans="1:10" x14ac:dyDescent="0.35">
      <c r="A217" s="71"/>
      <c r="B217" s="71"/>
      <c r="C217" s="71"/>
      <c r="D217" s="69"/>
      <c r="E217" s="71"/>
      <c r="F217" s="71"/>
      <c r="G217" s="71"/>
      <c r="H217" s="71"/>
      <c r="I217" s="72"/>
      <c r="J217" s="73"/>
    </row>
    <row r="218" spans="1:10" x14ac:dyDescent="0.35">
      <c r="A218" s="71"/>
      <c r="B218" s="71"/>
      <c r="C218" s="71"/>
      <c r="D218" s="69"/>
      <c r="E218" s="71"/>
      <c r="F218" s="71"/>
      <c r="G218" s="71"/>
      <c r="H218" s="71"/>
      <c r="I218" s="72"/>
      <c r="J218" s="73"/>
    </row>
    <row r="219" spans="1:10" x14ac:dyDescent="0.35">
      <c r="A219" s="71"/>
      <c r="B219" s="71"/>
      <c r="C219" s="71"/>
      <c r="D219" s="69"/>
      <c r="E219" s="71"/>
      <c r="F219" s="71"/>
      <c r="G219" s="71"/>
      <c r="H219" s="71"/>
      <c r="I219" s="72"/>
      <c r="J219" s="73"/>
    </row>
    <row r="220" spans="1:10" x14ac:dyDescent="0.35">
      <c r="A220" s="71"/>
      <c r="B220" s="71"/>
      <c r="C220" s="71"/>
      <c r="D220" s="69"/>
      <c r="E220" s="71"/>
      <c r="F220" s="71"/>
      <c r="G220" s="71"/>
      <c r="H220" s="71"/>
      <c r="I220" s="72"/>
      <c r="J220" s="73"/>
    </row>
    <row r="221" spans="1:10" x14ac:dyDescent="0.35">
      <c r="A221" s="71"/>
      <c r="B221" s="71"/>
      <c r="C221" s="71"/>
      <c r="D221" s="69"/>
      <c r="E221" s="71"/>
      <c r="F221" s="71"/>
      <c r="G221" s="71"/>
      <c r="H221" s="71"/>
      <c r="I221" s="72"/>
      <c r="J221" s="73"/>
    </row>
    <row r="222" spans="1:10" x14ac:dyDescent="0.35">
      <c r="A222" s="71"/>
      <c r="B222" s="71"/>
      <c r="C222" s="71"/>
      <c r="D222" s="69"/>
      <c r="E222" s="71"/>
      <c r="F222" s="71"/>
      <c r="G222" s="71"/>
      <c r="H222" s="71"/>
      <c r="I222" s="72"/>
      <c r="J222" s="73"/>
    </row>
    <row r="223" spans="1:10" x14ac:dyDescent="0.35">
      <c r="A223" s="71"/>
      <c r="B223" s="71"/>
      <c r="C223" s="71"/>
      <c r="D223" s="69"/>
      <c r="E223" s="71"/>
      <c r="F223" s="71"/>
      <c r="G223" s="71"/>
      <c r="H223" s="71"/>
      <c r="I223" s="72"/>
      <c r="J223" s="73"/>
    </row>
    <row r="224" spans="1:10" x14ac:dyDescent="0.35">
      <c r="A224" s="71"/>
      <c r="B224" s="71"/>
      <c r="C224" s="71"/>
      <c r="D224" s="69"/>
      <c r="E224" s="71"/>
      <c r="F224" s="71"/>
      <c r="G224" s="71"/>
      <c r="H224" s="71"/>
      <c r="I224" s="72"/>
      <c r="J224" s="73"/>
    </row>
    <row r="225" spans="1:10" x14ac:dyDescent="0.35">
      <c r="A225" s="71"/>
      <c r="B225" s="71"/>
      <c r="C225" s="71"/>
      <c r="D225" s="69"/>
      <c r="E225" s="71"/>
      <c r="F225" s="71"/>
      <c r="G225" s="71"/>
      <c r="H225" s="71"/>
      <c r="I225" s="72"/>
      <c r="J225" s="73"/>
    </row>
    <row r="226" spans="1:10" x14ac:dyDescent="0.35">
      <c r="A226" s="71"/>
      <c r="B226" s="71"/>
      <c r="C226" s="71"/>
      <c r="D226" s="69"/>
      <c r="E226" s="71"/>
      <c r="F226" s="71"/>
      <c r="G226" s="71"/>
      <c r="H226" s="71"/>
      <c r="I226" s="72"/>
      <c r="J226" s="73"/>
    </row>
    <row r="227" spans="1:10" x14ac:dyDescent="0.35">
      <c r="A227" s="71"/>
      <c r="B227" s="71"/>
      <c r="C227" s="71"/>
      <c r="D227" s="69"/>
      <c r="E227" s="71"/>
      <c r="F227" s="71"/>
      <c r="G227" s="71"/>
      <c r="H227" s="71"/>
      <c r="I227" s="72"/>
      <c r="J227" s="73"/>
    </row>
    <row r="228" spans="1:10" x14ac:dyDescent="0.35">
      <c r="A228" s="71"/>
      <c r="B228" s="71"/>
      <c r="C228" s="71"/>
      <c r="D228" s="69"/>
      <c r="E228" s="71"/>
      <c r="F228" s="71"/>
      <c r="G228" s="71"/>
      <c r="H228" s="71"/>
      <c r="I228" s="72"/>
      <c r="J228" s="73"/>
    </row>
    <row r="229" spans="1:10" x14ac:dyDescent="0.35">
      <c r="A229" s="71"/>
      <c r="B229" s="71"/>
      <c r="C229" s="71"/>
      <c r="D229" s="69"/>
      <c r="E229" s="71"/>
      <c r="F229" s="71"/>
      <c r="G229" s="71"/>
      <c r="H229" s="71"/>
      <c r="I229" s="72"/>
      <c r="J229" s="73"/>
    </row>
    <row r="230" spans="1:10" x14ac:dyDescent="0.35">
      <c r="A230" s="71"/>
      <c r="B230" s="71"/>
      <c r="C230" s="71"/>
      <c r="D230" s="69"/>
      <c r="E230" s="71"/>
      <c r="F230" s="71"/>
      <c r="G230" s="71"/>
      <c r="H230" s="71"/>
      <c r="I230" s="72"/>
      <c r="J230" s="73"/>
    </row>
    <row r="231" spans="1:10" x14ac:dyDescent="0.35">
      <c r="A231" s="71"/>
      <c r="B231" s="71"/>
      <c r="C231" s="71"/>
      <c r="D231" s="69"/>
      <c r="E231" s="71"/>
      <c r="F231" s="71"/>
      <c r="G231" s="71"/>
      <c r="H231" s="71"/>
      <c r="I231" s="72"/>
      <c r="J231" s="73"/>
    </row>
    <row r="232" spans="1:10" x14ac:dyDescent="0.35">
      <c r="A232" s="71"/>
      <c r="B232" s="71"/>
      <c r="C232" s="71"/>
      <c r="D232" s="69"/>
      <c r="E232" s="71"/>
      <c r="F232" s="71"/>
      <c r="G232" s="71"/>
      <c r="H232" s="71"/>
      <c r="I232" s="72"/>
      <c r="J232" s="73"/>
    </row>
    <row r="233" spans="1:10" x14ac:dyDescent="0.35">
      <c r="A233" s="71"/>
      <c r="B233" s="71"/>
      <c r="C233" s="71"/>
      <c r="D233" s="69"/>
      <c r="E233" s="71"/>
      <c r="F233" s="71"/>
      <c r="G233" s="71"/>
      <c r="H233" s="71"/>
      <c r="I233" s="72"/>
      <c r="J233" s="73"/>
    </row>
    <row r="234" spans="1:10" x14ac:dyDescent="0.35">
      <c r="A234" s="71"/>
      <c r="B234" s="71"/>
      <c r="C234" s="71"/>
      <c r="D234" s="69"/>
      <c r="E234" s="71"/>
      <c r="F234" s="71"/>
      <c r="G234" s="71"/>
      <c r="H234" s="71"/>
      <c r="I234" s="72"/>
      <c r="J234" s="73"/>
    </row>
    <row r="235" spans="1:10" x14ac:dyDescent="0.35">
      <c r="A235" s="71"/>
      <c r="B235" s="71"/>
      <c r="C235" s="71"/>
      <c r="D235" s="69"/>
      <c r="E235" s="71"/>
      <c r="F235" s="71"/>
      <c r="G235" s="71"/>
      <c r="H235" s="71"/>
      <c r="I235" s="72"/>
      <c r="J235" s="73"/>
    </row>
    <row r="236" spans="1:10" x14ac:dyDescent="0.35">
      <c r="A236" s="71"/>
      <c r="B236" s="71"/>
      <c r="C236" s="71"/>
      <c r="D236" s="69"/>
      <c r="E236" s="71"/>
      <c r="F236" s="71"/>
      <c r="G236" s="71"/>
      <c r="H236" s="71"/>
      <c r="I236" s="72"/>
      <c r="J236" s="73"/>
    </row>
    <row r="237" spans="1:10" x14ac:dyDescent="0.35">
      <c r="A237" s="71"/>
      <c r="B237" s="71"/>
      <c r="C237" s="71"/>
      <c r="D237" s="69"/>
      <c r="E237" s="71"/>
      <c r="F237" s="71"/>
      <c r="G237" s="71"/>
      <c r="H237" s="71"/>
      <c r="I237" s="72"/>
      <c r="J237" s="73"/>
    </row>
    <row r="238" spans="1:10" x14ac:dyDescent="0.35">
      <c r="A238" s="71"/>
      <c r="B238" s="71"/>
      <c r="C238" s="71"/>
      <c r="D238" s="69"/>
      <c r="E238" s="71"/>
      <c r="F238" s="71"/>
      <c r="G238" s="71"/>
      <c r="H238" s="71"/>
      <c r="I238" s="72"/>
      <c r="J238" s="73"/>
    </row>
    <row r="239" spans="1:10" x14ac:dyDescent="0.35">
      <c r="A239" s="71"/>
      <c r="B239" s="71"/>
      <c r="C239" s="71"/>
      <c r="D239" s="69"/>
      <c r="E239" s="71"/>
      <c r="F239" s="71"/>
      <c r="G239" s="71"/>
      <c r="H239" s="71"/>
      <c r="I239" s="72"/>
      <c r="J239" s="73"/>
    </row>
    <row r="240" spans="1:10" x14ac:dyDescent="0.35">
      <c r="A240" s="71"/>
      <c r="B240" s="71"/>
      <c r="C240" s="71"/>
      <c r="D240" s="69"/>
      <c r="E240" s="71"/>
      <c r="F240" s="71"/>
      <c r="G240" s="71"/>
      <c r="H240" s="71"/>
      <c r="I240" s="72"/>
      <c r="J240" s="73"/>
    </row>
    <row r="241" spans="1:10" x14ac:dyDescent="0.35">
      <c r="A241" s="71"/>
      <c r="B241" s="71"/>
      <c r="C241" s="71"/>
      <c r="D241" s="69"/>
      <c r="E241" s="71"/>
      <c r="F241" s="71"/>
      <c r="G241" s="71"/>
      <c r="H241" s="71"/>
      <c r="I241" s="72"/>
      <c r="J241" s="73"/>
    </row>
    <row r="242" spans="1:10" x14ac:dyDescent="0.35">
      <c r="A242" s="71"/>
      <c r="B242" s="71"/>
      <c r="C242" s="71"/>
      <c r="D242" s="69"/>
      <c r="E242" s="71"/>
      <c r="F242" s="71"/>
      <c r="G242" s="71"/>
      <c r="H242" s="71"/>
      <c r="I242" s="72"/>
      <c r="J242" s="73"/>
    </row>
    <row r="243" spans="1:10" x14ac:dyDescent="0.35">
      <c r="A243" s="71"/>
      <c r="B243" s="71"/>
      <c r="C243" s="71"/>
      <c r="D243" s="69"/>
      <c r="E243" s="71"/>
      <c r="F243" s="71"/>
      <c r="G243" s="71"/>
      <c r="H243" s="71"/>
      <c r="I243" s="72"/>
      <c r="J243" s="73"/>
    </row>
    <row r="244" spans="1:10" x14ac:dyDescent="0.35">
      <c r="A244" s="71"/>
      <c r="B244" s="71"/>
      <c r="C244" s="71"/>
      <c r="D244" s="69"/>
      <c r="E244" s="71"/>
      <c r="F244" s="71"/>
      <c r="G244" s="71"/>
      <c r="H244" s="71"/>
      <c r="I244" s="72"/>
      <c r="J244" s="73"/>
    </row>
    <row r="245" spans="1:10" x14ac:dyDescent="0.35">
      <c r="A245" s="71"/>
      <c r="B245" s="71"/>
      <c r="C245" s="71"/>
      <c r="D245" s="69"/>
      <c r="E245" s="71"/>
      <c r="F245" s="71"/>
      <c r="G245" s="71"/>
      <c r="H245" s="71"/>
      <c r="I245" s="72"/>
      <c r="J245" s="73"/>
    </row>
    <row r="246" spans="1:10" x14ac:dyDescent="0.35">
      <c r="A246" s="71"/>
      <c r="B246" s="71"/>
      <c r="C246" s="71"/>
      <c r="D246" s="69"/>
      <c r="E246" s="71"/>
      <c r="F246" s="71"/>
      <c r="G246" s="71"/>
      <c r="H246" s="71"/>
      <c r="I246" s="72"/>
      <c r="J246" s="73"/>
    </row>
    <row r="247" spans="1:10" x14ac:dyDescent="0.35">
      <c r="A247" s="71"/>
      <c r="B247" s="71"/>
      <c r="C247" s="71"/>
      <c r="D247" s="69"/>
      <c r="E247" s="71"/>
      <c r="F247" s="71"/>
      <c r="G247" s="71"/>
      <c r="H247" s="71"/>
      <c r="I247" s="72"/>
      <c r="J247" s="73"/>
    </row>
    <row r="248" spans="1:10" x14ac:dyDescent="0.35">
      <c r="A248" s="71"/>
      <c r="B248" s="71"/>
      <c r="C248" s="71"/>
      <c r="D248" s="69"/>
      <c r="E248" s="71"/>
      <c r="F248" s="71"/>
      <c r="G248" s="71"/>
      <c r="H248" s="71"/>
      <c r="I248" s="72"/>
      <c r="J248" s="73"/>
    </row>
    <row r="249" spans="1:10" x14ac:dyDescent="0.35">
      <c r="A249" s="71"/>
      <c r="B249" s="71"/>
      <c r="C249" s="71"/>
      <c r="D249" s="69"/>
      <c r="E249" s="71"/>
      <c r="F249" s="71"/>
      <c r="G249" s="71"/>
      <c r="H249" s="71"/>
      <c r="I249" s="72"/>
      <c r="J249" s="73"/>
    </row>
    <row r="250" spans="1:10" x14ac:dyDescent="0.35">
      <c r="A250" s="71"/>
      <c r="B250" s="71"/>
      <c r="C250" s="71"/>
      <c r="D250" s="69"/>
      <c r="E250" s="71"/>
      <c r="F250" s="71"/>
      <c r="G250" s="71"/>
      <c r="H250" s="71"/>
      <c r="I250" s="72"/>
      <c r="J250" s="73"/>
    </row>
    <row r="251" spans="1:10" x14ac:dyDescent="0.35">
      <c r="A251" s="71"/>
      <c r="B251" s="71"/>
      <c r="C251" s="71"/>
      <c r="D251" s="69"/>
      <c r="E251" s="71"/>
      <c r="F251" s="71"/>
      <c r="G251" s="71"/>
      <c r="H251" s="71"/>
      <c r="I251" s="72"/>
      <c r="J251" s="73"/>
    </row>
    <row r="252" spans="1:10" x14ac:dyDescent="0.35">
      <c r="A252" s="71"/>
      <c r="B252" s="71"/>
      <c r="C252" s="71"/>
      <c r="D252" s="69"/>
      <c r="E252" s="71"/>
      <c r="F252" s="71"/>
      <c r="G252" s="71"/>
      <c r="H252" s="71"/>
      <c r="I252" s="72"/>
      <c r="J252" s="73"/>
    </row>
    <row r="253" spans="1:10" x14ac:dyDescent="0.35">
      <c r="A253" s="71"/>
      <c r="B253" s="71"/>
      <c r="C253" s="71"/>
      <c r="D253" s="69"/>
      <c r="E253" s="71"/>
      <c r="F253" s="71"/>
      <c r="G253" s="71"/>
      <c r="H253" s="71"/>
      <c r="I253" s="72"/>
      <c r="J253" s="73"/>
    </row>
    <row r="254" spans="1:10" x14ac:dyDescent="0.35">
      <c r="A254" s="71"/>
      <c r="B254" s="71"/>
      <c r="C254" s="71"/>
      <c r="D254" s="69"/>
      <c r="E254" s="71"/>
      <c r="F254" s="71"/>
      <c r="G254" s="71"/>
      <c r="H254" s="71"/>
      <c r="I254" s="72"/>
      <c r="J254" s="73"/>
    </row>
    <row r="255" spans="1:10" x14ac:dyDescent="0.35">
      <c r="A255" s="71"/>
      <c r="B255" s="71"/>
      <c r="C255" s="71"/>
      <c r="D255" s="69"/>
      <c r="E255" s="71"/>
      <c r="F255" s="71"/>
      <c r="G255" s="71"/>
      <c r="H255" s="71"/>
      <c r="I255" s="72"/>
      <c r="J255" s="73"/>
    </row>
    <row r="256" spans="1:10" x14ac:dyDescent="0.35">
      <c r="A256" s="71"/>
      <c r="B256" s="71"/>
      <c r="C256" s="71"/>
      <c r="D256" s="69"/>
      <c r="E256" s="71"/>
      <c r="F256" s="71"/>
      <c r="G256" s="71"/>
      <c r="H256" s="71"/>
      <c r="I256" s="72"/>
      <c r="J256" s="73"/>
    </row>
    <row r="257" spans="1:10" x14ac:dyDescent="0.35">
      <c r="A257" s="71"/>
      <c r="B257" s="71"/>
      <c r="C257" s="71"/>
      <c r="D257" s="69"/>
      <c r="E257" s="71"/>
      <c r="F257" s="71"/>
      <c r="G257" s="71"/>
      <c r="H257" s="71"/>
      <c r="I257" s="72"/>
      <c r="J257" s="73"/>
    </row>
    <row r="258" spans="1:10" x14ac:dyDescent="0.35">
      <c r="A258" s="71"/>
      <c r="B258" s="71"/>
      <c r="C258" s="71"/>
      <c r="D258" s="69"/>
      <c r="E258" s="71"/>
      <c r="F258" s="71"/>
      <c r="G258" s="71"/>
      <c r="H258" s="71"/>
      <c r="I258" s="72"/>
      <c r="J258" s="73"/>
    </row>
    <row r="259" spans="1:10" x14ac:dyDescent="0.35">
      <c r="A259" s="71"/>
      <c r="B259" s="71"/>
      <c r="C259" s="71"/>
      <c r="D259" s="69"/>
      <c r="E259" s="71"/>
      <c r="F259" s="71"/>
      <c r="G259" s="71"/>
      <c r="H259" s="71"/>
      <c r="I259" s="72"/>
      <c r="J259" s="73"/>
    </row>
    <row r="260" spans="1:10" x14ac:dyDescent="0.35">
      <c r="A260" s="71"/>
      <c r="B260" s="71"/>
      <c r="C260" s="71"/>
      <c r="D260" s="69"/>
      <c r="E260" s="71"/>
      <c r="F260" s="71"/>
      <c r="G260" s="71"/>
      <c r="H260" s="71"/>
      <c r="I260" s="72"/>
      <c r="J260" s="73"/>
    </row>
    <row r="261" spans="1:10" x14ac:dyDescent="0.35">
      <c r="A261" s="71"/>
      <c r="B261" s="71"/>
      <c r="C261" s="71"/>
      <c r="D261" s="69"/>
      <c r="E261" s="71"/>
      <c r="F261" s="71"/>
      <c r="G261" s="71"/>
      <c r="H261" s="71"/>
      <c r="I261" s="72"/>
      <c r="J261" s="73"/>
    </row>
    <row r="262" spans="1:10" x14ac:dyDescent="0.35">
      <c r="A262" s="71"/>
      <c r="B262" s="71"/>
      <c r="C262" s="71"/>
      <c r="D262" s="69"/>
      <c r="E262" s="71"/>
      <c r="F262" s="71"/>
      <c r="G262" s="71"/>
      <c r="H262" s="71"/>
      <c r="I262" s="72"/>
      <c r="J262" s="73"/>
    </row>
    <row r="263" spans="1:10" x14ac:dyDescent="0.35">
      <c r="A263" s="71"/>
      <c r="B263" s="71"/>
      <c r="C263" s="71"/>
      <c r="D263" s="69"/>
      <c r="E263" s="71"/>
      <c r="F263" s="71"/>
      <c r="G263" s="71"/>
      <c r="H263" s="71"/>
      <c r="I263" s="72"/>
      <c r="J263" s="73"/>
    </row>
    <row r="264" spans="1:10" x14ac:dyDescent="0.35">
      <c r="A264" s="71"/>
      <c r="B264" s="71"/>
      <c r="C264" s="71"/>
      <c r="D264" s="69"/>
      <c r="E264" s="71"/>
      <c r="F264" s="71"/>
      <c r="G264" s="71"/>
      <c r="H264" s="71"/>
      <c r="I264" s="72"/>
      <c r="J264" s="73"/>
    </row>
    <row r="265" spans="1:10" x14ac:dyDescent="0.35">
      <c r="A265" s="71"/>
      <c r="B265" s="71"/>
      <c r="C265" s="71"/>
      <c r="D265" s="69"/>
      <c r="E265" s="71"/>
      <c r="F265" s="71"/>
      <c r="G265" s="71"/>
      <c r="H265" s="71"/>
      <c r="I265" s="72"/>
      <c r="J265" s="73"/>
    </row>
    <row r="266" spans="1:10" x14ac:dyDescent="0.35">
      <c r="A266" s="71"/>
      <c r="B266" s="71"/>
      <c r="C266" s="71"/>
      <c r="D266" s="69"/>
      <c r="E266" s="71"/>
      <c r="F266" s="71"/>
      <c r="G266" s="71"/>
      <c r="H266" s="71"/>
      <c r="I266" s="72"/>
      <c r="J266" s="73"/>
    </row>
    <row r="267" spans="1:10" x14ac:dyDescent="0.35">
      <c r="A267" s="71"/>
      <c r="B267" s="71"/>
      <c r="C267" s="71"/>
      <c r="D267" s="69"/>
      <c r="E267" s="71"/>
      <c r="F267" s="71"/>
      <c r="G267" s="71"/>
      <c r="H267" s="71"/>
      <c r="I267" s="72"/>
      <c r="J267" s="73"/>
    </row>
    <row r="268" spans="1:10" x14ac:dyDescent="0.35">
      <c r="A268" s="71"/>
      <c r="B268" s="71"/>
      <c r="C268" s="71"/>
      <c r="D268" s="69"/>
      <c r="E268" s="71"/>
      <c r="F268" s="71"/>
      <c r="G268" s="71"/>
      <c r="H268" s="71"/>
      <c r="I268" s="72"/>
      <c r="J268" s="73"/>
    </row>
    <row r="269" spans="1:10" x14ac:dyDescent="0.35">
      <c r="A269" s="71"/>
      <c r="B269" s="71"/>
      <c r="C269" s="71"/>
      <c r="D269" s="69"/>
      <c r="E269" s="71"/>
      <c r="F269" s="71"/>
      <c r="G269" s="71"/>
      <c r="H269" s="71"/>
      <c r="I269" s="72"/>
      <c r="J269" s="73"/>
    </row>
    <row r="270" spans="1:10" x14ac:dyDescent="0.35">
      <c r="A270" s="71"/>
      <c r="B270" s="71"/>
      <c r="C270" s="71"/>
      <c r="D270" s="69"/>
      <c r="E270" s="71"/>
      <c r="F270" s="71"/>
      <c r="G270" s="71"/>
      <c r="H270" s="71"/>
      <c r="I270" s="72"/>
      <c r="J270" s="73"/>
    </row>
    <row r="271" spans="1:10" x14ac:dyDescent="0.35">
      <c r="A271" s="71"/>
      <c r="B271" s="71"/>
      <c r="C271" s="71"/>
      <c r="D271" s="69"/>
      <c r="E271" s="71"/>
      <c r="F271" s="71"/>
      <c r="G271" s="71"/>
      <c r="H271" s="71"/>
      <c r="I271" s="72"/>
      <c r="J271" s="73"/>
    </row>
    <row r="272" spans="1:10" x14ac:dyDescent="0.35">
      <c r="A272" s="71"/>
      <c r="B272" s="71"/>
      <c r="C272" s="71"/>
      <c r="D272" s="69"/>
      <c r="E272" s="71"/>
      <c r="F272" s="71"/>
      <c r="G272" s="71"/>
      <c r="H272" s="71"/>
      <c r="I272" s="72"/>
      <c r="J272" s="73"/>
    </row>
    <row r="273" spans="1:10" x14ac:dyDescent="0.35">
      <c r="A273" s="71"/>
      <c r="B273" s="71"/>
      <c r="C273" s="71"/>
      <c r="D273" s="69"/>
      <c r="E273" s="71"/>
      <c r="F273" s="71"/>
      <c r="G273" s="71"/>
      <c r="H273" s="71"/>
      <c r="I273" s="72"/>
      <c r="J273" s="73"/>
    </row>
    <row r="274" spans="1:10" x14ac:dyDescent="0.35">
      <c r="A274" s="71"/>
      <c r="B274" s="71"/>
      <c r="C274" s="71"/>
      <c r="D274" s="69"/>
      <c r="E274" s="71"/>
      <c r="F274" s="71"/>
      <c r="G274" s="71"/>
      <c r="H274" s="71"/>
      <c r="I274" s="72"/>
      <c r="J274" s="73"/>
    </row>
    <row r="275" spans="1:10" x14ac:dyDescent="0.35">
      <c r="A275" s="71"/>
      <c r="B275" s="71"/>
      <c r="C275" s="71"/>
      <c r="D275" s="69"/>
      <c r="E275" s="71"/>
      <c r="F275" s="71"/>
      <c r="G275" s="71"/>
      <c r="H275" s="71"/>
      <c r="I275" s="72"/>
      <c r="J275" s="73"/>
    </row>
    <row r="276" spans="1:10" x14ac:dyDescent="0.35">
      <c r="A276" s="71"/>
      <c r="B276" s="71"/>
      <c r="C276" s="71"/>
      <c r="D276" s="69"/>
      <c r="E276" s="71"/>
      <c r="F276" s="71"/>
      <c r="G276" s="71"/>
      <c r="H276" s="71"/>
      <c r="I276" s="72"/>
      <c r="J276" s="73"/>
    </row>
    <row r="277" spans="1:10" x14ac:dyDescent="0.35">
      <c r="A277" s="71"/>
      <c r="B277" s="71"/>
      <c r="C277" s="71"/>
      <c r="D277" s="69"/>
      <c r="E277" s="71"/>
      <c r="F277" s="71"/>
      <c r="G277" s="71"/>
      <c r="H277" s="71"/>
      <c r="I277" s="72"/>
      <c r="J277" s="73"/>
    </row>
    <row r="278" spans="1:10" x14ac:dyDescent="0.35">
      <c r="A278" s="71"/>
      <c r="B278" s="71"/>
      <c r="C278" s="71"/>
      <c r="D278" s="69"/>
      <c r="E278" s="71"/>
      <c r="F278" s="71"/>
      <c r="G278" s="71"/>
      <c r="H278" s="71"/>
      <c r="I278" s="72"/>
      <c r="J278" s="73"/>
    </row>
    <row r="279" spans="1:10" x14ac:dyDescent="0.35">
      <c r="A279" s="71"/>
      <c r="B279" s="71"/>
      <c r="C279" s="71"/>
      <c r="D279" s="69"/>
      <c r="E279" s="71"/>
      <c r="F279" s="71"/>
      <c r="G279" s="71"/>
      <c r="H279" s="71"/>
      <c r="I279" s="72"/>
      <c r="J279" s="73"/>
    </row>
    <row r="280" spans="1:10" x14ac:dyDescent="0.35">
      <c r="A280" s="71"/>
      <c r="B280" s="71"/>
      <c r="C280" s="71"/>
      <c r="D280" s="69"/>
      <c r="E280" s="71"/>
      <c r="F280" s="71"/>
      <c r="G280" s="71"/>
      <c r="H280" s="71"/>
      <c r="I280" s="72"/>
      <c r="J280" s="73"/>
    </row>
    <row r="281" spans="1:10" x14ac:dyDescent="0.35">
      <c r="A281" s="71"/>
      <c r="B281" s="71"/>
      <c r="C281" s="71"/>
      <c r="D281" s="69"/>
      <c r="E281" s="71"/>
      <c r="F281" s="71"/>
      <c r="G281" s="71"/>
      <c r="H281" s="71"/>
      <c r="I281" s="72"/>
      <c r="J281" s="73"/>
    </row>
    <row r="282" spans="1:10" x14ac:dyDescent="0.35">
      <c r="A282" s="71"/>
      <c r="B282" s="71"/>
      <c r="C282" s="71"/>
      <c r="D282" s="69"/>
      <c r="E282" s="71"/>
      <c r="F282" s="71"/>
      <c r="G282" s="71"/>
      <c r="H282" s="71"/>
      <c r="I282" s="72"/>
      <c r="J282" s="73"/>
    </row>
    <row r="283" spans="1:10" x14ac:dyDescent="0.35">
      <c r="A283" s="71"/>
      <c r="B283" s="71"/>
      <c r="C283" s="71"/>
      <c r="D283" s="69"/>
      <c r="E283" s="71"/>
      <c r="F283" s="71"/>
      <c r="G283" s="71"/>
      <c r="H283" s="71"/>
      <c r="I283" s="72"/>
      <c r="J283" s="73"/>
    </row>
    <row r="284" spans="1:10" x14ac:dyDescent="0.35">
      <c r="A284" s="71"/>
      <c r="B284" s="71"/>
      <c r="C284" s="71"/>
      <c r="D284" s="69"/>
      <c r="E284" s="71"/>
      <c r="F284" s="71"/>
      <c r="G284" s="71"/>
      <c r="H284" s="71"/>
      <c r="I284" s="72"/>
      <c r="J284" s="73"/>
    </row>
    <row r="285" spans="1:10" x14ac:dyDescent="0.35">
      <c r="A285" s="71"/>
      <c r="B285" s="71"/>
      <c r="C285" s="71"/>
      <c r="D285" s="69"/>
      <c r="E285" s="71"/>
      <c r="F285" s="71"/>
      <c r="G285" s="71"/>
      <c r="H285" s="71"/>
      <c r="I285" s="72"/>
      <c r="J285" s="73"/>
    </row>
    <row r="286" spans="1:10" x14ac:dyDescent="0.35">
      <c r="A286" s="71"/>
      <c r="B286" s="71"/>
      <c r="C286" s="71"/>
      <c r="D286" s="69"/>
      <c r="E286" s="71"/>
      <c r="F286" s="71"/>
      <c r="G286" s="71"/>
      <c r="H286" s="71"/>
      <c r="I286" s="72"/>
      <c r="J286" s="73"/>
    </row>
    <row r="287" spans="1:10" x14ac:dyDescent="0.35">
      <c r="A287" s="71"/>
      <c r="B287" s="71"/>
      <c r="C287" s="71"/>
      <c r="D287" s="69"/>
      <c r="E287" s="71"/>
      <c r="F287" s="71"/>
      <c r="G287" s="71"/>
      <c r="H287" s="71"/>
      <c r="I287" s="72"/>
      <c r="J287" s="73"/>
    </row>
    <row r="288" spans="1:10" x14ac:dyDescent="0.35">
      <c r="A288" s="71"/>
      <c r="B288" s="71"/>
      <c r="C288" s="71"/>
      <c r="D288" s="69"/>
      <c r="E288" s="71"/>
      <c r="F288" s="71"/>
      <c r="G288" s="71"/>
      <c r="H288" s="71"/>
      <c r="I288" s="72"/>
      <c r="J288" s="73"/>
    </row>
    <row r="289" spans="1:10" x14ac:dyDescent="0.35">
      <c r="A289" s="71"/>
      <c r="B289" s="71"/>
      <c r="C289" s="71"/>
      <c r="D289" s="69"/>
      <c r="E289" s="71"/>
      <c r="F289" s="71"/>
      <c r="G289" s="71"/>
      <c r="H289" s="71"/>
      <c r="I289" s="72"/>
      <c r="J289" s="73"/>
    </row>
    <row r="290" spans="1:10" x14ac:dyDescent="0.35">
      <c r="A290" s="71"/>
      <c r="B290" s="71"/>
      <c r="C290" s="71"/>
      <c r="D290" s="69"/>
      <c r="E290" s="71"/>
      <c r="F290" s="71"/>
      <c r="G290" s="71"/>
      <c r="H290" s="71"/>
      <c r="I290" s="72"/>
      <c r="J290" s="73"/>
    </row>
    <row r="291" spans="1:10" x14ac:dyDescent="0.35">
      <c r="A291" s="71"/>
      <c r="B291" s="71"/>
      <c r="C291" s="71"/>
      <c r="D291" s="69"/>
      <c r="E291" s="71"/>
      <c r="F291" s="71"/>
      <c r="G291" s="71"/>
      <c r="H291" s="71"/>
      <c r="I291" s="72"/>
      <c r="J291" s="73"/>
    </row>
    <row r="292" spans="1:10" x14ac:dyDescent="0.35">
      <c r="A292" s="71"/>
      <c r="B292" s="71"/>
      <c r="C292" s="71"/>
      <c r="D292" s="69"/>
      <c r="E292" s="71"/>
      <c r="F292" s="71"/>
      <c r="G292" s="71"/>
      <c r="H292" s="71"/>
      <c r="I292" s="72"/>
      <c r="J292" s="73"/>
    </row>
    <row r="293" spans="1:10" x14ac:dyDescent="0.35">
      <c r="A293" s="71"/>
      <c r="B293" s="71"/>
      <c r="C293" s="71"/>
      <c r="D293" s="69"/>
      <c r="E293" s="71"/>
      <c r="F293" s="71"/>
      <c r="G293" s="71"/>
      <c r="H293" s="71"/>
      <c r="I293" s="72"/>
      <c r="J293" s="73"/>
    </row>
    <row r="294" spans="1:10" x14ac:dyDescent="0.35">
      <c r="A294" s="71"/>
      <c r="B294" s="71"/>
      <c r="C294" s="71"/>
      <c r="D294" s="69"/>
      <c r="E294" s="71"/>
      <c r="F294" s="71"/>
      <c r="G294" s="71"/>
      <c r="H294" s="71"/>
      <c r="I294" s="72"/>
      <c r="J294" s="73"/>
    </row>
    <row r="295" spans="1:10" x14ac:dyDescent="0.35">
      <c r="A295" s="71"/>
      <c r="B295" s="71"/>
      <c r="C295" s="71"/>
      <c r="D295" s="69"/>
      <c r="E295" s="71"/>
      <c r="F295" s="71"/>
      <c r="G295" s="71"/>
      <c r="H295" s="71"/>
      <c r="I295" s="72"/>
      <c r="J295" s="73"/>
    </row>
    <row r="296" spans="1:10" x14ac:dyDescent="0.35">
      <c r="A296" s="71"/>
      <c r="B296" s="71"/>
      <c r="C296" s="71"/>
      <c r="D296" s="69"/>
      <c r="E296" s="71"/>
      <c r="F296" s="71"/>
      <c r="G296" s="71"/>
      <c r="H296" s="71"/>
      <c r="I296" s="72"/>
      <c r="J296" s="73"/>
    </row>
    <row r="297" spans="1:10" x14ac:dyDescent="0.35">
      <c r="A297" s="71"/>
      <c r="B297" s="71"/>
      <c r="C297" s="71"/>
      <c r="D297" s="69"/>
      <c r="E297" s="71"/>
      <c r="F297" s="71"/>
      <c r="G297" s="71"/>
      <c r="H297" s="71"/>
      <c r="I297" s="72"/>
      <c r="J297" s="73"/>
    </row>
    <row r="298" spans="1:10" x14ac:dyDescent="0.35">
      <c r="A298" s="71"/>
      <c r="B298" s="71"/>
      <c r="C298" s="71"/>
      <c r="D298" s="69"/>
      <c r="E298" s="71"/>
      <c r="F298" s="71"/>
      <c r="G298" s="71"/>
      <c r="H298" s="71"/>
      <c r="I298" s="72"/>
      <c r="J298" s="73"/>
    </row>
    <row r="299" spans="1:10" x14ac:dyDescent="0.35">
      <c r="A299" s="71"/>
      <c r="B299" s="71"/>
      <c r="C299" s="71"/>
      <c r="D299" s="69"/>
      <c r="E299" s="71"/>
      <c r="F299" s="71"/>
      <c r="G299" s="71"/>
      <c r="H299" s="71"/>
      <c r="I299" s="72"/>
      <c r="J299" s="73"/>
    </row>
    <row r="300" spans="1:10" x14ac:dyDescent="0.35">
      <c r="A300" s="71"/>
      <c r="B300" s="71"/>
      <c r="C300" s="71"/>
      <c r="D300" s="69"/>
      <c r="E300" s="71"/>
      <c r="F300" s="71"/>
      <c r="G300" s="71"/>
      <c r="H300" s="71"/>
      <c r="I300" s="72"/>
      <c r="J300" s="73"/>
    </row>
    <row r="301" spans="1:10" x14ac:dyDescent="0.35">
      <c r="A301" s="71"/>
      <c r="B301" s="71"/>
      <c r="C301" s="71"/>
      <c r="D301" s="69"/>
      <c r="E301" s="71"/>
      <c r="F301" s="71"/>
      <c r="G301" s="71"/>
      <c r="H301" s="71"/>
      <c r="I301" s="72"/>
      <c r="J301" s="73"/>
    </row>
    <row r="302" spans="1:10" x14ac:dyDescent="0.35">
      <c r="A302" s="71"/>
      <c r="B302" s="71"/>
      <c r="C302" s="71"/>
      <c r="D302" s="69"/>
      <c r="E302" s="71"/>
      <c r="F302" s="71"/>
      <c r="G302" s="71"/>
      <c r="H302" s="71"/>
      <c r="I302" s="72"/>
      <c r="J302" s="73"/>
    </row>
    <row r="303" spans="1:10" x14ac:dyDescent="0.35">
      <c r="A303" s="71"/>
      <c r="B303" s="71"/>
      <c r="C303" s="71"/>
      <c r="D303" s="69"/>
      <c r="E303" s="71"/>
      <c r="F303" s="71"/>
      <c r="G303" s="71"/>
      <c r="H303" s="71"/>
      <c r="I303" s="72"/>
      <c r="J303" s="73"/>
    </row>
    <row r="304" spans="1:10" x14ac:dyDescent="0.35">
      <c r="A304" s="71"/>
      <c r="B304" s="71"/>
      <c r="C304" s="71"/>
      <c r="D304" s="69"/>
      <c r="E304" s="71"/>
      <c r="F304" s="71"/>
      <c r="G304" s="71"/>
      <c r="H304" s="71"/>
      <c r="I304" s="72"/>
      <c r="J304" s="73"/>
    </row>
    <row r="305" spans="1:10" x14ac:dyDescent="0.35">
      <c r="A305" s="71"/>
      <c r="B305" s="71"/>
      <c r="C305" s="71"/>
      <c r="D305" s="69"/>
      <c r="E305" s="71"/>
      <c r="F305" s="71"/>
      <c r="G305" s="71"/>
      <c r="H305" s="71"/>
      <c r="I305" s="72"/>
      <c r="J305" s="73"/>
    </row>
    <row r="306" spans="1:10" x14ac:dyDescent="0.35">
      <c r="A306" s="71"/>
      <c r="B306" s="71"/>
      <c r="C306" s="71"/>
      <c r="D306" s="69"/>
      <c r="E306" s="71"/>
      <c r="F306" s="71"/>
      <c r="G306" s="71"/>
      <c r="H306" s="71"/>
      <c r="I306" s="72"/>
      <c r="J306" s="73"/>
    </row>
    <row r="307" spans="1:10" x14ac:dyDescent="0.35">
      <c r="A307" s="71"/>
      <c r="B307" s="71"/>
      <c r="C307" s="71"/>
      <c r="D307" s="69"/>
      <c r="E307" s="71"/>
      <c r="F307" s="71"/>
      <c r="G307" s="71"/>
      <c r="H307" s="71"/>
      <c r="I307" s="72"/>
      <c r="J307" s="73"/>
    </row>
    <row r="308" spans="1:10" x14ac:dyDescent="0.35">
      <c r="A308" s="71"/>
      <c r="B308" s="71"/>
      <c r="C308" s="71"/>
      <c r="D308" s="69"/>
      <c r="E308" s="71"/>
      <c r="F308" s="71"/>
      <c r="G308" s="71"/>
      <c r="H308" s="71"/>
      <c r="I308" s="72"/>
      <c r="J308" s="73"/>
    </row>
    <row r="309" spans="1:10" x14ac:dyDescent="0.35">
      <c r="A309" s="71"/>
      <c r="B309" s="71"/>
      <c r="C309" s="71"/>
      <c r="D309" s="69"/>
      <c r="E309" s="71"/>
      <c r="F309" s="71"/>
      <c r="G309" s="71"/>
      <c r="H309" s="71"/>
      <c r="I309" s="72"/>
      <c r="J309" s="73"/>
    </row>
    <row r="310" spans="1:10" x14ac:dyDescent="0.35">
      <c r="A310" s="71"/>
      <c r="B310" s="71"/>
      <c r="C310" s="71"/>
      <c r="D310" s="69"/>
      <c r="E310" s="71"/>
      <c r="F310" s="71"/>
      <c r="G310" s="71"/>
      <c r="H310" s="71"/>
      <c r="I310" s="72"/>
      <c r="J310" s="73"/>
    </row>
    <row r="311" spans="1:10" x14ac:dyDescent="0.35">
      <c r="A311" s="71"/>
      <c r="B311" s="71"/>
      <c r="C311" s="71"/>
      <c r="D311" s="69"/>
      <c r="E311" s="71"/>
      <c r="F311" s="71"/>
      <c r="G311" s="71"/>
      <c r="H311" s="71"/>
      <c r="I311" s="72"/>
      <c r="J311" s="73"/>
    </row>
    <row r="312" spans="1:10" x14ac:dyDescent="0.35">
      <c r="A312" s="71"/>
      <c r="B312" s="71"/>
      <c r="C312" s="71"/>
      <c r="D312" s="69"/>
      <c r="E312" s="71"/>
      <c r="F312" s="71"/>
      <c r="G312" s="71"/>
      <c r="H312" s="71"/>
      <c r="I312" s="72"/>
      <c r="J312" s="73"/>
    </row>
    <row r="313" spans="1:10" x14ac:dyDescent="0.35">
      <c r="A313" s="71"/>
      <c r="B313" s="71"/>
      <c r="C313" s="71"/>
      <c r="D313" s="69"/>
      <c r="E313" s="71"/>
      <c r="F313" s="71"/>
      <c r="G313" s="71"/>
      <c r="H313" s="71"/>
      <c r="I313" s="72"/>
      <c r="J313" s="73"/>
    </row>
    <row r="314" spans="1:10" x14ac:dyDescent="0.35">
      <c r="A314" s="71"/>
      <c r="B314" s="71"/>
      <c r="C314" s="71"/>
      <c r="D314" s="69"/>
      <c r="E314" s="71"/>
      <c r="F314" s="71"/>
      <c r="G314" s="71"/>
      <c r="H314" s="71"/>
      <c r="I314" s="72"/>
      <c r="J314" s="73"/>
    </row>
    <row r="315" spans="1:10" x14ac:dyDescent="0.35">
      <c r="A315" s="71"/>
      <c r="B315" s="71"/>
      <c r="C315" s="71"/>
      <c r="D315" s="69"/>
      <c r="E315" s="71"/>
      <c r="F315" s="71"/>
      <c r="G315" s="71"/>
      <c r="H315" s="71"/>
      <c r="I315" s="72"/>
      <c r="J315" s="73"/>
    </row>
    <row r="316" spans="1:10" x14ac:dyDescent="0.35">
      <c r="A316" s="71"/>
      <c r="B316" s="71"/>
      <c r="C316" s="71"/>
      <c r="D316" s="69"/>
      <c r="E316" s="71"/>
      <c r="F316" s="71"/>
      <c r="G316" s="71"/>
      <c r="H316" s="71"/>
      <c r="I316" s="72"/>
      <c r="J316" s="73"/>
    </row>
    <row r="317" spans="1:10" x14ac:dyDescent="0.35">
      <c r="A317" s="71"/>
      <c r="B317" s="71"/>
      <c r="C317" s="71"/>
      <c r="D317" s="69"/>
      <c r="E317" s="71"/>
      <c r="F317" s="71"/>
      <c r="G317" s="71"/>
      <c r="H317" s="71"/>
      <c r="I317" s="72"/>
      <c r="J317" s="73"/>
    </row>
    <row r="318" spans="1:10" x14ac:dyDescent="0.35">
      <c r="A318" s="71"/>
      <c r="B318" s="71"/>
      <c r="C318" s="71"/>
      <c r="D318" s="69"/>
      <c r="E318" s="71"/>
      <c r="F318" s="71"/>
      <c r="G318" s="71"/>
      <c r="H318" s="71"/>
      <c r="I318" s="72"/>
      <c r="J318" s="73"/>
    </row>
    <row r="319" spans="1:10" x14ac:dyDescent="0.35">
      <c r="A319" s="71"/>
      <c r="B319" s="71"/>
      <c r="C319" s="71"/>
      <c r="D319" s="69"/>
      <c r="E319" s="71"/>
      <c r="F319" s="71"/>
      <c r="G319" s="71"/>
      <c r="H319" s="71"/>
      <c r="I319" s="72"/>
      <c r="J319" s="73"/>
    </row>
    <row r="320" spans="1:10" x14ac:dyDescent="0.35">
      <c r="A320" s="71"/>
      <c r="B320" s="71"/>
      <c r="C320" s="71"/>
      <c r="D320" s="69"/>
      <c r="E320" s="71"/>
      <c r="F320" s="71"/>
      <c r="G320" s="71"/>
      <c r="H320" s="71"/>
      <c r="I320" s="72"/>
      <c r="J320" s="73"/>
    </row>
    <row r="321" spans="1:10" x14ac:dyDescent="0.35">
      <c r="A321" s="71"/>
      <c r="B321" s="71"/>
      <c r="C321" s="71"/>
      <c r="D321" s="69"/>
      <c r="E321" s="71"/>
      <c r="F321" s="71"/>
      <c r="G321" s="71"/>
      <c r="H321" s="71"/>
      <c r="I321" s="72"/>
      <c r="J321" s="73"/>
    </row>
    <row r="322" spans="1:10" x14ac:dyDescent="0.35">
      <c r="A322" s="71"/>
      <c r="B322" s="71"/>
      <c r="C322" s="71"/>
      <c r="D322" s="69"/>
      <c r="E322" s="71"/>
      <c r="F322" s="71"/>
      <c r="G322" s="71"/>
      <c r="H322" s="71"/>
      <c r="I322" s="72"/>
      <c r="J322" s="73"/>
    </row>
    <row r="323" spans="1:10" x14ac:dyDescent="0.35">
      <c r="A323" s="71"/>
      <c r="B323" s="71"/>
      <c r="C323" s="71"/>
      <c r="D323" s="69"/>
      <c r="E323" s="71"/>
      <c r="F323" s="71"/>
      <c r="G323" s="71"/>
      <c r="H323" s="71"/>
      <c r="I323" s="72"/>
      <c r="J323" s="73"/>
    </row>
    <row r="324" spans="1:10" x14ac:dyDescent="0.35">
      <c r="A324" s="71"/>
      <c r="B324" s="71"/>
      <c r="C324" s="71"/>
      <c r="D324" s="69"/>
      <c r="E324" s="71"/>
      <c r="F324" s="71"/>
      <c r="G324" s="71"/>
      <c r="H324" s="71"/>
      <c r="I324" s="72"/>
      <c r="J324" s="73"/>
    </row>
    <row r="325" spans="1:10" x14ac:dyDescent="0.35">
      <c r="A325" s="71"/>
      <c r="B325" s="71"/>
      <c r="C325" s="71"/>
      <c r="D325" s="69"/>
      <c r="E325" s="71"/>
      <c r="F325" s="71"/>
      <c r="G325" s="71"/>
      <c r="H325" s="71"/>
      <c r="I325" s="72"/>
      <c r="J325" s="73"/>
    </row>
    <row r="326" spans="1:10" x14ac:dyDescent="0.35">
      <c r="A326" s="71"/>
      <c r="B326" s="71"/>
      <c r="C326" s="71"/>
      <c r="D326" s="69"/>
      <c r="E326" s="71"/>
      <c r="F326" s="71"/>
      <c r="G326" s="71"/>
      <c r="H326" s="71"/>
      <c r="I326" s="72"/>
      <c r="J326" s="73"/>
    </row>
    <row r="327" spans="1:10" x14ac:dyDescent="0.35">
      <c r="A327" s="71"/>
      <c r="B327" s="71"/>
      <c r="C327" s="71"/>
      <c r="D327" s="69"/>
      <c r="E327" s="71"/>
      <c r="F327" s="71"/>
      <c r="G327" s="71"/>
      <c r="H327" s="71"/>
      <c r="I327" s="72"/>
      <c r="J327" s="73"/>
    </row>
    <row r="328" spans="1:10" x14ac:dyDescent="0.35">
      <c r="A328" s="71"/>
      <c r="B328" s="71"/>
      <c r="C328" s="71"/>
      <c r="D328" s="69"/>
      <c r="E328" s="71"/>
      <c r="F328" s="71"/>
      <c r="G328" s="71"/>
      <c r="H328" s="71"/>
      <c r="I328" s="72"/>
      <c r="J328" s="73"/>
    </row>
    <row r="329" spans="1:10" x14ac:dyDescent="0.35">
      <c r="A329" s="71"/>
      <c r="B329" s="71"/>
      <c r="C329" s="71"/>
      <c r="D329" s="69"/>
      <c r="E329" s="71"/>
      <c r="F329" s="71"/>
      <c r="G329" s="71"/>
      <c r="H329" s="71"/>
      <c r="I329" s="72"/>
      <c r="J329" s="73"/>
    </row>
    <row r="330" spans="1:10" x14ac:dyDescent="0.35">
      <c r="A330" s="71"/>
      <c r="B330" s="71"/>
      <c r="C330" s="71"/>
      <c r="D330" s="69"/>
      <c r="E330" s="71"/>
      <c r="F330" s="71"/>
      <c r="G330" s="71"/>
      <c r="H330" s="71"/>
      <c r="I330" s="72"/>
      <c r="J330" s="73"/>
    </row>
    <row r="331" spans="1:10" x14ac:dyDescent="0.35">
      <c r="A331" s="71"/>
      <c r="B331" s="71"/>
      <c r="C331" s="71"/>
      <c r="D331" s="69"/>
      <c r="E331" s="71"/>
      <c r="F331" s="71"/>
      <c r="G331" s="71"/>
      <c r="H331" s="71"/>
      <c r="I331" s="72"/>
      <c r="J331" s="73"/>
    </row>
    <row r="332" spans="1:10" x14ac:dyDescent="0.35">
      <c r="A332" s="71"/>
      <c r="B332" s="71"/>
      <c r="C332" s="71"/>
      <c r="D332" s="69"/>
      <c r="E332" s="71"/>
      <c r="F332" s="71"/>
      <c r="G332" s="71"/>
      <c r="H332" s="71"/>
      <c r="I332" s="72"/>
      <c r="J332" s="73"/>
    </row>
    <row r="333" spans="1:10" x14ac:dyDescent="0.35">
      <c r="A333" s="71"/>
      <c r="B333" s="71"/>
      <c r="C333" s="71"/>
      <c r="D333" s="69"/>
      <c r="E333" s="71"/>
      <c r="F333" s="71"/>
      <c r="G333" s="71"/>
      <c r="H333" s="71"/>
      <c r="I333" s="72"/>
      <c r="J333" s="73"/>
    </row>
    <row r="334" spans="1:10" x14ac:dyDescent="0.35">
      <c r="A334" s="71"/>
      <c r="B334" s="71"/>
      <c r="C334" s="71"/>
      <c r="D334" s="69"/>
      <c r="E334" s="71"/>
      <c r="F334" s="71"/>
      <c r="G334" s="71"/>
      <c r="H334" s="71"/>
      <c r="I334" s="72"/>
      <c r="J334" s="73"/>
    </row>
    <row r="335" spans="1:10" x14ac:dyDescent="0.35">
      <c r="A335" s="71"/>
      <c r="B335" s="71"/>
      <c r="C335" s="71"/>
      <c r="D335" s="69"/>
      <c r="E335" s="71"/>
      <c r="F335" s="71"/>
      <c r="G335" s="71"/>
      <c r="H335" s="71"/>
      <c r="I335" s="72"/>
      <c r="J335" s="73"/>
    </row>
    <row r="336" spans="1:10" x14ac:dyDescent="0.35">
      <c r="A336" s="71"/>
      <c r="B336" s="71"/>
      <c r="C336" s="71"/>
      <c r="D336" s="69"/>
      <c r="E336" s="71"/>
      <c r="F336" s="71"/>
      <c r="G336" s="71"/>
      <c r="H336" s="71"/>
      <c r="I336" s="72"/>
      <c r="J336" s="73"/>
    </row>
    <row r="337" spans="1:10" x14ac:dyDescent="0.35">
      <c r="A337" s="71"/>
      <c r="B337" s="71"/>
      <c r="C337" s="71"/>
      <c r="D337" s="69"/>
      <c r="E337" s="71"/>
      <c r="F337" s="71"/>
      <c r="G337" s="71"/>
      <c r="H337" s="71"/>
      <c r="I337" s="72"/>
      <c r="J337" s="73"/>
    </row>
    <row r="338" spans="1:10" x14ac:dyDescent="0.35">
      <c r="A338" s="71"/>
      <c r="B338" s="71"/>
      <c r="C338" s="71"/>
      <c r="D338" s="69"/>
      <c r="E338" s="71"/>
      <c r="F338" s="71"/>
      <c r="G338" s="71"/>
      <c r="H338" s="71"/>
      <c r="I338" s="72"/>
      <c r="J338" s="73"/>
    </row>
    <row r="339" spans="1:10" x14ac:dyDescent="0.35">
      <c r="A339" s="71"/>
      <c r="B339" s="71"/>
      <c r="C339" s="71"/>
      <c r="D339" s="69"/>
      <c r="E339" s="71"/>
      <c r="F339" s="71"/>
      <c r="G339" s="71"/>
      <c r="H339" s="71"/>
      <c r="I339" s="72"/>
      <c r="J339" s="73"/>
    </row>
    <row r="340" spans="1:10" x14ac:dyDescent="0.35">
      <c r="A340" s="71"/>
      <c r="B340" s="71"/>
      <c r="C340" s="71"/>
      <c r="D340" s="69"/>
      <c r="E340" s="71"/>
      <c r="F340" s="71"/>
      <c r="G340" s="71"/>
      <c r="H340" s="71"/>
      <c r="I340" s="72"/>
      <c r="J340" s="73"/>
    </row>
    <row r="341" spans="1:10" x14ac:dyDescent="0.35">
      <c r="A341" s="71"/>
      <c r="B341" s="71"/>
      <c r="C341" s="71"/>
      <c r="D341" s="69"/>
      <c r="E341" s="71"/>
      <c r="F341" s="71"/>
      <c r="G341" s="71"/>
      <c r="H341" s="71"/>
      <c r="I341" s="72"/>
      <c r="J341" s="73"/>
    </row>
    <row r="342" spans="1:10" x14ac:dyDescent="0.35">
      <c r="A342" s="71"/>
      <c r="B342" s="71"/>
      <c r="C342" s="71"/>
      <c r="D342" s="69"/>
      <c r="E342" s="71"/>
      <c r="F342" s="71"/>
      <c r="G342" s="71"/>
      <c r="H342" s="71"/>
      <c r="I342" s="72"/>
      <c r="J342" s="73"/>
    </row>
    <row r="343" spans="1:10" x14ac:dyDescent="0.35">
      <c r="A343" s="71"/>
      <c r="B343" s="71"/>
      <c r="C343" s="71"/>
      <c r="D343" s="69"/>
      <c r="E343" s="71"/>
      <c r="F343" s="71"/>
      <c r="G343" s="71"/>
      <c r="H343" s="71"/>
      <c r="I343" s="72"/>
      <c r="J343" s="73"/>
    </row>
    <row r="344" spans="1:10" x14ac:dyDescent="0.35">
      <c r="A344" s="71"/>
      <c r="B344" s="71"/>
      <c r="C344" s="71"/>
      <c r="D344" s="69"/>
      <c r="E344" s="71"/>
      <c r="F344" s="71"/>
      <c r="G344" s="71"/>
      <c r="H344" s="71"/>
      <c r="I344" s="72"/>
      <c r="J344" s="73"/>
    </row>
    <row r="345" spans="1:10" x14ac:dyDescent="0.35">
      <c r="A345" s="71"/>
      <c r="B345" s="71"/>
      <c r="C345" s="71"/>
      <c r="D345" s="69"/>
      <c r="E345" s="71"/>
      <c r="F345" s="71"/>
      <c r="G345" s="71"/>
      <c r="H345" s="71"/>
      <c r="I345" s="72"/>
      <c r="J345" s="73"/>
    </row>
    <row r="346" spans="1:10" x14ac:dyDescent="0.35">
      <c r="A346" s="71"/>
      <c r="B346" s="71"/>
      <c r="C346" s="71"/>
      <c r="D346" s="69"/>
      <c r="E346" s="71"/>
      <c r="F346" s="71"/>
      <c r="G346" s="71"/>
      <c r="H346" s="71"/>
      <c r="I346" s="72"/>
      <c r="J346" s="73"/>
    </row>
    <row r="347" spans="1:10" x14ac:dyDescent="0.35">
      <c r="A347" s="71"/>
      <c r="B347" s="71"/>
      <c r="C347" s="71"/>
      <c r="D347" s="69"/>
      <c r="E347" s="71"/>
      <c r="F347" s="71"/>
      <c r="G347" s="71"/>
      <c r="H347" s="71"/>
      <c r="I347" s="72"/>
      <c r="J347" s="73"/>
    </row>
    <row r="348" spans="1:10" x14ac:dyDescent="0.35">
      <c r="A348" s="71"/>
      <c r="B348" s="71"/>
      <c r="C348" s="71"/>
      <c r="D348" s="69"/>
      <c r="E348" s="71"/>
      <c r="F348" s="71"/>
      <c r="G348" s="71"/>
      <c r="H348" s="71"/>
      <c r="I348" s="72"/>
      <c r="J348" s="73"/>
    </row>
    <row r="349" spans="1:10" x14ac:dyDescent="0.35">
      <c r="A349" s="71"/>
      <c r="B349" s="71"/>
      <c r="C349" s="71"/>
      <c r="D349" s="69"/>
      <c r="E349" s="71"/>
      <c r="F349" s="71"/>
      <c r="G349" s="71"/>
      <c r="H349" s="71"/>
      <c r="I349" s="72"/>
      <c r="J349" s="73"/>
    </row>
    <row r="350" spans="1:10" x14ac:dyDescent="0.35">
      <c r="A350" s="71"/>
      <c r="B350" s="71"/>
      <c r="C350" s="71"/>
      <c r="D350" s="69"/>
      <c r="E350" s="71"/>
      <c r="F350" s="71"/>
      <c r="G350" s="71"/>
      <c r="H350" s="71"/>
      <c r="I350" s="72"/>
      <c r="J350" s="73"/>
    </row>
    <row r="351" spans="1:10" x14ac:dyDescent="0.35">
      <c r="A351" s="71"/>
      <c r="B351" s="71"/>
      <c r="C351" s="71"/>
      <c r="D351" s="69"/>
      <c r="E351" s="71"/>
      <c r="F351" s="71"/>
      <c r="G351" s="71"/>
      <c r="H351" s="71"/>
      <c r="I351" s="72"/>
      <c r="J351" s="73"/>
    </row>
    <row r="352" spans="1:10" x14ac:dyDescent="0.35">
      <c r="A352" s="71"/>
      <c r="B352" s="71"/>
      <c r="C352" s="71"/>
      <c r="D352" s="69"/>
      <c r="E352" s="71"/>
      <c r="F352" s="71"/>
      <c r="G352" s="71"/>
      <c r="H352" s="71"/>
      <c r="I352" s="72"/>
      <c r="J352" s="73"/>
    </row>
    <row r="353" spans="1:10" x14ac:dyDescent="0.35">
      <c r="A353" s="71"/>
      <c r="B353" s="71"/>
      <c r="C353" s="71"/>
      <c r="D353" s="69"/>
      <c r="E353" s="71"/>
      <c r="F353" s="71"/>
      <c r="G353" s="71"/>
      <c r="H353" s="71"/>
      <c r="I353" s="72"/>
      <c r="J353" s="73"/>
    </row>
    <row r="354" spans="1:10" x14ac:dyDescent="0.35">
      <c r="A354" s="71"/>
      <c r="B354" s="71"/>
      <c r="C354" s="71"/>
      <c r="D354" s="69"/>
      <c r="E354" s="71"/>
      <c r="F354" s="71"/>
      <c r="G354" s="71"/>
      <c r="H354" s="71"/>
      <c r="I354" s="72"/>
      <c r="J354" s="73"/>
    </row>
    <row r="355" spans="1:10" x14ac:dyDescent="0.35">
      <c r="A355" s="71"/>
      <c r="B355" s="71"/>
      <c r="C355" s="71"/>
      <c r="D355" s="69"/>
      <c r="E355" s="71"/>
      <c r="F355" s="71"/>
      <c r="G355" s="71"/>
      <c r="H355" s="71"/>
      <c r="I355" s="72"/>
      <c r="J355" s="73"/>
    </row>
    <row r="356" spans="1:10" x14ac:dyDescent="0.35">
      <c r="A356" s="71"/>
      <c r="B356" s="71"/>
      <c r="C356" s="71"/>
      <c r="D356" s="69"/>
      <c r="E356" s="71"/>
      <c r="F356" s="71"/>
      <c r="G356" s="71"/>
      <c r="H356" s="71"/>
      <c r="I356" s="72"/>
      <c r="J356" s="73"/>
    </row>
    <row r="357" spans="1:10" x14ac:dyDescent="0.35">
      <c r="A357" s="71"/>
      <c r="B357" s="71"/>
      <c r="C357" s="71"/>
      <c r="D357" s="69"/>
      <c r="E357" s="71"/>
      <c r="F357" s="71"/>
      <c r="G357" s="71"/>
      <c r="H357" s="71"/>
      <c r="I357" s="72"/>
      <c r="J357" s="73"/>
    </row>
    <row r="358" spans="1:10" x14ac:dyDescent="0.35">
      <c r="A358" s="71"/>
      <c r="B358" s="71"/>
      <c r="C358" s="71"/>
      <c r="D358" s="69"/>
      <c r="E358" s="71"/>
      <c r="F358" s="71"/>
      <c r="G358" s="71"/>
      <c r="H358" s="71"/>
      <c r="I358" s="72"/>
      <c r="J358" s="73"/>
    </row>
    <row r="359" spans="1:10" x14ac:dyDescent="0.35">
      <c r="A359" s="71"/>
      <c r="B359" s="71"/>
      <c r="C359" s="71"/>
      <c r="D359" s="69"/>
      <c r="E359" s="71"/>
      <c r="F359" s="71"/>
      <c r="G359" s="71"/>
      <c r="H359" s="71"/>
      <c r="I359" s="72"/>
      <c r="J359" s="73"/>
    </row>
    <row r="360" spans="1:10" x14ac:dyDescent="0.35">
      <c r="A360" s="71"/>
      <c r="B360" s="71"/>
      <c r="C360" s="71"/>
      <c r="D360" s="69"/>
      <c r="E360" s="71"/>
      <c r="F360" s="71"/>
      <c r="G360" s="71"/>
      <c r="H360" s="71"/>
      <c r="I360" s="72"/>
      <c r="J360" s="73"/>
    </row>
    <row r="361" spans="1:10" x14ac:dyDescent="0.35">
      <c r="A361" s="71"/>
      <c r="B361" s="71"/>
      <c r="C361" s="71"/>
      <c r="D361" s="69"/>
      <c r="E361" s="71"/>
      <c r="F361" s="71"/>
      <c r="G361" s="71"/>
      <c r="H361" s="71"/>
      <c r="I361" s="72"/>
      <c r="J361" s="73"/>
    </row>
    <row r="362" spans="1:10" x14ac:dyDescent="0.35">
      <c r="A362" s="71"/>
      <c r="B362" s="71"/>
      <c r="C362" s="71"/>
      <c r="D362" s="69"/>
      <c r="E362" s="71"/>
      <c r="F362" s="71"/>
      <c r="G362" s="71"/>
      <c r="H362" s="71"/>
      <c r="I362" s="72"/>
      <c r="J362" s="73"/>
    </row>
    <row r="363" spans="1:10" x14ac:dyDescent="0.35">
      <c r="A363" s="71"/>
      <c r="B363" s="71"/>
      <c r="C363" s="71"/>
      <c r="D363" s="69"/>
      <c r="E363" s="71"/>
      <c r="F363" s="71"/>
      <c r="G363" s="71"/>
      <c r="H363" s="71"/>
      <c r="I363" s="72"/>
      <c r="J363" s="73"/>
    </row>
    <row r="364" spans="1:10" x14ac:dyDescent="0.35">
      <c r="A364" s="71"/>
      <c r="B364" s="71"/>
      <c r="C364" s="71"/>
      <c r="D364" s="69"/>
      <c r="E364" s="71"/>
      <c r="F364" s="71"/>
      <c r="G364" s="71"/>
      <c r="H364" s="71"/>
      <c r="I364" s="72"/>
      <c r="J364" s="73"/>
    </row>
    <row r="365" spans="1:10" x14ac:dyDescent="0.35">
      <c r="A365" s="71"/>
      <c r="B365" s="71"/>
      <c r="C365" s="71"/>
      <c r="D365" s="69"/>
      <c r="E365" s="71"/>
      <c r="F365" s="71"/>
      <c r="G365" s="71"/>
      <c r="H365" s="71"/>
      <c r="I365" s="72"/>
      <c r="J365" s="73"/>
    </row>
    <row r="366" spans="1:10" x14ac:dyDescent="0.35">
      <c r="A366" s="71"/>
      <c r="B366" s="71"/>
      <c r="C366" s="71"/>
      <c r="D366" s="69"/>
      <c r="E366" s="71"/>
      <c r="F366" s="71"/>
      <c r="G366" s="71"/>
      <c r="H366" s="71"/>
      <c r="I366" s="72"/>
      <c r="J366" s="73"/>
    </row>
    <row r="367" spans="1:10" x14ac:dyDescent="0.35">
      <c r="A367" s="71"/>
      <c r="B367" s="71"/>
      <c r="C367" s="71"/>
      <c r="D367" s="69"/>
      <c r="E367" s="71"/>
      <c r="F367" s="71"/>
      <c r="G367" s="71"/>
      <c r="H367" s="71"/>
      <c r="I367" s="72"/>
      <c r="J367" s="73"/>
    </row>
    <row r="368" spans="1:10" x14ac:dyDescent="0.35">
      <c r="A368" s="71"/>
      <c r="B368" s="71"/>
      <c r="C368" s="71"/>
      <c r="D368" s="69"/>
      <c r="E368" s="71"/>
      <c r="F368" s="71"/>
      <c r="G368" s="71"/>
      <c r="H368" s="71"/>
      <c r="I368" s="72"/>
      <c r="J368" s="73"/>
    </row>
    <row r="369" spans="1:10" x14ac:dyDescent="0.35">
      <c r="A369" s="71"/>
      <c r="B369" s="71"/>
      <c r="C369" s="71"/>
      <c r="D369" s="69"/>
      <c r="E369" s="71"/>
      <c r="F369" s="71"/>
      <c r="G369" s="71"/>
      <c r="H369" s="71"/>
      <c r="I369" s="72"/>
      <c r="J369" s="73"/>
    </row>
    <row r="370" spans="1:10" x14ac:dyDescent="0.35">
      <c r="A370" s="71"/>
      <c r="B370" s="71"/>
      <c r="C370" s="71"/>
      <c r="D370" s="69"/>
      <c r="E370" s="71"/>
      <c r="F370" s="71"/>
      <c r="G370" s="71"/>
      <c r="H370" s="71"/>
      <c r="I370" s="72"/>
      <c r="J370" s="73"/>
    </row>
    <row r="371" spans="1:10" x14ac:dyDescent="0.35">
      <c r="A371" s="71"/>
      <c r="B371" s="71"/>
      <c r="C371" s="71"/>
      <c r="D371" s="69"/>
      <c r="E371" s="71"/>
      <c r="F371" s="71"/>
      <c r="G371" s="71"/>
      <c r="H371" s="71"/>
      <c r="I371" s="72"/>
      <c r="J371" s="73"/>
    </row>
    <row r="372" spans="1:10" x14ac:dyDescent="0.35">
      <c r="A372" s="71"/>
      <c r="B372" s="71"/>
      <c r="C372" s="71"/>
      <c r="D372" s="69"/>
      <c r="E372" s="71"/>
      <c r="F372" s="71"/>
      <c r="G372" s="71"/>
      <c r="H372" s="71"/>
      <c r="I372" s="72"/>
      <c r="J372" s="73"/>
    </row>
    <row r="373" spans="1:10" x14ac:dyDescent="0.35">
      <c r="A373" s="71"/>
      <c r="B373" s="71"/>
      <c r="C373" s="71"/>
      <c r="D373" s="69"/>
      <c r="E373" s="71"/>
      <c r="F373" s="71"/>
      <c r="G373" s="71"/>
      <c r="H373" s="71"/>
      <c r="I373" s="72"/>
      <c r="J373" s="73"/>
    </row>
    <row r="374" spans="1:10" x14ac:dyDescent="0.35">
      <c r="A374" s="71"/>
      <c r="B374" s="71"/>
      <c r="C374" s="71"/>
      <c r="D374" s="69"/>
      <c r="E374" s="71"/>
      <c r="F374" s="71"/>
      <c r="G374" s="71"/>
      <c r="H374" s="71"/>
      <c r="I374" s="72"/>
      <c r="J374" s="73"/>
    </row>
    <row r="375" spans="1:10" x14ac:dyDescent="0.35">
      <c r="A375" s="71"/>
      <c r="B375" s="71"/>
      <c r="C375" s="71"/>
      <c r="D375" s="69"/>
      <c r="E375" s="71"/>
      <c r="F375" s="71"/>
      <c r="G375" s="71"/>
      <c r="H375" s="71"/>
      <c r="I375" s="72"/>
      <c r="J375" s="73"/>
    </row>
    <row r="376" spans="1:10" x14ac:dyDescent="0.35">
      <c r="A376" s="71"/>
      <c r="B376" s="71"/>
      <c r="C376" s="71"/>
      <c r="D376" s="69"/>
      <c r="E376" s="71"/>
      <c r="F376" s="71"/>
      <c r="G376" s="71"/>
      <c r="H376" s="71"/>
      <c r="I376" s="72"/>
      <c r="J376" s="73"/>
    </row>
    <row r="377" spans="1:10" x14ac:dyDescent="0.35">
      <c r="A377" s="71"/>
      <c r="B377" s="71"/>
      <c r="C377" s="71"/>
      <c r="D377" s="69"/>
      <c r="E377" s="71"/>
      <c r="F377" s="71"/>
      <c r="G377" s="71"/>
      <c r="H377" s="71"/>
      <c r="I377" s="72"/>
      <c r="J377" s="73"/>
    </row>
    <row r="378" spans="1:10" x14ac:dyDescent="0.35">
      <c r="A378" s="71"/>
      <c r="B378" s="71"/>
      <c r="C378" s="71"/>
      <c r="D378" s="69"/>
      <c r="E378" s="71"/>
      <c r="F378" s="71"/>
      <c r="G378" s="71"/>
      <c r="H378" s="71"/>
      <c r="I378" s="72"/>
      <c r="J378" s="73"/>
    </row>
    <row r="379" spans="1:10" x14ac:dyDescent="0.35">
      <c r="A379" s="71"/>
      <c r="B379" s="71"/>
      <c r="C379" s="71"/>
      <c r="D379" s="69"/>
      <c r="E379" s="71"/>
      <c r="F379" s="71"/>
      <c r="G379" s="71"/>
      <c r="H379" s="71"/>
      <c r="I379" s="72"/>
      <c r="J379" s="73"/>
    </row>
    <row r="380" spans="1:10" x14ac:dyDescent="0.35">
      <c r="A380" s="71"/>
      <c r="B380" s="71"/>
      <c r="C380" s="71"/>
      <c r="D380" s="69"/>
      <c r="E380" s="71"/>
      <c r="F380" s="71"/>
      <c r="G380" s="71"/>
      <c r="H380" s="71"/>
      <c r="I380" s="72"/>
      <c r="J380" s="73"/>
    </row>
    <row r="381" spans="1:10" x14ac:dyDescent="0.35">
      <c r="A381" s="71"/>
      <c r="B381" s="71"/>
      <c r="C381" s="71"/>
      <c r="D381" s="69"/>
      <c r="E381" s="71"/>
      <c r="F381" s="71"/>
      <c r="G381" s="71"/>
      <c r="H381" s="71"/>
      <c r="I381" s="72"/>
      <c r="J381" s="73"/>
    </row>
    <row r="382" spans="1:10" x14ac:dyDescent="0.35">
      <c r="A382" s="71"/>
      <c r="B382" s="71"/>
      <c r="C382" s="71"/>
      <c r="D382" s="69"/>
      <c r="E382" s="71"/>
      <c r="F382" s="71"/>
      <c r="G382" s="71"/>
      <c r="H382" s="71"/>
      <c r="I382" s="72"/>
      <c r="J382" s="73"/>
    </row>
    <row r="383" spans="1:10" x14ac:dyDescent="0.35">
      <c r="A383" s="71"/>
      <c r="B383" s="71"/>
      <c r="C383" s="71"/>
      <c r="D383" s="69"/>
      <c r="E383" s="71"/>
      <c r="F383" s="71"/>
      <c r="G383" s="71"/>
      <c r="H383" s="71"/>
      <c r="I383" s="72"/>
      <c r="J383" s="73"/>
    </row>
    <row r="384" spans="1:10" x14ac:dyDescent="0.35">
      <c r="A384" s="71"/>
      <c r="B384" s="71"/>
      <c r="C384" s="71"/>
      <c r="D384" s="69"/>
      <c r="E384" s="71"/>
      <c r="F384" s="71"/>
      <c r="G384" s="71"/>
      <c r="H384" s="71"/>
      <c r="I384" s="72"/>
      <c r="J384" s="73"/>
    </row>
    <row r="385" spans="1:10" x14ac:dyDescent="0.35">
      <c r="A385" s="71"/>
      <c r="B385" s="71"/>
      <c r="C385" s="71"/>
      <c r="D385" s="69"/>
      <c r="E385" s="71"/>
      <c r="F385" s="71"/>
      <c r="G385" s="71"/>
      <c r="H385" s="71"/>
      <c r="I385" s="72"/>
      <c r="J385" s="73"/>
    </row>
    <row r="386" spans="1:10" x14ac:dyDescent="0.35">
      <c r="A386" s="71"/>
      <c r="B386" s="71"/>
      <c r="C386" s="71"/>
      <c r="D386" s="69"/>
      <c r="E386" s="71"/>
      <c r="F386" s="71"/>
      <c r="G386" s="71"/>
      <c r="H386" s="71"/>
      <c r="I386" s="72"/>
      <c r="J386" s="73"/>
    </row>
    <row r="387" spans="1:10" x14ac:dyDescent="0.35">
      <c r="A387" s="71"/>
      <c r="B387" s="71"/>
      <c r="C387" s="71"/>
      <c r="D387" s="69"/>
      <c r="E387" s="71"/>
      <c r="F387" s="71"/>
      <c r="G387" s="71"/>
      <c r="H387" s="71"/>
      <c r="I387" s="72"/>
      <c r="J387" s="73"/>
    </row>
    <row r="388" spans="1:10" x14ac:dyDescent="0.35">
      <c r="A388" s="71"/>
      <c r="B388" s="71"/>
      <c r="C388" s="71"/>
      <c r="D388" s="69"/>
      <c r="E388" s="71"/>
      <c r="F388" s="71"/>
      <c r="G388" s="71"/>
      <c r="H388" s="71"/>
      <c r="I388" s="72"/>
      <c r="J388" s="73"/>
    </row>
    <row r="389" spans="1:10" x14ac:dyDescent="0.35">
      <c r="A389" s="71"/>
      <c r="B389" s="71"/>
      <c r="C389" s="71"/>
      <c r="D389" s="69"/>
      <c r="E389" s="71"/>
      <c r="F389" s="71"/>
      <c r="G389" s="71"/>
      <c r="H389" s="71"/>
      <c r="I389" s="72"/>
      <c r="J389" s="73"/>
    </row>
    <row r="390" spans="1:10" x14ac:dyDescent="0.35">
      <c r="A390" s="71"/>
      <c r="B390" s="71"/>
      <c r="C390" s="71"/>
      <c r="D390" s="69"/>
      <c r="E390" s="71"/>
      <c r="F390" s="71"/>
      <c r="G390" s="71"/>
      <c r="H390" s="71"/>
      <c r="I390" s="72"/>
      <c r="J390" s="73"/>
    </row>
    <row r="391" spans="1:10" x14ac:dyDescent="0.35">
      <c r="A391" s="71"/>
      <c r="B391" s="71"/>
      <c r="C391" s="71"/>
      <c r="D391" s="69"/>
      <c r="E391" s="71"/>
      <c r="F391" s="71"/>
      <c r="G391" s="71"/>
      <c r="H391" s="71"/>
      <c r="I391" s="72"/>
      <c r="J391" s="73"/>
    </row>
    <row r="392" spans="1:10" x14ac:dyDescent="0.35">
      <c r="A392" s="71"/>
      <c r="B392" s="71"/>
      <c r="C392" s="71"/>
      <c r="D392" s="69"/>
      <c r="E392" s="71"/>
      <c r="F392" s="71"/>
      <c r="G392" s="71"/>
      <c r="H392" s="71"/>
      <c r="I392" s="72"/>
      <c r="J392" s="73"/>
    </row>
    <row r="393" spans="1:10" x14ac:dyDescent="0.35">
      <c r="A393" s="71"/>
      <c r="B393" s="71"/>
      <c r="C393" s="71"/>
      <c r="D393" s="69"/>
      <c r="E393" s="71"/>
      <c r="F393" s="71"/>
      <c r="G393" s="71"/>
      <c r="H393" s="71"/>
      <c r="I393" s="72"/>
      <c r="J393" s="73"/>
    </row>
    <row r="394" spans="1:10" x14ac:dyDescent="0.35">
      <c r="A394" s="71"/>
      <c r="B394" s="71"/>
      <c r="C394" s="71"/>
      <c r="D394" s="69"/>
      <c r="E394" s="71"/>
      <c r="F394" s="71"/>
      <c r="G394" s="71"/>
      <c r="H394" s="71"/>
      <c r="I394" s="72"/>
      <c r="J394" s="73"/>
    </row>
    <row r="395" spans="1:10" x14ac:dyDescent="0.35">
      <c r="A395" s="71"/>
      <c r="B395" s="71"/>
      <c r="C395" s="71"/>
      <c r="D395" s="69"/>
      <c r="E395" s="71"/>
      <c r="F395" s="71"/>
      <c r="G395" s="71"/>
      <c r="H395" s="71"/>
      <c r="I395" s="72"/>
      <c r="J395" s="73"/>
    </row>
    <row r="396" spans="1:10" x14ac:dyDescent="0.35">
      <c r="A396" s="71"/>
      <c r="B396" s="71"/>
      <c r="C396" s="71"/>
      <c r="D396" s="69"/>
      <c r="E396" s="71"/>
      <c r="F396" s="71"/>
      <c r="G396" s="71"/>
      <c r="H396" s="71"/>
      <c r="I396" s="72"/>
      <c r="J396" s="73"/>
    </row>
    <row r="397" spans="1:10" x14ac:dyDescent="0.35">
      <c r="A397" s="71"/>
      <c r="B397" s="71"/>
      <c r="C397" s="71"/>
      <c r="D397" s="69"/>
      <c r="E397" s="71"/>
      <c r="F397" s="71"/>
      <c r="G397" s="71"/>
      <c r="H397" s="71"/>
      <c r="I397" s="72"/>
      <c r="J397" s="73"/>
    </row>
    <row r="398" spans="1:10" x14ac:dyDescent="0.35">
      <c r="A398" s="71"/>
      <c r="B398" s="71"/>
      <c r="C398" s="71"/>
      <c r="D398" s="69"/>
      <c r="E398" s="71"/>
      <c r="F398" s="71"/>
      <c r="G398" s="71"/>
      <c r="H398" s="71"/>
      <c r="I398" s="72"/>
      <c r="J398" s="73"/>
    </row>
    <row r="399" spans="1:10" x14ac:dyDescent="0.35">
      <c r="A399" s="71"/>
      <c r="B399" s="71"/>
      <c r="C399" s="71"/>
      <c r="D399" s="69"/>
      <c r="E399" s="71"/>
      <c r="F399" s="71"/>
      <c r="G399" s="71"/>
      <c r="H399" s="71"/>
      <c r="I399" s="72"/>
      <c r="J399" s="73"/>
    </row>
    <row r="400" spans="1:10" x14ac:dyDescent="0.35">
      <c r="A400" s="71"/>
      <c r="B400" s="71"/>
      <c r="C400" s="71"/>
      <c r="D400" s="69"/>
      <c r="E400" s="71"/>
      <c r="F400" s="71"/>
      <c r="G400" s="71"/>
      <c r="H400" s="71"/>
      <c r="I400" s="72"/>
      <c r="J400" s="73"/>
    </row>
    <row r="401" spans="1:10" x14ac:dyDescent="0.35">
      <c r="A401" s="71"/>
      <c r="B401" s="71"/>
      <c r="C401" s="71"/>
      <c r="D401" s="69"/>
      <c r="E401" s="71"/>
      <c r="F401" s="71"/>
      <c r="G401" s="71"/>
      <c r="H401" s="71"/>
      <c r="I401" s="72"/>
      <c r="J401" s="73"/>
    </row>
    <row r="402" spans="1:10" x14ac:dyDescent="0.35">
      <c r="A402" s="71"/>
      <c r="B402" s="71"/>
      <c r="C402" s="71"/>
      <c r="D402" s="69"/>
      <c r="E402" s="71"/>
      <c r="F402" s="71"/>
      <c r="G402" s="71"/>
      <c r="H402" s="71"/>
      <c r="I402" s="72"/>
      <c r="J402" s="73"/>
    </row>
    <row r="403" spans="1:10" x14ac:dyDescent="0.35">
      <c r="A403" s="71"/>
      <c r="B403" s="71"/>
      <c r="C403" s="71"/>
      <c r="D403" s="69"/>
      <c r="E403" s="71"/>
      <c r="F403" s="71"/>
      <c r="G403" s="71"/>
      <c r="H403" s="71"/>
      <c r="I403" s="72"/>
      <c r="J403" s="73"/>
    </row>
    <row r="404" spans="1:10" x14ac:dyDescent="0.35">
      <c r="A404" s="71"/>
      <c r="B404" s="71"/>
      <c r="C404" s="71"/>
      <c r="D404" s="69"/>
      <c r="E404" s="71"/>
      <c r="F404" s="71"/>
      <c r="G404" s="71"/>
      <c r="H404" s="71"/>
      <c r="I404" s="72"/>
      <c r="J404" s="73"/>
    </row>
    <row r="405" spans="1:10" x14ac:dyDescent="0.35">
      <c r="A405" s="71"/>
      <c r="B405" s="71"/>
      <c r="C405" s="71"/>
      <c r="D405" s="69"/>
      <c r="E405" s="71"/>
      <c r="F405" s="71"/>
      <c r="G405" s="71"/>
      <c r="H405" s="71"/>
      <c r="I405" s="72"/>
      <c r="J405" s="73"/>
    </row>
    <row r="406" spans="1:10" x14ac:dyDescent="0.35">
      <c r="A406" s="71"/>
      <c r="B406" s="71"/>
      <c r="C406" s="71"/>
      <c r="D406" s="69"/>
      <c r="E406" s="71"/>
      <c r="F406" s="71"/>
      <c r="G406" s="71"/>
      <c r="H406" s="71"/>
      <c r="I406" s="72"/>
      <c r="J406" s="73"/>
    </row>
    <row r="407" spans="1:10" x14ac:dyDescent="0.35">
      <c r="A407" s="71"/>
      <c r="B407" s="71"/>
      <c r="C407" s="71"/>
      <c r="D407" s="69"/>
      <c r="E407" s="71"/>
      <c r="F407" s="71"/>
      <c r="G407" s="71"/>
      <c r="H407" s="71"/>
      <c r="I407" s="72"/>
      <c r="J407" s="73"/>
    </row>
    <row r="408" spans="1:10" x14ac:dyDescent="0.35">
      <c r="A408" s="71"/>
      <c r="B408" s="71"/>
      <c r="C408" s="71"/>
      <c r="D408" s="69"/>
      <c r="E408" s="71"/>
      <c r="F408" s="71"/>
      <c r="G408" s="71"/>
      <c r="H408" s="71"/>
      <c r="I408" s="72"/>
      <c r="J408" s="73"/>
    </row>
    <row r="409" spans="1:10" x14ac:dyDescent="0.35">
      <c r="A409" s="71"/>
      <c r="B409" s="71"/>
      <c r="C409" s="71"/>
      <c r="D409" s="69"/>
      <c r="E409" s="71"/>
      <c r="F409" s="71"/>
      <c r="G409" s="71"/>
      <c r="H409" s="71"/>
      <c r="I409" s="72"/>
      <c r="J409" s="73"/>
    </row>
    <row r="410" spans="1:10" x14ac:dyDescent="0.35">
      <c r="A410" s="71"/>
      <c r="B410" s="71"/>
      <c r="C410" s="71"/>
      <c r="D410" s="69"/>
      <c r="E410" s="71"/>
      <c r="F410" s="71"/>
      <c r="G410" s="71"/>
      <c r="H410" s="71"/>
      <c r="I410" s="72"/>
      <c r="J410" s="73"/>
    </row>
    <row r="411" spans="1:10" x14ac:dyDescent="0.35">
      <c r="A411" s="71"/>
      <c r="B411" s="71"/>
      <c r="C411" s="71"/>
      <c r="D411" s="69"/>
      <c r="E411" s="71"/>
      <c r="F411" s="71"/>
      <c r="G411" s="71"/>
      <c r="H411" s="71"/>
      <c r="I411" s="72"/>
      <c r="J411" s="73"/>
    </row>
    <row r="412" spans="1:10" x14ac:dyDescent="0.35">
      <c r="A412" s="71"/>
      <c r="B412" s="71"/>
      <c r="C412" s="71"/>
      <c r="D412" s="69"/>
      <c r="E412" s="71"/>
      <c r="F412" s="71"/>
      <c r="G412" s="71"/>
      <c r="H412" s="71"/>
      <c r="I412" s="72"/>
      <c r="J412" s="73"/>
    </row>
    <row r="413" spans="1:10" x14ac:dyDescent="0.35">
      <c r="A413" s="71"/>
      <c r="B413" s="71"/>
      <c r="C413" s="71"/>
      <c r="D413" s="69"/>
      <c r="E413" s="71"/>
      <c r="F413" s="71"/>
      <c r="G413" s="71"/>
      <c r="H413" s="71"/>
      <c r="I413" s="72"/>
      <c r="J413" s="73"/>
    </row>
    <row r="414" spans="1:10" x14ac:dyDescent="0.35">
      <c r="A414" s="71"/>
      <c r="B414" s="71"/>
      <c r="C414" s="71"/>
      <c r="D414" s="69"/>
      <c r="E414" s="71"/>
      <c r="F414" s="71"/>
      <c r="G414" s="71"/>
      <c r="H414" s="71"/>
      <c r="I414" s="72"/>
      <c r="J414" s="73"/>
    </row>
    <row r="415" spans="1:10" x14ac:dyDescent="0.35">
      <c r="A415" s="71"/>
      <c r="B415" s="71"/>
      <c r="C415" s="71"/>
      <c r="D415" s="69"/>
      <c r="E415" s="71"/>
      <c r="F415" s="71"/>
      <c r="G415" s="71"/>
      <c r="H415" s="71"/>
      <c r="I415" s="72"/>
      <c r="J415" s="73"/>
    </row>
    <row r="416" spans="1:10" x14ac:dyDescent="0.35">
      <c r="A416" s="71"/>
      <c r="B416" s="71"/>
      <c r="C416" s="71"/>
      <c r="D416" s="69"/>
      <c r="E416" s="71"/>
      <c r="F416" s="71"/>
      <c r="G416" s="71"/>
      <c r="H416" s="71"/>
      <c r="I416" s="72"/>
      <c r="J416" s="73"/>
    </row>
    <row r="417" spans="1:10" x14ac:dyDescent="0.35">
      <c r="A417" s="71"/>
      <c r="B417" s="71"/>
      <c r="C417" s="71"/>
      <c r="D417" s="69"/>
      <c r="E417" s="71"/>
      <c r="F417" s="71"/>
      <c r="G417" s="71"/>
      <c r="H417" s="71"/>
      <c r="I417" s="72"/>
      <c r="J417" s="73"/>
    </row>
    <row r="418" spans="1:10" x14ac:dyDescent="0.35">
      <c r="A418" s="71"/>
      <c r="B418" s="71"/>
      <c r="C418" s="71"/>
      <c r="D418" s="69"/>
      <c r="E418" s="71"/>
      <c r="F418" s="71"/>
      <c r="G418" s="71"/>
      <c r="H418" s="71"/>
      <c r="I418" s="72"/>
      <c r="J418" s="73"/>
    </row>
    <row r="419" spans="1:10" x14ac:dyDescent="0.35">
      <c r="A419" s="71"/>
      <c r="B419" s="71"/>
      <c r="C419" s="71"/>
      <c r="D419" s="69"/>
      <c r="E419" s="71"/>
      <c r="F419" s="71"/>
      <c r="G419" s="71"/>
      <c r="H419" s="71"/>
      <c r="I419" s="72"/>
      <c r="J419" s="73"/>
    </row>
    <row r="420" spans="1:10" x14ac:dyDescent="0.35">
      <c r="A420" s="71"/>
      <c r="B420" s="71"/>
      <c r="C420" s="71"/>
      <c r="D420" s="69"/>
      <c r="E420" s="71"/>
      <c r="F420" s="71"/>
      <c r="G420" s="71"/>
      <c r="H420" s="71"/>
      <c r="I420" s="72"/>
      <c r="J420" s="73"/>
    </row>
    <row r="421" spans="1:10" x14ac:dyDescent="0.35">
      <c r="A421" s="71"/>
      <c r="B421" s="71"/>
      <c r="C421" s="71"/>
      <c r="D421" s="69"/>
      <c r="E421" s="71"/>
      <c r="F421" s="71"/>
      <c r="G421" s="71"/>
      <c r="H421" s="71"/>
      <c r="I421" s="72"/>
      <c r="J421" s="73"/>
    </row>
    <row r="422" spans="1:10" x14ac:dyDescent="0.35">
      <c r="A422" s="71"/>
      <c r="B422" s="71"/>
      <c r="C422" s="71"/>
      <c r="D422" s="69"/>
      <c r="E422" s="71"/>
      <c r="F422" s="71"/>
      <c r="G422" s="71"/>
      <c r="H422" s="71"/>
      <c r="I422" s="72"/>
      <c r="J422" s="73"/>
    </row>
    <row r="423" spans="1:10" x14ac:dyDescent="0.35">
      <c r="A423" s="71"/>
      <c r="B423" s="71"/>
      <c r="C423" s="71"/>
      <c r="D423" s="69"/>
      <c r="E423" s="71"/>
      <c r="F423" s="71"/>
      <c r="G423" s="71"/>
      <c r="H423" s="71"/>
      <c r="I423" s="72"/>
      <c r="J423" s="73"/>
    </row>
    <row r="424" spans="1:10" x14ac:dyDescent="0.35">
      <c r="A424" s="71"/>
      <c r="B424" s="71"/>
      <c r="C424" s="71"/>
      <c r="D424" s="69"/>
      <c r="E424" s="71"/>
      <c r="F424" s="71"/>
      <c r="G424" s="71"/>
      <c r="H424" s="71"/>
      <c r="I424" s="72"/>
      <c r="J424" s="73"/>
    </row>
    <row r="425" spans="1:10" x14ac:dyDescent="0.35">
      <c r="A425" s="71"/>
      <c r="B425" s="71"/>
      <c r="C425" s="71"/>
      <c r="D425" s="69"/>
      <c r="E425" s="71"/>
      <c r="F425" s="71"/>
      <c r="G425" s="71"/>
      <c r="H425" s="71"/>
      <c r="I425" s="72"/>
      <c r="J425" s="73"/>
    </row>
    <row r="426" spans="1:10" x14ac:dyDescent="0.35">
      <c r="A426" s="71"/>
      <c r="B426" s="71"/>
      <c r="C426" s="71"/>
      <c r="D426" s="69"/>
      <c r="E426" s="71"/>
      <c r="F426" s="71"/>
      <c r="G426" s="71"/>
      <c r="H426" s="71"/>
      <c r="I426" s="72"/>
      <c r="J426" s="73"/>
    </row>
    <row r="427" spans="1:10" x14ac:dyDescent="0.35">
      <c r="A427" s="71"/>
      <c r="B427" s="71"/>
      <c r="C427" s="71"/>
      <c r="D427" s="69"/>
      <c r="E427" s="71"/>
      <c r="F427" s="71"/>
      <c r="G427" s="71"/>
      <c r="H427" s="71"/>
      <c r="I427" s="72"/>
      <c r="J427" s="73"/>
    </row>
    <row r="428" spans="1:10" x14ac:dyDescent="0.35">
      <c r="A428" s="71"/>
      <c r="B428" s="71"/>
      <c r="C428" s="71"/>
      <c r="D428" s="69"/>
      <c r="E428" s="71"/>
      <c r="F428" s="71"/>
      <c r="G428" s="71"/>
      <c r="H428" s="71"/>
      <c r="I428" s="72"/>
      <c r="J428" s="73"/>
    </row>
    <row r="429" spans="1:10" x14ac:dyDescent="0.35">
      <c r="A429" s="71"/>
      <c r="B429" s="71"/>
      <c r="C429" s="71"/>
      <c r="D429" s="69"/>
      <c r="E429" s="71"/>
      <c r="F429" s="71"/>
      <c r="G429" s="71"/>
      <c r="H429" s="71"/>
      <c r="I429" s="72"/>
      <c r="J429" s="73"/>
    </row>
    <row r="430" spans="1:10" x14ac:dyDescent="0.35">
      <c r="A430" s="71"/>
      <c r="B430" s="71"/>
      <c r="C430" s="71"/>
      <c r="D430" s="69"/>
      <c r="E430" s="71"/>
      <c r="F430" s="71"/>
      <c r="G430" s="71"/>
      <c r="H430" s="71"/>
      <c r="I430" s="72"/>
      <c r="J430" s="73"/>
    </row>
    <row r="431" spans="1:10" x14ac:dyDescent="0.35">
      <c r="A431" s="71"/>
      <c r="B431" s="71"/>
      <c r="C431" s="71"/>
      <c r="D431" s="69"/>
      <c r="E431" s="71"/>
      <c r="F431" s="71"/>
      <c r="G431" s="71"/>
      <c r="H431" s="71"/>
      <c r="I431" s="72"/>
      <c r="J431" s="73"/>
    </row>
    <row r="432" spans="1:10" x14ac:dyDescent="0.35">
      <c r="A432" s="71"/>
      <c r="B432" s="71"/>
      <c r="C432" s="71"/>
      <c r="D432" s="69"/>
      <c r="E432" s="71"/>
      <c r="F432" s="71"/>
      <c r="G432" s="71"/>
      <c r="H432" s="71"/>
      <c r="I432" s="72"/>
      <c r="J432" s="73"/>
    </row>
    <row r="433" spans="1:10" x14ac:dyDescent="0.35">
      <c r="A433" s="71"/>
      <c r="B433" s="71"/>
      <c r="C433" s="71"/>
      <c r="D433" s="69"/>
      <c r="E433" s="71"/>
      <c r="F433" s="71"/>
      <c r="G433" s="71"/>
      <c r="H433" s="71"/>
      <c r="I433" s="72"/>
      <c r="J433" s="73"/>
    </row>
    <row r="434" spans="1:10" x14ac:dyDescent="0.35">
      <c r="A434" s="71"/>
      <c r="B434" s="71"/>
      <c r="C434" s="71"/>
      <c r="D434" s="69"/>
      <c r="E434" s="71"/>
      <c r="F434" s="71"/>
      <c r="G434" s="71"/>
      <c r="H434" s="71"/>
      <c r="I434" s="72"/>
      <c r="J434" s="73"/>
    </row>
    <row r="435" spans="1:10" x14ac:dyDescent="0.35">
      <c r="A435" s="71"/>
      <c r="B435" s="71"/>
      <c r="C435" s="71"/>
      <c r="D435" s="69"/>
      <c r="E435" s="71"/>
      <c r="F435" s="71"/>
      <c r="G435" s="71"/>
      <c r="H435" s="71"/>
      <c r="I435" s="72"/>
      <c r="J435" s="73"/>
    </row>
    <row r="436" spans="1:10" x14ac:dyDescent="0.35">
      <c r="A436" s="71"/>
      <c r="B436" s="71"/>
      <c r="C436" s="71"/>
      <c r="D436" s="69"/>
      <c r="E436" s="71"/>
      <c r="F436" s="71"/>
      <c r="G436" s="71"/>
      <c r="H436" s="71"/>
      <c r="I436" s="72"/>
      <c r="J436" s="73"/>
    </row>
    <row r="437" spans="1:10" x14ac:dyDescent="0.35">
      <c r="A437" s="71"/>
      <c r="B437" s="71"/>
      <c r="C437" s="71"/>
      <c r="D437" s="69"/>
      <c r="E437" s="71"/>
      <c r="F437" s="71"/>
      <c r="G437" s="71"/>
      <c r="H437" s="71"/>
      <c r="I437" s="72"/>
      <c r="J437" s="73"/>
    </row>
    <row r="438" spans="1:10" x14ac:dyDescent="0.35">
      <c r="A438" s="71"/>
      <c r="B438" s="71"/>
      <c r="C438" s="71"/>
      <c r="D438" s="69"/>
      <c r="E438" s="71"/>
      <c r="F438" s="71"/>
      <c r="G438" s="71"/>
      <c r="H438" s="71"/>
      <c r="I438" s="72"/>
      <c r="J438" s="73"/>
    </row>
    <row r="439" spans="1:10" x14ac:dyDescent="0.35">
      <c r="A439" s="71"/>
      <c r="B439" s="71"/>
      <c r="C439" s="71"/>
      <c r="D439" s="69"/>
      <c r="E439" s="71"/>
      <c r="F439" s="71"/>
      <c r="G439" s="71"/>
      <c r="H439" s="71"/>
      <c r="I439" s="72"/>
      <c r="J439" s="73"/>
    </row>
    <row r="440" spans="1:10" x14ac:dyDescent="0.35">
      <c r="A440" s="71"/>
      <c r="B440" s="71"/>
      <c r="C440" s="71"/>
      <c r="D440" s="69"/>
      <c r="E440" s="71"/>
      <c r="F440" s="71"/>
      <c r="G440" s="71"/>
      <c r="H440" s="71"/>
      <c r="I440" s="72"/>
      <c r="J440" s="73"/>
    </row>
    <row r="441" spans="1:10" x14ac:dyDescent="0.35">
      <c r="A441" s="71"/>
      <c r="B441" s="71"/>
      <c r="C441" s="71"/>
      <c r="D441" s="69"/>
      <c r="E441" s="71"/>
      <c r="F441" s="71"/>
      <c r="G441" s="71"/>
      <c r="H441" s="71"/>
      <c r="I441" s="72"/>
      <c r="J441" s="73"/>
    </row>
    <row r="442" spans="1:10" x14ac:dyDescent="0.35">
      <c r="A442" s="71"/>
      <c r="B442" s="71"/>
      <c r="C442" s="71"/>
      <c r="D442" s="69"/>
      <c r="E442" s="71"/>
      <c r="F442" s="71"/>
      <c r="G442" s="71"/>
      <c r="H442" s="71"/>
      <c r="I442" s="72"/>
      <c r="J442" s="73"/>
    </row>
    <row r="443" spans="1:10" x14ac:dyDescent="0.35">
      <c r="A443" s="71"/>
      <c r="B443" s="71"/>
      <c r="C443" s="71"/>
      <c r="D443" s="69"/>
      <c r="E443" s="71"/>
      <c r="F443" s="71"/>
      <c r="G443" s="71"/>
      <c r="H443" s="71"/>
      <c r="I443" s="72"/>
      <c r="J443" s="73"/>
    </row>
    <row r="444" spans="1:10" x14ac:dyDescent="0.35">
      <c r="A444" s="71"/>
      <c r="B444" s="71"/>
      <c r="C444" s="71"/>
      <c r="D444" s="69"/>
      <c r="E444" s="71"/>
      <c r="F444" s="71"/>
      <c r="G444" s="71"/>
      <c r="H444" s="71"/>
      <c r="I444" s="72"/>
      <c r="J444" s="73"/>
    </row>
    <row r="445" spans="1:10" x14ac:dyDescent="0.35">
      <c r="A445" s="71"/>
      <c r="B445" s="71"/>
      <c r="C445" s="71"/>
      <c r="D445" s="69"/>
      <c r="E445" s="71"/>
      <c r="F445" s="71"/>
      <c r="G445" s="71"/>
      <c r="H445" s="71"/>
      <c r="I445" s="72"/>
      <c r="J445" s="73"/>
    </row>
    <row r="446" spans="1:10" x14ac:dyDescent="0.35">
      <c r="A446" s="71"/>
      <c r="B446" s="71"/>
      <c r="C446" s="71"/>
      <c r="D446" s="69"/>
      <c r="E446" s="71"/>
      <c r="F446" s="71"/>
      <c r="G446" s="71"/>
      <c r="H446" s="71"/>
      <c r="I446" s="72"/>
      <c r="J446" s="73"/>
    </row>
    <row r="447" spans="1:10" x14ac:dyDescent="0.35">
      <c r="A447" s="71"/>
      <c r="B447" s="71"/>
      <c r="C447" s="71"/>
      <c r="D447" s="69"/>
      <c r="E447" s="71"/>
      <c r="F447" s="71"/>
      <c r="G447" s="71"/>
      <c r="H447" s="71"/>
      <c r="I447" s="72"/>
      <c r="J447" s="73"/>
    </row>
    <row r="448" spans="1:10" x14ac:dyDescent="0.35">
      <c r="A448" s="71"/>
      <c r="B448" s="71"/>
      <c r="C448" s="71"/>
      <c r="D448" s="69"/>
      <c r="E448" s="71"/>
      <c r="F448" s="71"/>
      <c r="G448" s="71"/>
      <c r="H448" s="71"/>
      <c r="I448" s="72"/>
      <c r="J448" s="73"/>
    </row>
    <row r="449" spans="1:10" x14ac:dyDescent="0.35">
      <c r="A449" s="71"/>
      <c r="B449" s="71"/>
      <c r="C449" s="71"/>
      <c r="D449" s="69"/>
      <c r="E449" s="71"/>
      <c r="F449" s="71"/>
      <c r="G449" s="71"/>
      <c r="H449" s="71"/>
      <c r="I449" s="72"/>
      <c r="J449" s="73"/>
    </row>
    <row r="450" spans="1:10" x14ac:dyDescent="0.35">
      <c r="A450" s="71"/>
      <c r="B450" s="71"/>
      <c r="C450" s="71"/>
      <c r="D450" s="69"/>
      <c r="E450" s="71"/>
      <c r="F450" s="71"/>
      <c r="G450" s="71"/>
      <c r="H450" s="71"/>
      <c r="I450" s="72"/>
      <c r="J450" s="73"/>
    </row>
    <row r="451" spans="1:10" x14ac:dyDescent="0.35">
      <c r="A451" s="71"/>
      <c r="B451" s="71"/>
      <c r="C451" s="71"/>
      <c r="D451" s="69"/>
      <c r="E451" s="71"/>
      <c r="F451" s="71"/>
      <c r="G451" s="71"/>
      <c r="H451" s="71"/>
      <c r="I451" s="72"/>
      <c r="J451" s="73"/>
    </row>
    <row r="452" spans="1:10" x14ac:dyDescent="0.35">
      <c r="A452" s="71"/>
      <c r="B452" s="71"/>
      <c r="C452" s="71"/>
      <c r="D452" s="69"/>
      <c r="E452" s="71"/>
      <c r="F452" s="71"/>
      <c r="G452" s="71"/>
      <c r="H452" s="71"/>
      <c r="I452" s="72"/>
      <c r="J452" s="73"/>
    </row>
    <row r="453" spans="1:10" x14ac:dyDescent="0.35">
      <c r="A453" s="71"/>
      <c r="B453" s="71"/>
      <c r="C453" s="71"/>
      <c r="D453" s="69"/>
      <c r="E453" s="71"/>
      <c r="F453" s="71"/>
      <c r="G453" s="71"/>
      <c r="H453" s="71"/>
      <c r="I453" s="72"/>
      <c r="J453" s="73"/>
    </row>
    <row r="454" spans="1:10" x14ac:dyDescent="0.35">
      <c r="A454" s="71"/>
      <c r="B454" s="71"/>
      <c r="C454" s="71"/>
      <c r="D454" s="69"/>
      <c r="E454" s="71"/>
      <c r="F454" s="71"/>
      <c r="G454" s="71"/>
      <c r="H454" s="71"/>
      <c r="I454" s="72"/>
      <c r="J454" s="73"/>
    </row>
    <row r="455" spans="1:10" x14ac:dyDescent="0.35">
      <c r="A455" s="71"/>
      <c r="B455" s="71"/>
      <c r="C455" s="71"/>
      <c r="D455" s="69"/>
      <c r="E455" s="71"/>
      <c r="F455" s="71"/>
      <c r="G455" s="71"/>
      <c r="H455" s="71"/>
      <c r="I455" s="72"/>
      <c r="J455" s="73"/>
    </row>
    <row r="456" spans="1:10" x14ac:dyDescent="0.35">
      <c r="A456" s="71"/>
      <c r="B456" s="71"/>
      <c r="C456" s="71"/>
      <c r="D456" s="69"/>
      <c r="E456" s="71"/>
      <c r="F456" s="71"/>
      <c r="G456" s="71"/>
      <c r="H456" s="71"/>
      <c r="I456" s="72"/>
      <c r="J456" s="73"/>
    </row>
    <row r="457" spans="1:10" x14ac:dyDescent="0.35">
      <c r="A457" s="71"/>
      <c r="B457" s="71"/>
      <c r="C457" s="71"/>
      <c r="D457" s="69"/>
      <c r="E457" s="71"/>
      <c r="F457" s="71"/>
      <c r="G457" s="71"/>
      <c r="H457" s="71"/>
      <c r="I457" s="72"/>
      <c r="J457" s="73"/>
    </row>
    <row r="458" spans="1:10" x14ac:dyDescent="0.35">
      <c r="A458" s="71"/>
      <c r="B458" s="71"/>
      <c r="C458" s="71"/>
      <c r="D458" s="69"/>
      <c r="E458" s="71"/>
      <c r="F458" s="71"/>
      <c r="G458" s="71"/>
      <c r="H458" s="71"/>
      <c r="I458" s="72"/>
      <c r="J458" s="73"/>
    </row>
    <row r="459" spans="1:10" x14ac:dyDescent="0.35">
      <c r="A459" s="71"/>
      <c r="B459" s="71"/>
      <c r="C459" s="71"/>
      <c r="D459" s="69"/>
      <c r="E459" s="71"/>
      <c r="F459" s="71"/>
      <c r="G459" s="71"/>
      <c r="H459" s="71"/>
      <c r="I459" s="72"/>
      <c r="J459" s="73"/>
    </row>
    <row r="460" spans="1:10" x14ac:dyDescent="0.35">
      <c r="A460" s="71"/>
      <c r="B460" s="71"/>
      <c r="C460" s="71"/>
      <c r="D460" s="69"/>
      <c r="E460" s="71"/>
      <c r="F460" s="71"/>
      <c r="G460" s="71"/>
      <c r="H460" s="71"/>
      <c r="I460" s="72"/>
      <c r="J460" s="73"/>
    </row>
    <row r="461" spans="1:10" x14ac:dyDescent="0.35">
      <c r="A461" s="71"/>
      <c r="B461" s="71"/>
      <c r="C461" s="71"/>
      <c r="D461" s="69"/>
      <c r="E461" s="71"/>
      <c r="F461" s="71"/>
      <c r="G461" s="71"/>
      <c r="H461" s="71"/>
      <c r="I461" s="72"/>
      <c r="J461" s="73"/>
    </row>
    <row r="462" spans="1:10" x14ac:dyDescent="0.35">
      <c r="A462" s="71"/>
      <c r="B462" s="71"/>
      <c r="C462" s="71"/>
      <c r="D462" s="69"/>
      <c r="E462" s="71"/>
      <c r="F462" s="71"/>
      <c r="G462" s="71"/>
      <c r="H462" s="71"/>
      <c r="I462" s="72"/>
      <c r="J462" s="73"/>
    </row>
    <row r="463" spans="1:10" x14ac:dyDescent="0.35">
      <c r="A463" s="71"/>
      <c r="B463" s="71"/>
      <c r="C463" s="71"/>
      <c r="D463" s="69"/>
      <c r="E463" s="71"/>
      <c r="F463" s="71"/>
      <c r="G463" s="71"/>
      <c r="H463" s="71"/>
      <c r="I463" s="72"/>
      <c r="J463" s="73"/>
    </row>
    <row r="464" spans="1:10" x14ac:dyDescent="0.35">
      <c r="A464" s="71"/>
      <c r="B464" s="71"/>
      <c r="C464" s="71"/>
      <c r="D464" s="69"/>
      <c r="E464" s="71"/>
      <c r="F464" s="71"/>
      <c r="G464" s="71"/>
      <c r="H464" s="71"/>
      <c r="I464" s="72"/>
      <c r="J464" s="73"/>
    </row>
    <row r="465" spans="1:10" x14ac:dyDescent="0.35">
      <c r="A465" s="71"/>
      <c r="B465" s="71"/>
      <c r="C465" s="71"/>
      <c r="D465" s="69"/>
      <c r="E465" s="71"/>
      <c r="F465" s="71"/>
      <c r="G465" s="71"/>
      <c r="H465" s="71"/>
      <c r="I465" s="72"/>
      <c r="J465" s="73"/>
    </row>
    <row r="466" spans="1:10" x14ac:dyDescent="0.35">
      <c r="A466" s="71"/>
      <c r="B466" s="71"/>
      <c r="C466" s="71"/>
      <c r="D466" s="69"/>
      <c r="E466" s="71"/>
      <c r="F466" s="71"/>
      <c r="G466" s="71"/>
      <c r="H466" s="71"/>
      <c r="I466" s="72"/>
      <c r="J466" s="73"/>
    </row>
    <row r="467" spans="1:10" x14ac:dyDescent="0.35">
      <c r="A467" s="71"/>
      <c r="B467" s="71"/>
      <c r="C467" s="71"/>
      <c r="D467" s="69"/>
      <c r="E467" s="71"/>
      <c r="F467" s="71"/>
      <c r="G467" s="71"/>
      <c r="H467" s="71"/>
      <c r="I467" s="72"/>
      <c r="J467" s="73"/>
    </row>
    <row r="468" spans="1:10" x14ac:dyDescent="0.35">
      <c r="A468" s="71"/>
      <c r="B468" s="71"/>
      <c r="C468" s="71"/>
      <c r="D468" s="69"/>
      <c r="E468" s="71"/>
      <c r="F468" s="71"/>
      <c r="G468" s="71"/>
      <c r="H468" s="71"/>
      <c r="I468" s="72"/>
      <c r="J468" s="73"/>
    </row>
    <row r="469" spans="1:10" x14ac:dyDescent="0.35">
      <c r="A469" s="71"/>
      <c r="B469" s="71"/>
      <c r="C469" s="71"/>
      <c r="D469" s="69"/>
      <c r="E469" s="71"/>
      <c r="F469" s="71"/>
      <c r="G469" s="71"/>
      <c r="H469" s="71"/>
      <c r="I469" s="72"/>
      <c r="J469" s="73"/>
    </row>
    <row r="470" spans="1:10" x14ac:dyDescent="0.35">
      <c r="A470" s="71"/>
      <c r="B470" s="71"/>
      <c r="C470" s="71"/>
      <c r="D470" s="69"/>
      <c r="E470" s="71"/>
      <c r="F470" s="71"/>
      <c r="G470" s="71"/>
      <c r="H470" s="71"/>
      <c r="I470" s="72"/>
      <c r="J470" s="73"/>
    </row>
    <row r="471" spans="1:10" x14ac:dyDescent="0.35">
      <c r="A471" s="71"/>
      <c r="B471" s="71"/>
      <c r="C471" s="71"/>
      <c r="D471" s="69"/>
      <c r="E471" s="71"/>
      <c r="F471" s="71"/>
      <c r="G471" s="71"/>
      <c r="H471" s="71"/>
      <c r="I471" s="72"/>
      <c r="J471" s="73"/>
    </row>
    <row r="472" spans="1:10" x14ac:dyDescent="0.35">
      <c r="A472" s="71"/>
      <c r="B472" s="71"/>
      <c r="C472" s="71"/>
      <c r="D472" s="69"/>
      <c r="E472" s="71"/>
      <c r="F472" s="71"/>
      <c r="G472" s="71"/>
      <c r="H472" s="71"/>
      <c r="I472" s="72"/>
      <c r="J472" s="73"/>
    </row>
    <row r="473" spans="1:10" x14ac:dyDescent="0.35">
      <c r="A473" s="71"/>
      <c r="B473" s="71"/>
      <c r="C473" s="71"/>
      <c r="D473" s="69"/>
      <c r="E473" s="71"/>
      <c r="F473" s="71"/>
      <c r="G473" s="71"/>
      <c r="H473" s="71"/>
      <c r="I473" s="72"/>
      <c r="J473" s="73"/>
    </row>
    <row r="474" spans="1:10" x14ac:dyDescent="0.35">
      <c r="A474" s="71"/>
      <c r="B474" s="71"/>
      <c r="C474" s="71"/>
      <c r="D474" s="69"/>
      <c r="E474" s="71"/>
      <c r="F474" s="71"/>
      <c r="G474" s="71"/>
      <c r="H474" s="71"/>
      <c r="I474" s="72"/>
      <c r="J474" s="73"/>
    </row>
    <row r="475" spans="1:10" x14ac:dyDescent="0.35">
      <c r="A475" s="71"/>
      <c r="B475" s="71"/>
      <c r="C475" s="71"/>
      <c r="D475" s="69"/>
      <c r="E475" s="71"/>
      <c r="F475" s="71"/>
      <c r="G475" s="71"/>
      <c r="H475" s="71"/>
      <c r="I475" s="72"/>
      <c r="J475" s="73"/>
    </row>
    <row r="476" spans="1:10" x14ac:dyDescent="0.35">
      <c r="A476" s="71"/>
      <c r="B476" s="71"/>
      <c r="C476" s="71"/>
      <c r="D476" s="69"/>
      <c r="E476" s="71"/>
      <c r="F476" s="71"/>
      <c r="G476" s="71"/>
      <c r="H476" s="71"/>
      <c r="I476" s="72"/>
      <c r="J476" s="73"/>
    </row>
    <row r="477" spans="1:10" x14ac:dyDescent="0.35">
      <c r="A477" s="71"/>
      <c r="B477" s="71"/>
      <c r="C477" s="71"/>
      <c r="D477" s="69"/>
      <c r="E477" s="71"/>
      <c r="F477" s="71"/>
      <c r="G477" s="71"/>
      <c r="H477" s="71"/>
      <c r="I477" s="72"/>
      <c r="J477" s="73"/>
    </row>
    <row r="478" spans="1:10" x14ac:dyDescent="0.35">
      <c r="A478" s="71"/>
      <c r="B478" s="71"/>
      <c r="C478" s="71"/>
      <c r="D478" s="69"/>
      <c r="E478" s="71"/>
      <c r="F478" s="71"/>
      <c r="G478" s="71"/>
      <c r="H478" s="71"/>
      <c r="I478" s="72"/>
      <c r="J478" s="73"/>
    </row>
    <row r="479" spans="1:10" x14ac:dyDescent="0.35">
      <c r="A479" s="71"/>
      <c r="B479" s="71"/>
      <c r="C479" s="71"/>
      <c r="D479" s="69"/>
      <c r="E479" s="71"/>
      <c r="F479" s="71"/>
      <c r="G479" s="71"/>
      <c r="H479" s="71"/>
      <c r="I479" s="72"/>
      <c r="J479" s="73"/>
    </row>
    <row r="480" spans="1:10" x14ac:dyDescent="0.35">
      <c r="A480" s="71"/>
      <c r="B480" s="71"/>
      <c r="C480" s="71"/>
      <c r="D480" s="69"/>
      <c r="E480" s="71"/>
      <c r="F480" s="71"/>
      <c r="G480" s="71"/>
      <c r="H480" s="71"/>
      <c r="I480" s="72"/>
      <c r="J480" s="73"/>
    </row>
    <row r="481" spans="1:10" x14ac:dyDescent="0.35">
      <c r="A481" s="71"/>
      <c r="B481" s="71"/>
      <c r="C481" s="71"/>
      <c r="D481" s="69"/>
      <c r="E481" s="71"/>
      <c r="F481" s="71"/>
      <c r="G481" s="71"/>
      <c r="H481" s="71"/>
      <c r="I481" s="72"/>
      <c r="J481" s="73"/>
    </row>
    <row r="482" spans="1:10" x14ac:dyDescent="0.35">
      <c r="A482" s="71"/>
      <c r="B482" s="71"/>
      <c r="C482" s="71"/>
      <c r="D482" s="69"/>
      <c r="E482" s="71"/>
      <c r="F482" s="71"/>
      <c r="G482" s="71"/>
      <c r="H482" s="71"/>
      <c r="I482" s="72"/>
      <c r="J482" s="73"/>
    </row>
    <row r="483" spans="1:10" x14ac:dyDescent="0.35">
      <c r="A483" s="71"/>
      <c r="B483" s="71"/>
      <c r="C483" s="71"/>
      <c r="D483" s="69"/>
      <c r="E483" s="71"/>
      <c r="F483" s="71"/>
      <c r="G483" s="71"/>
      <c r="H483" s="71"/>
      <c r="I483" s="72"/>
      <c r="J483" s="73"/>
    </row>
    <row r="484" spans="1:10" x14ac:dyDescent="0.35">
      <c r="A484" s="71"/>
      <c r="B484" s="71"/>
      <c r="C484" s="71"/>
      <c r="D484" s="69"/>
      <c r="E484" s="71"/>
      <c r="F484" s="71"/>
      <c r="G484" s="71"/>
      <c r="H484" s="71"/>
      <c r="I484" s="72"/>
      <c r="J484" s="73"/>
    </row>
    <row r="485" spans="1:10" x14ac:dyDescent="0.35">
      <c r="A485" s="71"/>
      <c r="B485" s="71"/>
      <c r="C485" s="71"/>
      <c r="D485" s="69"/>
      <c r="E485" s="71"/>
      <c r="F485" s="71"/>
      <c r="G485" s="71"/>
      <c r="H485" s="71"/>
      <c r="I485" s="72"/>
      <c r="J485" s="73"/>
    </row>
    <row r="486" spans="1:10" x14ac:dyDescent="0.35">
      <c r="A486" s="71"/>
      <c r="B486" s="71"/>
      <c r="C486" s="71"/>
      <c r="D486" s="69"/>
      <c r="E486" s="71"/>
      <c r="F486" s="71"/>
      <c r="G486" s="71"/>
      <c r="H486" s="71"/>
      <c r="I486" s="72"/>
      <c r="J486" s="73"/>
    </row>
    <row r="487" spans="1:10" x14ac:dyDescent="0.35">
      <c r="A487" s="71"/>
      <c r="B487" s="71"/>
      <c r="C487" s="71"/>
      <c r="D487" s="69"/>
      <c r="E487" s="71"/>
      <c r="F487" s="71"/>
      <c r="G487" s="71"/>
      <c r="H487" s="71"/>
      <c r="I487" s="72"/>
      <c r="J487" s="73"/>
    </row>
    <row r="488" spans="1:10" x14ac:dyDescent="0.35">
      <c r="A488" s="71"/>
      <c r="B488" s="71"/>
      <c r="C488" s="71"/>
      <c r="D488" s="69"/>
      <c r="E488" s="71"/>
      <c r="F488" s="71"/>
      <c r="G488" s="71"/>
      <c r="H488" s="71"/>
      <c r="I488" s="72"/>
      <c r="J488" s="73"/>
    </row>
    <row r="489" spans="1:10" x14ac:dyDescent="0.35">
      <c r="A489" s="71"/>
      <c r="B489" s="71"/>
      <c r="C489" s="71"/>
      <c r="D489" s="69"/>
      <c r="E489" s="71"/>
      <c r="F489" s="71"/>
      <c r="G489" s="71"/>
      <c r="H489" s="71"/>
      <c r="I489" s="72"/>
      <c r="J489" s="73"/>
    </row>
    <row r="490" spans="1:10" x14ac:dyDescent="0.35">
      <c r="A490" s="71"/>
      <c r="B490" s="71"/>
      <c r="C490" s="71"/>
      <c r="D490" s="69"/>
      <c r="E490" s="71"/>
      <c r="F490" s="71"/>
      <c r="G490" s="71"/>
      <c r="H490" s="71"/>
      <c r="I490" s="72"/>
      <c r="J490" s="73"/>
    </row>
    <row r="491" spans="1:10" x14ac:dyDescent="0.35">
      <c r="A491" s="71"/>
      <c r="B491" s="71"/>
      <c r="C491" s="71"/>
      <c r="D491" s="69"/>
      <c r="E491" s="71"/>
      <c r="F491" s="71"/>
      <c r="G491" s="71"/>
      <c r="H491" s="71"/>
      <c r="I491" s="72"/>
      <c r="J491" s="73"/>
    </row>
    <row r="492" spans="1:10" x14ac:dyDescent="0.35">
      <c r="A492" s="71"/>
      <c r="B492" s="71"/>
      <c r="C492" s="71"/>
      <c r="D492" s="69"/>
      <c r="E492" s="71"/>
      <c r="F492" s="71"/>
      <c r="G492" s="71"/>
      <c r="H492" s="71"/>
      <c r="I492" s="72"/>
      <c r="J492" s="73"/>
    </row>
    <row r="493" spans="1:10" x14ac:dyDescent="0.35">
      <c r="A493" s="71"/>
      <c r="B493" s="71"/>
      <c r="C493" s="71"/>
      <c r="D493" s="69"/>
      <c r="E493" s="71"/>
      <c r="F493" s="71"/>
      <c r="G493" s="71"/>
      <c r="H493" s="71"/>
      <c r="I493" s="72"/>
      <c r="J493" s="73"/>
    </row>
    <row r="494" spans="1:10" x14ac:dyDescent="0.35">
      <c r="A494" s="71"/>
      <c r="B494" s="71"/>
      <c r="C494" s="71"/>
      <c r="D494" s="69"/>
      <c r="E494" s="71"/>
      <c r="F494" s="71"/>
      <c r="G494" s="71"/>
      <c r="H494" s="71"/>
      <c r="I494" s="72"/>
      <c r="J494" s="73"/>
    </row>
    <row r="495" spans="1:10" x14ac:dyDescent="0.35">
      <c r="A495" s="71"/>
      <c r="B495" s="71"/>
      <c r="C495" s="71"/>
      <c r="D495" s="69"/>
      <c r="E495" s="71"/>
      <c r="F495" s="71"/>
      <c r="G495" s="71"/>
      <c r="H495" s="71"/>
      <c r="I495" s="72"/>
      <c r="J495" s="73"/>
    </row>
    <row r="496" spans="1:10" x14ac:dyDescent="0.35">
      <c r="A496" s="71"/>
      <c r="B496" s="71"/>
      <c r="C496" s="71"/>
      <c r="D496" s="69"/>
      <c r="E496" s="71"/>
      <c r="F496" s="71"/>
      <c r="G496" s="71"/>
      <c r="H496" s="71"/>
      <c r="I496" s="72"/>
      <c r="J496" s="73"/>
    </row>
    <row r="497" spans="1:10" x14ac:dyDescent="0.35">
      <c r="A497" s="71"/>
      <c r="B497" s="71"/>
      <c r="C497" s="71"/>
      <c r="D497" s="69"/>
      <c r="E497" s="71"/>
      <c r="F497" s="71"/>
      <c r="G497" s="71"/>
      <c r="H497" s="71"/>
      <c r="I497" s="72"/>
      <c r="J497" s="73"/>
    </row>
    <row r="498" spans="1:10" x14ac:dyDescent="0.35">
      <c r="A498" s="71"/>
      <c r="B498" s="71"/>
      <c r="C498" s="71"/>
      <c r="D498" s="69"/>
      <c r="E498" s="71"/>
      <c r="F498" s="71"/>
      <c r="G498" s="71"/>
      <c r="H498" s="71"/>
      <c r="I498" s="72"/>
      <c r="J498" s="73"/>
    </row>
    <row r="499" spans="1:10" x14ac:dyDescent="0.35">
      <c r="A499" s="71"/>
      <c r="B499" s="71"/>
      <c r="C499" s="71"/>
      <c r="D499" s="69"/>
      <c r="E499" s="71"/>
      <c r="F499" s="71"/>
      <c r="G499" s="71"/>
      <c r="H499" s="71"/>
      <c r="I499" s="72"/>
      <c r="J499" s="73"/>
    </row>
    <row r="500" spans="1:10" x14ac:dyDescent="0.35">
      <c r="A500" s="71"/>
      <c r="B500" s="71"/>
      <c r="C500" s="71"/>
      <c r="D500" s="69"/>
      <c r="E500" s="71"/>
      <c r="F500" s="71"/>
      <c r="G500" s="71"/>
      <c r="H500" s="71"/>
      <c r="I500" s="72"/>
      <c r="J500" s="73"/>
    </row>
    <row r="501" spans="1:10" x14ac:dyDescent="0.35">
      <c r="A501" s="71"/>
      <c r="B501" s="71"/>
      <c r="C501" s="71"/>
      <c r="D501" s="69"/>
      <c r="E501" s="71"/>
      <c r="F501" s="71"/>
      <c r="G501" s="71"/>
      <c r="H501" s="71"/>
      <c r="I501" s="72"/>
      <c r="J501" s="73"/>
    </row>
    <row r="502" spans="1:10" x14ac:dyDescent="0.35">
      <c r="A502" s="71"/>
      <c r="B502" s="71"/>
      <c r="C502" s="71"/>
      <c r="D502" s="69"/>
      <c r="E502" s="71"/>
      <c r="F502" s="71"/>
      <c r="G502" s="71"/>
      <c r="H502" s="71"/>
      <c r="I502" s="72"/>
      <c r="J502" s="73"/>
    </row>
    <row r="503" spans="1:10" x14ac:dyDescent="0.35">
      <c r="A503" s="71"/>
      <c r="B503" s="71"/>
      <c r="C503" s="71"/>
      <c r="D503" s="69"/>
      <c r="E503" s="71"/>
      <c r="F503" s="71"/>
      <c r="G503" s="71"/>
      <c r="H503" s="71"/>
      <c r="I503" s="72"/>
      <c r="J503" s="73"/>
    </row>
    <row r="504" spans="1:10" x14ac:dyDescent="0.35">
      <c r="A504" s="71"/>
      <c r="B504" s="71"/>
      <c r="C504" s="71"/>
      <c r="D504" s="69"/>
      <c r="E504" s="71"/>
      <c r="F504" s="71"/>
      <c r="G504" s="71"/>
      <c r="H504" s="71"/>
      <c r="I504" s="72"/>
      <c r="J504" s="73"/>
    </row>
    <row r="505" spans="1:10" x14ac:dyDescent="0.35">
      <c r="A505" s="71"/>
      <c r="B505" s="71"/>
      <c r="C505" s="71"/>
      <c r="D505" s="69"/>
      <c r="E505" s="71"/>
      <c r="F505" s="71"/>
      <c r="G505" s="71"/>
      <c r="H505" s="71"/>
      <c r="I505" s="72"/>
      <c r="J505" s="73"/>
    </row>
    <row r="506" spans="1:10" x14ac:dyDescent="0.35">
      <c r="A506" s="71"/>
      <c r="B506" s="71"/>
      <c r="C506" s="71"/>
      <c r="D506" s="69"/>
      <c r="E506" s="71"/>
      <c r="F506" s="71"/>
      <c r="G506" s="71"/>
      <c r="H506" s="71"/>
      <c r="I506" s="72"/>
      <c r="J506" s="73"/>
    </row>
    <row r="507" spans="1:10" x14ac:dyDescent="0.35">
      <c r="A507" s="71"/>
      <c r="B507" s="71"/>
      <c r="C507" s="71"/>
      <c r="D507" s="69"/>
      <c r="E507" s="71"/>
      <c r="F507" s="71"/>
      <c r="G507" s="71"/>
      <c r="H507" s="71"/>
      <c r="I507" s="72"/>
      <c r="J507" s="73"/>
    </row>
    <row r="508" spans="1:10" x14ac:dyDescent="0.35">
      <c r="A508" s="71"/>
      <c r="B508" s="71"/>
      <c r="C508" s="71"/>
      <c r="D508" s="69"/>
      <c r="E508" s="71"/>
      <c r="F508" s="71"/>
      <c r="G508" s="71"/>
      <c r="H508" s="71"/>
      <c r="I508" s="72"/>
      <c r="J508" s="73"/>
    </row>
    <row r="509" spans="1:10" x14ac:dyDescent="0.35">
      <c r="A509" s="71"/>
      <c r="B509" s="71"/>
      <c r="C509" s="71"/>
      <c r="D509" s="69"/>
      <c r="E509" s="71"/>
      <c r="F509" s="71"/>
      <c r="G509" s="71"/>
      <c r="H509" s="71"/>
      <c r="I509" s="72"/>
      <c r="J509" s="73"/>
    </row>
    <row r="510" spans="1:10" x14ac:dyDescent="0.35">
      <c r="A510" s="71"/>
      <c r="B510" s="71"/>
      <c r="C510" s="71"/>
      <c r="D510" s="69"/>
      <c r="E510" s="71"/>
      <c r="F510" s="71"/>
      <c r="G510" s="71"/>
      <c r="H510" s="71"/>
      <c r="I510" s="72"/>
      <c r="J510" s="73"/>
    </row>
    <row r="511" spans="1:10" x14ac:dyDescent="0.35">
      <c r="A511" s="71"/>
      <c r="B511" s="71"/>
      <c r="C511" s="71"/>
      <c r="D511" s="69"/>
      <c r="E511" s="71"/>
      <c r="F511" s="71"/>
      <c r="G511" s="71"/>
      <c r="H511" s="71"/>
      <c r="I511" s="72"/>
      <c r="J511" s="73"/>
    </row>
    <row r="512" spans="1:10" x14ac:dyDescent="0.35">
      <c r="A512" s="71"/>
      <c r="B512" s="71"/>
      <c r="C512" s="71"/>
      <c r="D512" s="69"/>
      <c r="E512" s="71"/>
      <c r="F512" s="71"/>
      <c r="G512" s="71"/>
      <c r="H512" s="71"/>
      <c r="I512" s="72"/>
      <c r="J512" s="73"/>
    </row>
    <row r="513" spans="1:10" x14ac:dyDescent="0.35">
      <c r="A513" s="71"/>
      <c r="B513" s="71"/>
      <c r="C513" s="71"/>
      <c r="D513" s="69"/>
      <c r="E513" s="71"/>
      <c r="F513" s="71"/>
      <c r="G513" s="71"/>
      <c r="H513" s="71"/>
      <c r="I513" s="72"/>
      <c r="J513" s="73"/>
    </row>
    <row r="514" spans="1:10" x14ac:dyDescent="0.35">
      <c r="A514" s="71"/>
      <c r="B514" s="71"/>
      <c r="C514" s="71"/>
      <c r="D514" s="69"/>
      <c r="E514" s="71"/>
      <c r="F514" s="71"/>
      <c r="G514" s="71"/>
      <c r="H514" s="71"/>
      <c r="I514" s="72"/>
      <c r="J514" s="73"/>
    </row>
    <row r="515" spans="1:10" x14ac:dyDescent="0.35">
      <c r="A515" s="71"/>
      <c r="B515" s="71"/>
      <c r="C515" s="71"/>
      <c r="D515" s="69"/>
      <c r="E515" s="71"/>
      <c r="F515" s="71"/>
      <c r="G515" s="71"/>
      <c r="H515" s="71"/>
      <c r="I515" s="72"/>
      <c r="J515" s="73"/>
    </row>
    <row r="516" spans="1:10" x14ac:dyDescent="0.35">
      <c r="A516" s="71"/>
      <c r="B516" s="71"/>
      <c r="C516" s="71"/>
      <c r="D516" s="69"/>
      <c r="E516" s="71"/>
      <c r="F516" s="71"/>
      <c r="G516" s="71"/>
      <c r="H516" s="71"/>
      <c r="I516" s="72"/>
      <c r="J516" s="73"/>
    </row>
    <row r="517" spans="1:10" x14ac:dyDescent="0.35">
      <c r="A517" s="71"/>
      <c r="B517" s="71"/>
      <c r="C517" s="71"/>
      <c r="D517" s="69"/>
      <c r="E517" s="71"/>
      <c r="F517" s="71"/>
      <c r="G517" s="71"/>
      <c r="H517" s="71"/>
      <c r="I517" s="72"/>
      <c r="J517" s="73"/>
    </row>
    <row r="518" spans="1:10" x14ac:dyDescent="0.35">
      <c r="A518" s="71"/>
      <c r="B518" s="71"/>
      <c r="C518" s="71"/>
      <c r="D518" s="69"/>
      <c r="E518" s="71"/>
      <c r="F518" s="71"/>
      <c r="G518" s="71"/>
      <c r="H518" s="71"/>
      <c r="I518" s="72"/>
      <c r="J518" s="73"/>
    </row>
    <row r="519" spans="1:10" x14ac:dyDescent="0.35">
      <c r="A519" s="71"/>
      <c r="B519" s="71"/>
      <c r="C519" s="71"/>
      <c r="D519" s="69"/>
      <c r="E519" s="71"/>
      <c r="F519" s="71"/>
      <c r="G519" s="71"/>
      <c r="H519" s="71"/>
      <c r="I519" s="72"/>
      <c r="J519" s="73"/>
    </row>
    <row r="520" spans="1:10" x14ac:dyDescent="0.35">
      <c r="A520" s="71"/>
      <c r="B520" s="71"/>
      <c r="C520" s="71"/>
      <c r="D520" s="69"/>
      <c r="E520" s="71"/>
      <c r="F520" s="71"/>
      <c r="G520" s="71"/>
      <c r="H520" s="71"/>
      <c r="I520" s="72"/>
      <c r="J520" s="73"/>
    </row>
    <row r="521" spans="1:10" x14ac:dyDescent="0.35">
      <c r="A521" s="71"/>
      <c r="B521" s="71"/>
      <c r="C521" s="71"/>
      <c r="D521" s="69"/>
      <c r="E521" s="71"/>
      <c r="F521" s="71"/>
      <c r="G521" s="71"/>
      <c r="H521" s="71"/>
      <c r="I521" s="72"/>
      <c r="J521" s="73"/>
    </row>
    <row r="522" spans="1:10" x14ac:dyDescent="0.35">
      <c r="A522" s="71"/>
      <c r="B522" s="71"/>
      <c r="C522" s="71"/>
      <c r="D522" s="69"/>
      <c r="E522" s="71"/>
      <c r="F522" s="71"/>
      <c r="G522" s="71"/>
      <c r="H522" s="71"/>
      <c r="I522" s="72"/>
      <c r="J522" s="73"/>
    </row>
    <row r="523" spans="1:10" x14ac:dyDescent="0.35">
      <c r="A523" s="71"/>
      <c r="B523" s="71"/>
      <c r="C523" s="71"/>
      <c r="D523" s="69"/>
      <c r="E523" s="71"/>
      <c r="F523" s="71"/>
      <c r="G523" s="71"/>
      <c r="H523" s="71"/>
      <c r="I523" s="72"/>
      <c r="J523" s="73"/>
    </row>
    <row r="524" spans="1:10" x14ac:dyDescent="0.35">
      <c r="A524" s="71"/>
      <c r="B524" s="71"/>
      <c r="C524" s="71"/>
      <c r="D524" s="69"/>
      <c r="E524" s="71"/>
      <c r="F524" s="71"/>
      <c r="G524" s="71"/>
      <c r="H524" s="71"/>
      <c r="I524" s="72"/>
      <c r="J524" s="73"/>
    </row>
    <row r="525" spans="1:10" x14ac:dyDescent="0.35">
      <c r="A525" s="71"/>
      <c r="B525" s="71"/>
      <c r="C525" s="71"/>
      <c r="D525" s="69"/>
      <c r="E525" s="71"/>
      <c r="F525" s="71"/>
      <c r="G525" s="71"/>
      <c r="H525" s="71"/>
      <c r="I525" s="72"/>
      <c r="J525" s="73"/>
    </row>
    <row r="526" spans="1:10" x14ac:dyDescent="0.35">
      <c r="A526" s="71"/>
      <c r="B526" s="71"/>
      <c r="C526" s="71"/>
      <c r="D526" s="69"/>
      <c r="E526" s="71"/>
      <c r="F526" s="71"/>
      <c r="G526" s="71"/>
      <c r="H526" s="71"/>
      <c r="I526" s="72"/>
      <c r="J526" s="73"/>
    </row>
    <row r="527" spans="1:10" x14ac:dyDescent="0.35">
      <c r="A527" s="71"/>
      <c r="B527" s="71"/>
      <c r="C527" s="71"/>
      <c r="D527" s="69"/>
      <c r="E527" s="71"/>
      <c r="F527" s="71"/>
      <c r="G527" s="71"/>
      <c r="H527" s="71"/>
      <c r="I527" s="72"/>
      <c r="J527" s="73"/>
    </row>
    <row r="528" spans="1:10" x14ac:dyDescent="0.35">
      <c r="A528" s="71"/>
      <c r="B528" s="71"/>
      <c r="C528" s="71"/>
      <c r="D528" s="69"/>
      <c r="E528" s="71"/>
      <c r="F528" s="71"/>
      <c r="G528" s="71"/>
      <c r="H528" s="71"/>
      <c r="I528" s="72"/>
      <c r="J528" s="73"/>
    </row>
    <row r="529" spans="1:10" x14ac:dyDescent="0.35">
      <c r="A529" s="71"/>
      <c r="B529" s="71"/>
      <c r="C529" s="71"/>
      <c r="D529" s="69"/>
      <c r="E529" s="71"/>
      <c r="F529" s="71"/>
      <c r="G529" s="71"/>
      <c r="H529" s="71"/>
      <c r="I529" s="72"/>
      <c r="J529" s="73"/>
    </row>
    <row r="530" spans="1:10" x14ac:dyDescent="0.35">
      <c r="A530" s="71"/>
      <c r="B530" s="71"/>
      <c r="C530" s="71"/>
      <c r="D530" s="69"/>
      <c r="E530" s="71"/>
      <c r="F530" s="71"/>
      <c r="G530" s="71"/>
      <c r="H530" s="71"/>
      <c r="I530" s="72"/>
      <c r="J530" s="73"/>
    </row>
    <row r="531" spans="1:10" x14ac:dyDescent="0.35">
      <c r="A531" s="71"/>
      <c r="B531" s="71"/>
      <c r="C531" s="71"/>
      <c r="D531" s="69"/>
      <c r="E531" s="71"/>
      <c r="F531" s="71"/>
      <c r="G531" s="71"/>
      <c r="H531" s="71"/>
      <c r="I531" s="72"/>
      <c r="J531" s="73"/>
    </row>
    <row r="532" spans="1:10" x14ac:dyDescent="0.35">
      <c r="A532" s="71"/>
      <c r="B532" s="71"/>
      <c r="C532" s="71"/>
      <c r="D532" s="69"/>
      <c r="E532" s="71"/>
      <c r="F532" s="71"/>
      <c r="G532" s="71"/>
      <c r="H532" s="71"/>
      <c r="I532" s="72"/>
      <c r="J532" s="73"/>
    </row>
    <row r="533" spans="1:10" x14ac:dyDescent="0.35">
      <c r="A533" s="71"/>
      <c r="B533" s="71"/>
      <c r="C533" s="71"/>
      <c r="D533" s="69"/>
      <c r="E533" s="71"/>
      <c r="F533" s="71"/>
      <c r="G533" s="71"/>
      <c r="H533" s="71"/>
      <c r="I533" s="72"/>
      <c r="J533" s="73"/>
    </row>
    <row r="534" spans="1:10" x14ac:dyDescent="0.35">
      <c r="A534" s="71"/>
      <c r="B534" s="71"/>
      <c r="C534" s="71"/>
      <c r="D534" s="69"/>
      <c r="E534" s="71"/>
      <c r="F534" s="71"/>
      <c r="G534" s="71"/>
      <c r="H534" s="71"/>
      <c r="I534" s="72"/>
      <c r="J534" s="73"/>
    </row>
    <row r="535" spans="1:10" x14ac:dyDescent="0.35">
      <c r="A535" s="71"/>
      <c r="B535" s="71"/>
      <c r="C535" s="71"/>
      <c r="D535" s="69"/>
      <c r="E535" s="71"/>
      <c r="F535" s="71"/>
      <c r="G535" s="71"/>
      <c r="H535" s="71"/>
      <c r="I535" s="72"/>
      <c r="J535" s="73"/>
    </row>
    <row r="536" spans="1:10" x14ac:dyDescent="0.35">
      <c r="A536" s="71"/>
      <c r="B536" s="71"/>
      <c r="C536" s="71"/>
      <c r="D536" s="69"/>
      <c r="E536" s="71"/>
      <c r="F536" s="71"/>
      <c r="G536" s="71"/>
      <c r="H536" s="71"/>
      <c r="I536" s="72"/>
      <c r="J536" s="73"/>
    </row>
    <row r="537" spans="1:10" x14ac:dyDescent="0.35">
      <c r="A537" s="71"/>
      <c r="B537" s="71"/>
      <c r="C537" s="71"/>
      <c r="D537" s="69"/>
      <c r="E537" s="71"/>
      <c r="F537" s="71"/>
      <c r="G537" s="71"/>
      <c r="H537" s="71"/>
      <c r="I537" s="72"/>
      <c r="J537" s="73"/>
    </row>
    <row r="538" spans="1:10" x14ac:dyDescent="0.35">
      <c r="A538" s="71"/>
      <c r="B538" s="71"/>
      <c r="C538" s="71"/>
      <c r="D538" s="69"/>
      <c r="E538" s="71"/>
      <c r="F538" s="71"/>
      <c r="G538" s="71"/>
      <c r="H538" s="71"/>
      <c r="I538" s="72"/>
      <c r="J538" s="73"/>
    </row>
    <row r="539" spans="1:10" x14ac:dyDescent="0.35">
      <c r="A539" s="71"/>
      <c r="B539" s="71"/>
      <c r="C539" s="71"/>
      <c r="D539" s="69"/>
      <c r="E539" s="71"/>
      <c r="F539" s="71"/>
      <c r="G539" s="71"/>
      <c r="H539" s="71"/>
      <c r="I539" s="72"/>
      <c r="J539" s="73"/>
    </row>
    <row r="540" spans="1:10" x14ac:dyDescent="0.35">
      <c r="A540" s="71"/>
      <c r="B540" s="71"/>
      <c r="C540" s="71"/>
      <c r="D540" s="69"/>
      <c r="E540" s="71"/>
      <c r="F540" s="71"/>
      <c r="G540" s="71"/>
      <c r="H540" s="71"/>
      <c r="I540" s="72"/>
      <c r="J540" s="73"/>
    </row>
    <row r="541" spans="1:10" x14ac:dyDescent="0.35">
      <c r="A541" s="71"/>
      <c r="B541" s="71"/>
      <c r="C541" s="71"/>
      <c r="D541" s="69"/>
      <c r="E541" s="71"/>
      <c r="F541" s="71"/>
      <c r="G541" s="71"/>
      <c r="H541" s="71"/>
      <c r="I541" s="72"/>
      <c r="J541" s="73"/>
    </row>
    <row r="542" spans="1:10" x14ac:dyDescent="0.35">
      <c r="A542" s="71"/>
      <c r="B542" s="71"/>
      <c r="C542" s="71"/>
      <c r="D542" s="69"/>
      <c r="E542" s="71"/>
      <c r="F542" s="71"/>
      <c r="G542" s="71"/>
      <c r="H542" s="71"/>
      <c r="I542" s="72"/>
      <c r="J542" s="73"/>
    </row>
    <row r="543" spans="1:10" x14ac:dyDescent="0.35">
      <c r="A543" s="71"/>
      <c r="B543" s="71"/>
      <c r="C543" s="71"/>
      <c r="D543" s="69"/>
      <c r="E543" s="71"/>
      <c r="F543" s="71"/>
      <c r="G543" s="71"/>
      <c r="H543" s="71"/>
      <c r="I543" s="72"/>
      <c r="J543" s="73"/>
    </row>
    <row r="544" spans="1:10" x14ac:dyDescent="0.35">
      <c r="A544" s="71"/>
      <c r="B544" s="71"/>
      <c r="C544" s="71"/>
      <c r="D544" s="69"/>
      <c r="E544" s="71"/>
      <c r="F544" s="71"/>
      <c r="G544" s="71"/>
      <c r="H544" s="71"/>
      <c r="I544" s="72"/>
      <c r="J544" s="73"/>
    </row>
    <row r="545" spans="1:10" x14ac:dyDescent="0.35">
      <c r="A545" s="71"/>
      <c r="B545" s="71"/>
      <c r="C545" s="71"/>
      <c r="D545" s="69"/>
      <c r="E545" s="71"/>
      <c r="F545" s="71"/>
      <c r="G545" s="71"/>
      <c r="H545" s="71"/>
      <c r="I545" s="72"/>
      <c r="J545" s="73"/>
    </row>
    <row r="546" spans="1:10" x14ac:dyDescent="0.35">
      <c r="A546" s="71"/>
      <c r="B546" s="71"/>
      <c r="C546" s="71"/>
      <c r="D546" s="69"/>
      <c r="E546" s="71"/>
      <c r="F546" s="71"/>
      <c r="G546" s="71"/>
      <c r="H546" s="71"/>
      <c r="I546" s="72"/>
      <c r="J546" s="73"/>
    </row>
    <row r="547" spans="1:10" x14ac:dyDescent="0.35">
      <c r="A547" s="71"/>
      <c r="B547" s="71"/>
      <c r="C547" s="71"/>
      <c r="D547" s="69"/>
      <c r="E547" s="71"/>
      <c r="F547" s="71"/>
      <c r="G547" s="71"/>
      <c r="H547" s="71"/>
      <c r="I547" s="72"/>
      <c r="J547" s="73"/>
    </row>
    <row r="548" spans="1:10" x14ac:dyDescent="0.35">
      <c r="A548" s="71"/>
      <c r="B548" s="71"/>
      <c r="C548" s="71"/>
      <c r="D548" s="69"/>
      <c r="E548" s="71"/>
      <c r="F548" s="71"/>
      <c r="G548" s="71"/>
      <c r="H548" s="71"/>
      <c r="I548" s="72"/>
      <c r="J548" s="73"/>
    </row>
    <row r="549" spans="1:10" x14ac:dyDescent="0.35">
      <c r="A549" s="71"/>
      <c r="B549" s="71"/>
      <c r="C549" s="71"/>
      <c r="D549" s="69"/>
      <c r="E549" s="71"/>
      <c r="F549" s="71"/>
      <c r="G549" s="71"/>
      <c r="H549" s="71"/>
      <c r="I549" s="72"/>
      <c r="J549" s="73"/>
    </row>
    <row r="550" spans="1:10" x14ac:dyDescent="0.35">
      <c r="A550" s="71"/>
      <c r="B550" s="71"/>
      <c r="C550" s="71"/>
      <c r="D550" s="69"/>
      <c r="E550" s="71"/>
      <c r="F550" s="71"/>
      <c r="G550" s="71"/>
      <c r="H550" s="71"/>
      <c r="I550" s="72"/>
      <c r="J550" s="73"/>
    </row>
    <row r="551" spans="1:10" x14ac:dyDescent="0.35">
      <c r="A551" s="71"/>
      <c r="B551" s="71"/>
      <c r="C551" s="71"/>
      <c r="D551" s="69"/>
      <c r="E551" s="71"/>
      <c r="F551" s="71"/>
      <c r="G551" s="71"/>
      <c r="H551" s="71"/>
      <c r="I551" s="72"/>
      <c r="J551" s="73"/>
    </row>
    <row r="552" spans="1:10" x14ac:dyDescent="0.35">
      <c r="A552" s="71"/>
      <c r="B552" s="71"/>
      <c r="C552" s="71"/>
      <c r="D552" s="69"/>
      <c r="E552" s="71"/>
      <c r="F552" s="71"/>
      <c r="G552" s="71"/>
      <c r="H552" s="71"/>
      <c r="I552" s="72"/>
      <c r="J552" s="73"/>
    </row>
    <row r="553" spans="1:10" x14ac:dyDescent="0.35">
      <c r="A553" s="71"/>
      <c r="B553" s="71"/>
      <c r="C553" s="71"/>
      <c r="D553" s="69"/>
      <c r="E553" s="71"/>
      <c r="F553" s="71"/>
      <c r="G553" s="71"/>
      <c r="H553" s="71"/>
      <c r="I553" s="72"/>
      <c r="J553" s="73"/>
    </row>
    <row r="554" spans="1:10" x14ac:dyDescent="0.35">
      <c r="A554" s="71"/>
      <c r="B554" s="71"/>
      <c r="C554" s="71"/>
      <c r="D554" s="69"/>
      <c r="E554" s="71"/>
      <c r="F554" s="71"/>
      <c r="G554" s="71"/>
      <c r="H554" s="71"/>
      <c r="I554" s="72"/>
      <c r="J554" s="73"/>
    </row>
    <row r="555" spans="1:10" x14ac:dyDescent="0.35">
      <c r="A555" s="71"/>
      <c r="B555" s="71"/>
      <c r="C555" s="71"/>
      <c r="D555" s="69"/>
      <c r="E555" s="71"/>
      <c r="F555" s="71"/>
      <c r="G555" s="71"/>
      <c r="H555" s="71"/>
      <c r="I555" s="72"/>
      <c r="J555" s="73"/>
    </row>
    <row r="556" spans="1:10" x14ac:dyDescent="0.35">
      <c r="A556" s="71"/>
      <c r="B556" s="71"/>
      <c r="C556" s="71"/>
      <c r="D556" s="69"/>
      <c r="E556" s="71"/>
      <c r="F556" s="71"/>
      <c r="G556" s="71"/>
      <c r="H556" s="71"/>
      <c r="I556" s="72"/>
      <c r="J556" s="73"/>
    </row>
    <row r="557" spans="1:10" x14ac:dyDescent="0.35">
      <c r="A557" s="71"/>
      <c r="B557" s="71"/>
      <c r="C557" s="71"/>
      <c r="D557" s="69"/>
      <c r="E557" s="71"/>
      <c r="F557" s="71"/>
      <c r="G557" s="71"/>
      <c r="H557" s="71"/>
      <c r="I557" s="72"/>
      <c r="J557" s="73"/>
    </row>
    <row r="558" spans="1:10" x14ac:dyDescent="0.35">
      <c r="A558" s="71"/>
      <c r="B558" s="71"/>
      <c r="C558" s="71"/>
      <c r="D558" s="69"/>
      <c r="E558" s="71"/>
      <c r="F558" s="71"/>
      <c r="G558" s="71"/>
      <c r="H558" s="71"/>
      <c r="I558" s="72"/>
      <c r="J558" s="73"/>
    </row>
    <row r="559" spans="1:10" x14ac:dyDescent="0.35">
      <c r="A559" s="71"/>
      <c r="B559" s="71"/>
      <c r="C559" s="71"/>
      <c r="D559" s="69"/>
      <c r="E559" s="71"/>
      <c r="F559" s="71"/>
      <c r="G559" s="71"/>
      <c r="H559" s="71"/>
      <c r="I559" s="72"/>
      <c r="J559" s="73"/>
    </row>
    <row r="560" spans="1:10" x14ac:dyDescent="0.35">
      <c r="A560" s="71"/>
      <c r="B560" s="71"/>
      <c r="C560" s="71"/>
      <c r="D560" s="69"/>
      <c r="E560" s="71"/>
      <c r="F560" s="71"/>
      <c r="G560" s="71"/>
      <c r="H560" s="71"/>
      <c r="I560" s="72"/>
      <c r="J560" s="73"/>
    </row>
    <row r="561" spans="1:10" x14ac:dyDescent="0.35">
      <c r="A561" s="71"/>
      <c r="B561" s="71"/>
      <c r="C561" s="71"/>
      <c r="D561" s="69"/>
      <c r="E561" s="71"/>
      <c r="F561" s="71"/>
      <c r="G561" s="71"/>
      <c r="H561" s="71"/>
      <c r="I561" s="72"/>
      <c r="J561" s="73"/>
    </row>
    <row r="562" spans="1:10" x14ac:dyDescent="0.35">
      <c r="A562" s="71"/>
      <c r="B562" s="71"/>
      <c r="C562" s="71"/>
      <c r="D562" s="69"/>
      <c r="E562" s="71"/>
      <c r="F562" s="71"/>
      <c r="G562" s="71"/>
      <c r="H562" s="71"/>
      <c r="I562" s="72"/>
      <c r="J562" s="73"/>
    </row>
    <row r="563" spans="1:10" x14ac:dyDescent="0.35">
      <c r="A563" s="71"/>
      <c r="B563" s="71"/>
      <c r="C563" s="71"/>
      <c r="D563" s="69"/>
      <c r="E563" s="71"/>
      <c r="F563" s="71"/>
      <c r="G563" s="71"/>
      <c r="H563" s="71"/>
      <c r="I563" s="72"/>
      <c r="J563" s="73"/>
    </row>
    <row r="564" spans="1:10" x14ac:dyDescent="0.35">
      <c r="A564" s="71"/>
      <c r="B564" s="71"/>
      <c r="C564" s="71"/>
      <c r="D564" s="69"/>
      <c r="E564" s="71"/>
      <c r="F564" s="71"/>
      <c r="G564" s="71"/>
      <c r="H564" s="71"/>
      <c r="I564" s="72"/>
      <c r="J564" s="73"/>
    </row>
    <row r="565" spans="1:10" x14ac:dyDescent="0.35">
      <c r="A565" s="71"/>
      <c r="B565" s="71"/>
      <c r="C565" s="71"/>
      <c r="D565" s="69"/>
      <c r="E565" s="71"/>
      <c r="F565" s="71"/>
      <c r="G565" s="71"/>
      <c r="H565" s="71"/>
      <c r="I565" s="72"/>
      <c r="J565" s="73"/>
    </row>
    <row r="566" spans="1:10" x14ac:dyDescent="0.35">
      <c r="A566" s="71"/>
      <c r="B566" s="71"/>
      <c r="C566" s="71"/>
      <c r="D566" s="69"/>
      <c r="E566" s="71"/>
      <c r="F566" s="71"/>
      <c r="G566" s="71"/>
      <c r="H566" s="71"/>
      <c r="I566" s="72"/>
      <c r="J566" s="73"/>
    </row>
    <row r="567" spans="1:10" x14ac:dyDescent="0.35">
      <c r="A567" s="71"/>
      <c r="B567" s="71"/>
      <c r="C567" s="71"/>
      <c r="D567" s="69"/>
      <c r="E567" s="71"/>
      <c r="F567" s="71"/>
      <c r="G567" s="71"/>
      <c r="H567" s="71"/>
      <c r="I567" s="72"/>
      <c r="J567" s="73"/>
    </row>
    <row r="568" spans="1:10" x14ac:dyDescent="0.35">
      <c r="A568" s="71"/>
      <c r="B568" s="71"/>
      <c r="C568" s="71"/>
      <c r="D568" s="69"/>
      <c r="E568" s="71"/>
      <c r="F568" s="71"/>
      <c r="G568" s="71"/>
      <c r="H568" s="71"/>
      <c r="I568" s="72"/>
      <c r="J568" s="73"/>
    </row>
    <row r="569" spans="1:10" x14ac:dyDescent="0.35">
      <c r="A569" s="71"/>
      <c r="B569" s="71"/>
      <c r="C569" s="71"/>
      <c r="D569" s="69"/>
      <c r="E569" s="71"/>
      <c r="F569" s="71"/>
      <c r="G569" s="71"/>
      <c r="H569" s="71"/>
      <c r="I569" s="72"/>
      <c r="J569" s="73"/>
    </row>
    <row r="570" spans="1:10" x14ac:dyDescent="0.35">
      <c r="A570" s="71"/>
      <c r="B570" s="71"/>
      <c r="C570" s="71"/>
      <c r="D570" s="69"/>
      <c r="E570" s="71"/>
      <c r="F570" s="71"/>
      <c r="G570" s="71"/>
      <c r="H570" s="71"/>
      <c r="I570" s="72"/>
      <c r="J570" s="73"/>
    </row>
    <row r="571" spans="1:10" x14ac:dyDescent="0.35">
      <c r="A571" s="71"/>
      <c r="B571" s="71"/>
      <c r="C571" s="71"/>
      <c r="D571" s="69"/>
      <c r="E571" s="71"/>
      <c r="F571" s="71"/>
      <c r="G571" s="71"/>
      <c r="H571" s="71"/>
      <c r="I571" s="72"/>
      <c r="J571" s="73"/>
    </row>
    <row r="572" spans="1:10" x14ac:dyDescent="0.35">
      <c r="A572" s="71"/>
      <c r="B572" s="71"/>
      <c r="C572" s="71"/>
      <c r="D572" s="69"/>
      <c r="E572" s="71"/>
      <c r="F572" s="71"/>
      <c r="G572" s="71"/>
      <c r="H572" s="71"/>
      <c r="I572" s="72"/>
      <c r="J572" s="73"/>
    </row>
    <row r="573" spans="1:10" x14ac:dyDescent="0.35">
      <c r="A573" s="71"/>
      <c r="B573" s="71"/>
      <c r="C573" s="71"/>
      <c r="D573" s="69"/>
      <c r="E573" s="71"/>
      <c r="F573" s="71"/>
      <c r="G573" s="71"/>
      <c r="H573" s="71"/>
      <c r="I573" s="72"/>
      <c r="J573" s="73"/>
    </row>
    <row r="574" spans="1:10" x14ac:dyDescent="0.35">
      <c r="A574" s="71"/>
      <c r="B574" s="71"/>
      <c r="C574" s="71"/>
      <c r="D574" s="69"/>
      <c r="E574" s="71"/>
      <c r="F574" s="71"/>
      <c r="G574" s="71"/>
      <c r="H574" s="71"/>
      <c r="I574" s="72"/>
      <c r="J574" s="73"/>
    </row>
    <row r="575" spans="1:10" x14ac:dyDescent="0.35">
      <c r="A575" s="71"/>
      <c r="B575" s="71"/>
      <c r="C575" s="71"/>
      <c r="D575" s="69"/>
      <c r="E575" s="71"/>
      <c r="F575" s="71"/>
      <c r="G575" s="71"/>
      <c r="H575" s="71"/>
      <c r="I575" s="72"/>
      <c r="J575" s="73"/>
    </row>
    <row r="576" spans="1:10" x14ac:dyDescent="0.35">
      <c r="A576" s="71"/>
      <c r="B576" s="71"/>
      <c r="C576" s="71"/>
      <c r="D576" s="69"/>
      <c r="E576" s="71"/>
      <c r="F576" s="71"/>
      <c r="G576" s="71"/>
      <c r="H576" s="71"/>
      <c r="I576" s="72"/>
      <c r="J576" s="73"/>
    </row>
    <row r="577" spans="1:10" x14ac:dyDescent="0.35">
      <c r="A577" s="71"/>
      <c r="B577" s="71"/>
      <c r="C577" s="71"/>
      <c r="D577" s="69"/>
      <c r="E577" s="71"/>
      <c r="F577" s="71"/>
      <c r="G577" s="71"/>
      <c r="H577" s="71"/>
      <c r="I577" s="72"/>
      <c r="J577" s="73"/>
    </row>
    <row r="578" spans="1:10" x14ac:dyDescent="0.35">
      <c r="A578" s="71"/>
      <c r="B578" s="71"/>
      <c r="C578" s="71"/>
      <c r="D578" s="69"/>
      <c r="E578" s="71"/>
      <c r="F578" s="71"/>
      <c r="G578" s="71"/>
      <c r="H578" s="71"/>
      <c r="I578" s="72"/>
      <c r="J578" s="73"/>
    </row>
    <row r="579" spans="1:10" x14ac:dyDescent="0.35">
      <c r="A579" s="71"/>
      <c r="B579" s="71"/>
      <c r="C579" s="71"/>
      <c r="D579" s="69"/>
      <c r="E579" s="71"/>
      <c r="F579" s="71"/>
      <c r="G579" s="71"/>
      <c r="H579" s="71"/>
      <c r="I579" s="72"/>
      <c r="J579" s="73"/>
    </row>
    <row r="580" spans="1:10" x14ac:dyDescent="0.35">
      <c r="A580" s="71"/>
      <c r="B580" s="71"/>
      <c r="C580" s="71"/>
      <c r="D580" s="69"/>
      <c r="E580" s="71"/>
      <c r="F580" s="71"/>
      <c r="G580" s="71"/>
      <c r="H580" s="71"/>
      <c r="I580" s="72"/>
      <c r="J580" s="73"/>
    </row>
    <row r="581" spans="1:10" x14ac:dyDescent="0.35">
      <c r="A581" s="71"/>
      <c r="B581" s="71"/>
      <c r="C581" s="71"/>
      <c r="D581" s="69"/>
      <c r="E581" s="71"/>
      <c r="F581" s="71"/>
      <c r="G581" s="71"/>
      <c r="H581" s="71"/>
      <c r="I581" s="72"/>
      <c r="J581" s="73"/>
    </row>
    <row r="582" spans="1:10" x14ac:dyDescent="0.35">
      <c r="A582" s="71"/>
      <c r="B582" s="71"/>
      <c r="C582" s="71"/>
      <c r="D582" s="69"/>
      <c r="E582" s="71"/>
      <c r="F582" s="71"/>
      <c r="G582" s="71"/>
      <c r="H582" s="71"/>
      <c r="I582" s="72"/>
      <c r="J582" s="73"/>
    </row>
    <row r="583" spans="1:10" x14ac:dyDescent="0.35">
      <c r="A583" s="71"/>
      <c r="B583" s="71"/>
      <c r="C583" s="71"/>
      <c r="D583" s="69"/>
      <c r="E583" s="71"/>
      <c r="F583" s="71"/>
      <c r="G583" s="71"/>
      <c r="H583" s="71"/>
      <c r="I583" s="72"/>
      <c r="J583" s="73"/>
    </row>
    <row r="584" spans="1:10" x14ac:dyDescent="0.35">
      <c r="A584" s="71"/>
      <c r="B584" s="71"/>
      <c r="C584" s="71"/>
      <c r="D584" s="69"/>
      <c r="E584" s="71"/>
      <c r="F584" s="71"/>
      <c r="G584" s="71"/>
      <c r="H584" s="71"/>
      <c r="I584" s="72"/>
      <c r="J584" s="73"/>
    </row>
    <row r="585" spans="1:10" x14ac:dyDescent="0.35">
      <c r="A585" s="71"/>
      <c r="B585" s="71"/>
      <c r="C585" s="71"/>
      <c r="D585" s="69"/>
      <c r="E585" s="71"/>
      <c r="F585" s="71"/>
      <c r="G585" s="71"/>
      <c r="H585" s="71"/>
      <c r="I585" s="72"/>
      <c r="J585" s="73"/>
    </row>
    <row r="586" spans="1:10" x14ac:dyDescent="0.35">
      <c r="A586" s="71"/>
      <c r="B586" s="71"/>
      <c r="C586" s="71"/>
      <c r="D586" s="69"/>
      <c r="E586" s="71"/>
      <c r="F586" s="71"/>
      <c r="G586" s="71"/>
      <c r="H586" s="71"/>
      <c r="I586" s="72"/>
      <c r="J586" s="73"/>
    </row>
    <row r="587" spans="1:10" x14ac:dyDescent="0.35">
      <c r="A587" s="71"/>
      <c r="B587" s="71"/>
      <c r="C587" s="71"/>
      <c r="D587" s="69"/>
      <c r="E587" s="71"/>
      <c r="F587" s="71"/>
      <c r="G587" s="71"/>
      <c r="H587" s="71"/>
      <c r="I587" s="72"/>
      <c r="J587" s="73"/>
    </row>
    <row r="588" spans="1:10" x14ac:dyDescent="0.35">
      <c r="A588" s="71"/>
      <c r="B588" s="71"/>
      <c r="C588" s="71"/>
      <c r="D588" s="69"/>
      <c r="E588" s="71"/>
      <c r="F588" s="71"/>
      <c r="G588" s="71"/>
      <c r="H588" s="71"/>
      <c r="I588" s="72"/>
      <c r="J588" s="73"/>
    </row>
    <row r="589" spans="1:10" x14ac:dyDescent="0.35">
      <c r="A589" s="71"/>
      <c r="B589" s="71"/>
      <c r="C589" s="71"/>
      <c r="D589" s="69"/>
      <c r="E589" s="71"/>
      <c r="F589" s="71"/>
      <c r="G589" s="71"/>
      <c r="H589" s="71"/>
      <c r="I589" s="72"/>
      <c r="J589" s="73"/>
    </row>
    <row r="590" spans="1:10" x14ac:dyDescent="0.35">
      <c r="A590" s="71"/>
      <c r="B590" s="71"/>
      <c r="C590" s="71"/>
      <c r="D590" s="69"/>
      <c r="E590" s="71"/>
      <c r="F590" s="71"/>
      <c r="G590" s="71"/>
      <c r="H590" s="71"/>
      <c r="I590" s="72"/>
      <c r="J590" s="73"/>
    </row>
    <row r="591" spans="1:10" x14ac:dyDescent="0.35">
      <c r="A591" s="71"/>
      <c r="B591" s="71"/>
      <c r="C591" s="71"/>
      <c r="D591" s="69"/>
      <c r="E591" s="71"/>
      <c r="F591" s="71"/>
      <c r="G591" s="71"/>
      <c r="H591" s="71"/>
      <c r="I591" s="72"/>
      <c r="J591" s="73"/>
    </row>
    <row r="592" spans="1:10" x14ac:dyDescent="0.35">
      <c r="A592" s="71"/>
      <c r="B592" s="71"/>
      <c r="C592" s="71"/>
      <c r="D592" s="69"/>
      <c r="E592" s="71"/>
      <c r="F592" s="71"/>
      <c r="G592" s="71"/>
      <c r="H592" s="71"/>
      <c r="I592" s="72"/>
      <c r="J592" s="73"/>
    </row>
    <row r="593" spans="1:10" x14ac:dyDescent="0.35">
      <c r="A593" s="71"/>
      <c r="B593" s="71"/>
      <c r="C593" s="71"/>
      <c r="D593" s="69"/>
      <c r="E593" s="71"/>
      <c r="F593" s="71"/>
      <c r="G593" s="71"/>
      <c r="H593" s="71"/>
      <c r="I593" s="72"/>
      <c r="J593" s="73"/>
    </row>
    <row r="594" spans="1:10" x14ac:dyDescent="0.35">
      <c r="A594" s="71"/>
      <c r="B594" s="71"/>
      <c r="C594" s="71"/>
      <c r="D594" s="69"/>
      <c r="E594" s="71"/>
      <c r="F594" s="71"/>
      <c r="G594" s="71"/>
      <c r="H594" s="71"/>
      <c r="I594" s="72"/>
      <c r="J594" s="73"/>
    </row>
    <row r="595" spans="1:10" x14ac:dyDescent="0.35">
      <c r="A595" s="71"/>
      <c r="B595" s="71"/>
      <c r="C595" s="71"/>
      <c r="D595" s="69"/>
      <c r="E595" s="71"/>
      <c r="F595" s="71"/>
      <c r="G595" s="71"/>
      <c r="H595" s="71"/>
      <c r="I595" s="72"/>
      <c r="J595" s="73"/>
    </row>
    <row r="596" spans="1:10" x14ac:dyDescent="0.35">
      <c r="A596" s="71"/>
      <c r="B596" s="71"/>
      <c r="C596" s="71"/>
      <c r="D596" s="69"/>
      <c r="E596" s="71"/>
      <c r="F596" s="71"/>
      <c r="G596" s="71"/>
      <c r="H596" s="71"/>
      <c r="I596" s="72"/>
      <c r="J596" s="73"/>
    </row>
    <row r="597" spans="1:10" x14ac:dyDescent="0.35">
      <c r="A597" s="71"/>
      <c r="B597" s="71"/>
      <c r="C597" s="71"/>
      <c r="D597" s="69"/>
      <c r="E597" s="71"/>
      <c r="F597" s="71"/>
      <c r="G597" s="71"/>
      <c r="H597" s="71"/>
      <c r="I597" s="72"/>
      <c r="J597" s="73"/>
    </row>
    <row r="598" spans="1:10" x14ac:dyDescent="0.35">
      <c r="A598" s="71"/>
      <c r="B598" s="71"/>
      <c r="C598" s="71"/>
      <c r="D598" s="69"/>
      <c r="E598" s="71"/>
      <c r="F598" s="71"/>
      <c r="G598" s="71"/>
      <c r="H598" s="71"/>
      <c r="I598" s="72"/>
      <c r="J598" s="73"/>
    </row>
    <row r="599" spans="1:10" x14ac:dyDescent="0.35">
      <c r="A599" s="71"/>
      <c r="B599" s="71"/>
      <c r="C599" s="71"/>
      <c r="D599" s="69"/>
      <c r="E599" s="71"/>
      <c r="F599" s="71"/>
      <c r="G599" s="71"/>
      <c r="H599" s="71"/>
      <c r="I599" s="72"/>
      <c r="J599" s="73"/>
    </row>
    <row r="600" spans="1:10" x14ac:dyDescent="0.35">
      <c r="A600" s="71"/>
      <c r="B600" s="71"/>
      <c r="C600" s="71"/>
      <c r="D600" s="69"/>
      <c r="E600" s="71"/>
      <c r="F600" s="71"/>
      <c r="G600" s="71"/>
      <c r="H600" s="71"/>
      <c r="I600" s="72"/>
      <c r="J600" s="73"/>
    </row>
    <row r="601" spans="1:10" x14ac:dyDescent="0.35">
      <c r="A601" s="71"/>
      <c r="B601" s="71"/>
      <c r="C601" s="71"/>
      <c r="D601" s="69"/>
      <c r="E601" s="71"/>
      <c r="F601" s="71"/>
      <c r="G601" s="71"/>
      <c r="H601" s="71"/>
      <c r="I601" s="72"/>
      <c r="J601" s="73"/>
    </row>
    <row r="602" spans="1:10" x14ac:dyDescent="0.35">
      <c r="A602" s="71"/>
      <c r="B602" s="71"/>
      <c r="C602" s="71"/>
      <c r="D602" s="69"/>
      <c r="E602" s="71"/>
      <c r="F602" s="71"/>
      <c r="G602" s="71"/>
      <c r="H602" s="71"/>
      <c r="I602" s="72"/>
      <c r="J602" s="73"/>
    </row>
    <row r="603" spans="1:10" x14ac:dyDescent="0.35">
      <c r="A603" s="71"/>
      <c r="B603" s="71"/>
      <c r="C603" s="71"/>
      <c r="D603" s="69"/>
      <c r="E603" s="71"/>
      <c r="F603" s="71"/>
      <c r="G603" s="71"/>
      <c r="H603" s="71"/>
      <c r="I603" s="72"/>
      <c r="J603" s="73"/>
    </row>
    <row r="604" spans="1:10" x14ac:dyDescent="0.35">
      <c r="A604" s="71"/>
      <c r="B604" s="71"/>
      <c r="C604" s="71"/>
      <c r="D604" s="69"/>
      <c r="E604" s="71"/>
      <c r="F604" s="71"/>
      <c r="G604" s="71"/>
      <c r="H604" s="71"/>
      <c r="I604" s="72"/>
      <c r="J604" s="73"/>
    </row>
    <row r="605" spans="1:10" x14ac:dyDescent="0.35">
      <c r="A605" s="71"/>
      <c r="B605" s="71"/>
      <c r="C605" s="71"/>
      <c r="D605" s="69"/>
      <c r="E605" s="71"/>
      <c r="F605" s="71"/>
      <c r="G605" s="71"/>
      <c r="H605" s="71"/>
      <c r="I605" s="72"/>
      <c r="J605" s="73"/>
    </row>
    <row r="606" spans="1:10" x14ac:dyDescent="0.35">
      <c r="A606" s="71"/>
      <c r="B606" s="71"/>
      <c r="C606" s="71"/>
      <c r="D606" s="69"/>
      <c r="E606" s="71"/>
      <c r="F606" s="71"/>
      <c r="G606" s="71"/>
      <c r="H606" s="71"/>
      <c r="I606" s="72"/>
      <c r="J606" s="73"/>
    </row>
    <row r="607" spans="1:10" x14ac:dyDescent="0.35">
      <c r="A607" s="71"/>
      <c r="B607" s="71"/>
      <c r="C607" s="71"/>
      <c r="D607" s="69"/>
      <c r="E607" s="71"/>
      <c r="F607" s="71"/>
      <c r="G607" s="71"/>
      <c r="H607" s="71"/>
      <c r="I607" s="72"/>
      <c r="J607" s="73"/>
    </row>
    <row r="608" spans="1:10" x14ac:dyDescent="0.35">
      <c r="A608" s="71"/>
      <c r="B608" s="71"/>
      <c r="C608" s="71"/>
      <c r="D608" s="69"/>
      <c r="E608" s="71"/>
      <c r="F608" s="71"/>
      <c r="G608" s="71"/>
      <c r="H608" s="71"/>
      <c r="I608" s="72"/>
      <c r="J608" s="73"/>
    </row>
    <row r="609" spans="1:10" x14ac:dyDescent="0.35">
      <c r="A609" s="71"/>
      <c r="B609" s="71"/>
      <c r="C609" s="71"/>
      <c r="D609" s="69"/>
      <c r="E609" s="71"/>
      <c r="F609" s="71"/>
      <c r="G609" s="71"/>
      <c r="H609" s="71"/>
      <c r="I609" s="72"/>
      <c r="J609" s="73"/>
    </row>
    <row r="610" spans="1:10" x14ac:dyDescent="0.35">
      <c r="A610" s="71"/>
      <c r="B610" s="71"/>
      <c r="C610" s="71"/>
      <c r="D610" s="69"/>
      <c r="E610" s="71"/>
      <c r="F610" s="71"/>
      <c r="G610" s="71"/>
      <c r="H610" s="71"/>
      <c r="I610" s="72"/>
      <c r="J610" s="73"/>
    </row>
    <row r="611" spans="1:10" x14ac:dyDescent="0.35">
      <c r="A611" s="71"/>
      <c r="B611" s="71"/>
      <c r="C611" s="71"/>
      <c r="D611" s="69"/>
      <c r="E611" s="71"/>
      <c r="F611" s="71"/>
      <c r="G611" s="71"/>
      <c r="H611" s="71"/>
      <c r="I611" s="72"/>
      <c r="J611" s="73"/>
    </row>
    <row r="612" spans="1:10" x14ac:dyDescent="0.35">
      <c r="A612" s="71"/>
      <c r="B612" s="71"/>
      <c r="C612" s="71"/>
      <c r="D612" s="69"/>
      <c r="E612" s="71"/>
      <c r="F612" s="71"/>
      <c r="G612" s="71"/>
      <c r="H612" s="71"/>
      <c r="I612" s="72"/>
      <c r="J612" s="73"/>
    </row>
    <row r="613" spans="1:10" x14ac:dyDescent="0.35">
      <c r="A613" s="71"/>
      <c r="B613" s="71"/>
      <c r="C613" s="71"/>
      <c r="D613" s="69"/>
      <c r="E613" s="71"/>
      <c r="F613" s="71"/>
      <c r="G613" s="71"/>
      <c r="H613" s="71"/>
      <c r="I613" s="72"/>
      <c r="J613" s="73"/>
    </row>
    <row r="614" spans="1:10" x14ac:dyDescent="0.35">
      <c r="A614" s="71"/>
      <c r="B614" s="71"/>
      <c r="C614" s="71"/>
      <c r="D614" s="69"/>
      <c r="E614" s="71"/>
      <c r="F614" s="71"/>
      <c r="G614" s="71"/>
      <c r="H614" s="71"/>
      <c r="I614" s="72"/>
      <c r="J614" s="73"/>
    </row>
    <row r="615" spans="1:10" x14ac:dyDescent="0.35">
      <c r="A615" s="71"/>
      <c r="B615" s="71"/>
      <c r="C615" s="71"/>
      <c r="D615" s="69"/>
      <c r="E615" s="71"/>
      <c r="F615" s="71"/>
      <c r="G615" s="71"/>
      <c r="H615" s="71"/>
      <c r="I615" s="72"/>
      <c r="J615" s="73"/>
    </row>
    <row r="616" spans="1:10" x14ac:dyDescent="0.35">
      <c r="A616" s="71"/>
      <c r="B616" s="71"/>
      <c r="C616" s="71"/>
      <c r="D616" s="69"/>
      <c r="E616" s="71"/>
      <c r="F616" s="71"/>
      <c r="G616" s="71"/>
      <c r="H616" s="71"/>
      <c r="I616" s="72"/>
      <c r="J616" s="73"/>
    </row>
    <row r="617" spans="1:10" x14ac:dyDescent="0.35">
      <c r="A617" s="71"/>
      <c r="B617" s="71"/>
      <c r="C617" s="71"/>
      <c r="D617" s="69"/>
      <c r="E617" s="71"/>
      <c r="F617" s="71"/>
      <c r="G617" s="71"/>
      <c r="H617" s="71"/>
      <c r="I617" s="72"/>
      <c r="J617" s="73"/>
    </row>
    <row r="618" spans="1:10" x14ac:dyDescent="0.35">
      <c r="A618" s="71"/>
      <c r="B618" s="71"/>
      <c r="C618" s="71"/>
      <c r="D618" s="69"/>
      <c r="E618" s="71"/>
      <c r="F618" s="71"/>
      <c r="G618" s="71"/>
      <c r="H618" s="71"/>
      <c r="I618" s="72"/>
      <c r="J618" s="73"/>
    </row>
    <row r="619" spans="1:10" x14ac:dyDescent="0.35">
      <c r="A619" s="71"/>
      <c r="B619" s="71"/>
      <c r="C619" s="71"/>
      <c r="D619" s="69"/>
      <c r="E619" s="71"/>
      <c r="F619" s="71"/>
      <c r="G619" s="71"/>
      <c r="H619" s="71"/>
      <c r="I619" s="72"/>
      <c r="J619" s="73"/>
    </row>
    <row r="620" spans="1:10" x14ac:dyDescent="0.35">
      <c r="A620" s="71"/>
      <c r="B620" s="71"/>
      <c r="C620" s="71"/>
      <c r="D620" s="69"/>
      <c r="E620" s="71"/>
      <c r="F620" s="71"/>
      <c r="G620" s="71"/>
      <c r="H620" s="71"/>
      <c r="I620" s="72"/>
      <c r="J620" s="73"/>
    </row>
    <row r="621" spans="1:10" x14ac:dyDescent="0.35">
      <c r="A621" s="71"/>
      <c r="B621" s="71"/>
      <c r="C621" s="71"/>
      <c r="D621" s="69"/>
      <c r="E621" s="71"/>
      <c r="F621" s="71"/>
      <c r="G621" s="71"/>
      <c r="H621" s="71"/>
      <c r="I621" s="72"/>
      <c r="J621" s="73"/>
    </row>
    <row r="622" spans="1:10" x14ac:dyDescent="0.35">
      <c r="A622" s="71"/>
      <c r="B622" s="71"/>
      <c r="C622" s="71"/>
      <c r="D622" s="69"/>
      <c r="E622" s="71"/>
      <c r="F622" s="71"/>
      <c r="G622" s="71"/>
      <c r="H622" s="71"/>
      <c r="I622" s="72"/>
      <c r="J622" s="73"/>
    </row>
    <row r="623" spans="1:10" x14ac:dyDescent="0.35">
      <c r="A623" s="71"/>
      <c r="B623" s="71"/>
      <c r="C623" s="71"/>
      <c r="D623" s="69"/>
      <c r="E623" s="71"/>
      <c r="F623" s="71"/>
      <c r="G623" s="71"/>
      <c r="H623" s="71"/>
      <c r="I623" s="72"/>
      <c r="J623" s="73"/>
    </row>
    <row r="624" spans="1:10" x14ac:dyDescent="0.35">
      <c r="A624" s="71"/>
      <c r="B624" s="71"/>
      <c r="C624" s="71"/>
      <c r="D624" s="69"/>
      <c r="E624" s="71"/>
      <c r="F624" s="71"/>
      <c r="G624" s="71"/>
      <c r="H624" s="71"/>
      <c r="I624" s="72"/>
      <c r="J624" s="73"/>
    </row>
    <row r="625" spans="1:10" x14ac:dyDescent="0.35">
      <c r="A625" s="71"/>
      <c r="B625" s="71"/>
      <c r="C625" s="71"/>
      <c r="D625" s="69"/>
      <c r="E625" s="71"/>
      <c r="F625" s="71"/>
      <c r="G625" s="71"/>
      <c r="H625" s="71"/>
      <c r="I625" s="72"/>
      <c r="J625" s="73"/>
    </row>
    <row r="626" spans="1:10" x14ac:dyDescent="0.35">
      <c r="A626" s="71"/>
      <c r="B626" s="71"/>
      <c r="C626" s="71"/>
      <c r="D626" s="69"/>
      <c r="E626" s="71"/>
      <c r="F626" s="71"/>
      <c r="G626" s="71"/>
      <c r="H626" s="71"/>
      <c r="I626" s="72"/>
      <c r="J626" s="73"/>
    </row>
    <row r="627" spans="1:10" x14ac:dyDescent="0.35">
      <c r="A627" s="71"/>
      <c r="B627" s="71"/>
      <c r="C627" s="71"/>
      <c r="D627" s="69"/>
      <c r="E627" s="71"/>
      <c r="F627" s="71"/>
      <c r="G627" s="71"/>
      <c r="H627" s="71"/>
      <c r="I627" s="72"/>
      <c r="J627" s="73"/>
    </row>
    <row r="628" spans="1:10" x14ac:dyDescent="0.35">
      <c r="A628" s="71"/>
      <c r="B628" s="71"/>
      <c r="C628" s="71"/>
      <c r="D628" s="69"/>
      <c r="E628" s="71"/>
      <c r="F628" s="71"/>
      <c r="G628" s="71"/>
      <c r="H628" s="71"/>
      <c r="I628" s="72"/>
      <c r="J628" s="73"/>
    </row>
    <row r="629" spans="1:10" x14ac:dyDescent="0.35">
      <c r="A629" s="71"/>
      <c r="B629" s="71"/>
      <c r="C629" s="71"/>
      <c r="D629" s="69"/>
      <c r="E629" s="71"/>
      <c r="F629" s="71"/>
      <c r="G629" s="71"/>
      <c r="H629" s="71"/>
      <c r="I629" s="72"/>
      <c r="J629" s="73"/>
    </row>
    <row r="630" spans="1:10" x14ac:dyDescent="0.35">
      <c r="A630" s="71"/>
      <c r="B630" s="71"/>
      <c r="C630" s="71"/>
      <c r="D630" s="69"/>
      <c r="E630" s="71"/>
      <c r="F630" s="71"/>
      <c r="G630" s="71"/>
      <c r="H630" s="71"/>
      <c r="I630" s="72"/>
      <c r="J630" s="73"/>
    </row>
    <row r="631" spans="1:10" x14ac:dyDescent="0.35">
      <c r="A631" s="71"/>
      <c r="B631" s="71"/>
      <c r="C631" s="71"/>
      <c r="D631" s="69"/>
      <c r="E631" s="71"/>
      <c r="F631" s="71"/>
      <c r="G631" s="71"/>
      <c r="H631" s="71"/>
      <c r="I631" s="72"/>
      <c r="J631" s="73"/>
    </row>
    <row r="632" spans="1:10" x14ac:dyDescent="0.35">
      <c r="A632" s="71"/>
      <c r="B632" s="71"/>
      <c r="C632" s="71"/>
      <c r="D632" s="69"/>
      <c r="E632" s="71"/>
      <c r="F632" s="71"/>
      <c r="G632" s="71"/>
      <c r="H632" s="71"/>
      <c r="I632" s="72"/>
      <c r="J632" s="73"/>
    </row>
    <row r="633" spans="1:10" x14ac:dyDescent="0.35">
      <c r="A633" s="71"/>
      <c r="B633" s="71"/>
      <c r="C633" s="71"/>
      <c r="D633" s="69"/>
      <c r="E633" s="71"/>
      <c r="F633" s="71"/>
      <c r="G633" s="71"/>
      <c r="H633" s="71"/>
      <c r="I633" s="72"/>
      <c r="J633" s="73"/>
    </row>
    <row r="634" spans="1:10" x14ac:dyDescent="0.35">
      <c r="A634" s="71"/>
      <c r="B634" s="71"/>
      <c r="C634" s="71"/>
      <c r="D634" s="69"/>
      <c r="E634" s="71"/>
      <c r="F634" s="71"/>
      <c r="G634" s="71"/>
      <c r="H634" s="71"/>
      <c r="I634" s="72"/>
      <c r="J634" s="73"/>
    </row>
    <row r="635" spans="1:10" x14ac:dyDescent="0.35">
      <c r="A635" s="71"/>
      <c r="B635" s="71"/>
      <c r="C635" s="71"/>
      <c r="D635" s="69"/>
      <c r="E635" s="71"/>
      <c r="F635" s="71"/>
      <c r="G635" s="71"/>
      <c r="H635" s="71"/>
      <c r="I635" s="72"/>
      <c r="J635" s="73"/>
    </row>
    <row r="636" spans="1:10" x14ac:dyDescent="0.35">
      <c r="A636" s="71"/>
      <c r="B636" s="71"/>
      <c r="C636" s="71"/>
      <c r="D636" s="69"/>
      <c r="E636" s="71"/>
      <c r="F636" s="71"/>
      <c r="G636" s="71"/>
      <c r="H636" s="71"/>
      <c r="I636" s="72"/>
      <c r="J636" s="73"/>
    </row>
    <row r="637" spans="1:10" x14ac:dyDescent="0.35">
      <c r="A637" s="71"/>
      <c r="B637" s="71"/>
      <c r="C637" s="71"/>
      <c r="D637" s="69"/>
      <c r="E637" s="71"/>
      <c r="F637" s="71"/>
      <c r="G637" s="71"/>
      <c r="H637" s="71"/>
      <c r="I637" s="72"/>
      <c r="J637" s="73"/>
    </row>
    <row r="638" spans="1:10" x14ac:dyDescent="0.35">
      <c r="A638" s="71"/>
      <c r="B638" s="71"/>
      <c r="C638" s="71"/>
      <c r="D638" s="69"/>
      <c r="E638" s="71"/>
      <c r="F638" s="71"/>
      <c r="G638" s="71"/>
      <c r="H638" s="71"/>
      <c r="I638" s="72"/>
      <c r="J638" s="73"/>
    </row>
    <row r="639" spans="1:10" x14ac:dyDescent="0.35">
      <c r="A639" s="71"/>
      <c r="B639" s="71"/>
      <c r="C639" s="71"/>
      <c r="D639" s="69"/>
      <c r="E639" s="71"/>
      <c r="F639" s="71"/>
      <c r="G639" s="71"/>
      <c r="H639" s="71"/>
      <c r="I639" s="72"/>
      <c r="J639" s="73"/>
    </row>
    <row r="640" spans="1:10" x14ac:dyDescent="0.35">
      <c r="A640" s="71"/>
      <c r="B640" s="71"/>
      <c r="C640" s="71"/>
      <c r="D640" s="69"/>
      <c r="E640" s="71"/>
      <c r="F640" s="71"/>
      <c r="G640" s="71"/>
      <c r="H640" s="71"/>
      <c r="I640" s="72"/>
      <c r="J640" s="73"/>
    </row>
    <row r="641" spans="1:10" x14ac:dyDescent="0.35">
      <c r="A641" s="71"/>
      <c r="B641" s="71"/>
      <c r="C641" s="71"/>
      <c r="D641" s="69"/>
      <c r="E641" s="71"/>
      <c r="F641" s="71"/>
      <c r="G641" s="71"/>
      <c r="H641" s="71"/>
      <c r="I641" s="72"/>
      <c r="J641" s="73"/>
    </row>
    <row r="642" spans="1:10" x14ac:dyDescent="0.35">
      <c r="A642" s="71"/>
      <c r="B642" s="71"/>
      <c r="C642" s="71"/>
      <c r="D642" s="69"/>
      <c r="E642" s="71"/>
      <c r="F642" s="71"/>
      <c r="G642" s="71"/>
      <c r="H642" s="71"/>
      <c r="I642" s="72"/>
      <c r="J642" s="73"/>
    </row>
    <row r="643" spans="1:10" x14ac:dyDescent="0.35">
      <c r="A643" s="71"/>
      <c r="B643" s="71"/>
      <c r="C643" s="71"/>
      <c r="D643" s="69"/>
      <c r="E643" s="71"/>
      <c r="F643" s="71"/>
      <c r="G643" s="71"/>
      <c r="H643" s="71"/>
      <c r="I643" s="72"/>
      <c r="J643" s="73"/>
    </row>
    <row r="644" spans="1:10" x14ac:dyDescent="0.35">
      <c r="A644" s="71"/>
      <c r="B644" s="71"/>
      <c r="C644" s="71"/>
      <c r="D644" s="69"/>
      <c r="E644" s="71"/>
      <c r="F644" s="71"/>
      <c r="G644" s="71"/>
      <c r="H644" s="71"/>
      <c r="I644" s="72"/>
      <c r="J644" s="73"/>
    </row>
    <row r="645" spans="1:10" x14ac:dyDescent="0.35">
      <c r="A645" s="71"/>
      <c r="B645" s="71"/>
      <c r="C645" s="71"/>
      <c r="D645" s="69"/>
      <c r="E645" s="71"/>
      <c r="F645" s="71"/>
      <c r="G645" s="71"/>
      <c r="H645" s="71"/>
      <c r="I645" s="72"/>
      <c r="J645" s="73"/>
    </row>
    <row r="646" spans="1:10" x14ac:dyDescent="0.35">
      <c r="A646" s="71"/>
      <c r="B646" s="71"/>
      <c r="C646" s="71"/>
      <c r="D646" s="69"/>
      <c r="E646" s="71"/>
      <c r="F646" s="71"/>
      <c r="G646" s="71"/>
      <c r="H646" s="71"/>
      <c r="I646" s="72"/>
      <c r="J646" s="73"/>
    </row>
    <row r="647" spans="1:10" x14ac:dyDescent="0.35">
      <c r="A647" s="71"/>
      <c r="B647" s="71"/>
      <c r="C647" s="71"/>
      <c r="D647" s="69"/>
      <c r="E647" s="71"/>
      <c r="F647" s="71"/>
      <c r="G647" s="71"/>
      <c r="H647" s="71"/>
      <c r="I647" s="72"/>
      <c r="J647" s="73"/>
    </row>
    <row r="648" spans="1:10" x14ac:dyDescent="0.35">
      <c r="A648" s="71"/>
      <c r="B648" s="71"/>
      <c r="C648" s="71"/>
      <c r="D648" s="69"/>
      <c r="E648" s="71"/>
      <c r="F648" s="71"/>
      <c r="G648" s="71"/>
      <c r="H648" s="71"/>
      <c r="I648" s="72"/>
      <c r="J648" s="73"/>
    </row>
    <row r="649" spans="1:10" x14ac:dyDescent="0.35">
      <c r="A649" s="71"/>
      <c r="B649" s="71"/>
      <c r="C649" s="71"/>
      <c r="D649" s="69"/>
      <c r="E649" s="71"/>
      <c r="F649" s="71"/>
      <c r="G649" s="71"/>
      <c r="H649" s="71"/>
      <c r="I649" s="72"/>
      <c r="J649" s="73"/>
    </row>
    <row r="650" spans="1:10" x14ac:dyDescent="0.35">
      <c r="A650" s="71"/>
      <c r="B650" s="71"/>
      <c r="C650" s="71"/>
      <c r="D650" s="69"/>
      <c r="E650" s="71"/>
      <c r="F650" s="71"/>
      <c r="G650" s="71"/>
      <c r="H650" s="71"/>
      <c r="I650" s="72"/>
      <c r="J650" s="73"/>
    </row>
    <row r="651" spans="1:10" x14ac:dyDescent="0.35">
      <c r="A651" s="71"/>
      <c r="B651" s="71"/>
      <c r="C651" s="71"/>
      <c r="D651" s="69"/>
      <c r="E651" s="71"/>
      <c r="F651" s="71"/>
      <c r="G651" s="71"/>
      <c r="H651" s="71"/>
      <c r="I651" s="72"/>
      <c r="J651" s="73"/>
    </row>
    <row r="652" spans="1:10" x14ac:dyDescent="0.35">
      <c r="A652" s="71"/>
      <c r="B652" s="71"/>
      <c r="C652" s="71"/>
      <c r="D652" s="69"/>
      <c r="E652" s="71"/>
      <c r="F652" s="71"/>
      <c r="G652" s="71"/>
      <c r="H652" s="71"/>
      <c r="I652" s="72"/>
      <c r="J652" s="73"/>
    </row>
    <row r="653" spans="1:10" x14ac:dyDescent="0.35">
      <c r="A653" s="71"/>
      <c r="B653" s="71"/>
      <c r="C653" s="71"/>
      <c r="D653" s="69"/>
      <c r="E653" s="71"/>
      <c r="F653" s="71"/>
      <c r="G653" s="71"/>
      <c r="H653" s="71"/>
      <c r="I653" s="72"/>
      <c r="J653" s="73"/>
    </row>
    <row r="654" spans="1:10" x14ac:dyDescent="0.35">
      <c r="A654" s="71"/>
      <c r="B654" s="71"/>
      <c r="C654" s="71"/>
      <c r="D654" s="69"/>
      <c r="E654" s="71"/>
      <c r="F654" s="71"/>
      <c r="G654" s="71"/>
      <c r="H654" s="71"/>
      <c r="I654" s="72"/>
      <c r="J654" s="73"/>
    </row>
    <row r="655" spans="1:10" x14ac:dyDescent="0.35">
      <c r="A655" s="71"/>
      <c r="B655" s="71"/>
      <c r="C655" s="71"/>
      <c r="D655" s="69"/>
      <c r="E655" s="71"/>
      <c r="F655" s="71"/>
      <c r="G655" s="71"/>
      <c r="H655" s="71"/>
      <c r="I655" s="72"/>
      <c r="J655" s="73"/>
    </row>
    <row r="656" spans="1:10" x14ac:dyDescent="0.35">
      <c r="A656" s="71"/>
      <c r="B656" s="71"/>
      <c r="C656" s="71"/>
      <c r="D656" s="69"/>
      <c r="E656" s="71"/>
      <c r="F656" s="71"/>
      <c r="G656" s="71"/>
      <c r="H656" s="71"/>
      <c r="I656" s="72"/>
      <c r="J656" s="73"/>
    </row>
    <row r="657" spans="1:10" x14ac:dyDescent="0.35">
      <c r="A657" s="71"/>
      <c r="B657" s="71"/>
      <c r="C657" s="71"/>
      <c r="D657" s="69"/>
      <c r="E657" s="71"/>
      <c r="F657" s="71"/>
      <c r="G657" s="71"/>
      <c r="H657" s="71"/>
      <c r="I657" s="72"/>
      <c r="J657" s="73"/>
    </row>
    <row r="658" spans="1:10" x14ac:dyDescent="0.35">
      <c r="A658" s="71"/>
      <c r="B658" s="71"/>
      <c r="C658" s="71"/>
      <c r="D658" s="69"/>
      <c r="E658" s="71"/>
      <c r="F658" s="71"/>
      <c r="G658" s="71"/>
      <c r="H658" s="71"/>
      <c r="I658" s="72"/>
      <c r="J658" s="73"/>
    </row>
    <row r="659" spans="1:10" x14ac:dyDescent="0.35">
      <c r="A659" s="71"/>
      <c r="B659" s="71"/>
      <c r="C659" s="71"/>
      <c r="D659" s="69"/>
      <c r="E659" s="71"/>
      <c r="F659" s="71"/>
      <c r="G659" s="71"/>
      <c r="H659" s="71"/>
      <c r="I659" s="72"/>
      <c r="J659" s="73"/>
    </row>
    <row r="660" spans="1:10" x14ac:dyDescent="0.35">
      <c r="A660" s="71"/>
      <c r="B660" s="71"/>
      <c r="C660" s="71"/>
      <c r="D660" s="69"/>
      <c r="E660" s="71"/>
      <c r="F660" s="71"/>
      <c r="G660" s="71"/>
      <c r="H660" s="71"/>
      <c r="I660" s="72"/>
      <c r="J660" s="73"/>
    </row>
    <row r="661" spans="1:10" x14ac:dyDescent="0.35">
      <c r="A661" s="71"/>
      <c r="B661" s="71"/>
      <c r="C661" s="71"/>
      <c r="D661" s="69"/>
      <c r="E661" s="71"/>
      <c r="F661" s="71"/>
      <c r="G661" s="71"/>
      <c r="H661" s="71"/>
      <c r="I661" s="72"/>
      <c r="J661" s="73"/>
    </row>
    <row r="662" spans="1:10" x14ac:dyDescent="0.35">
      <c r="A662" s="71"/>
      <c r="B662" s="71"/>
      <c r="C662" s="71"/>
      <c r="D662" s="69"/>
      <c r="E662" s="71"/>
      <c r="F662" s="71"/>
      <c r="G662" s="71"/>
      <c r="H662" s="71"/>
      <c r="I662" s="72"/>
      <c r="J662" s="73"/>
    </row>
    <row r="663" spans="1:10" x14ac:dyDescent="0.35">
      <c r="A663" s="71"/>
      <c r="B663" s="71"/>
      <c r="C663" s="71"/>
      <c r="D663" s="69"/>
      <c r="E663" s="71"/>
      <c r="F663" s="71"/>
      <c r="G663" s="71"/>
      <c r="H663" s="71"/>
      <c r="I663" s="72"/>
      <c r="J663" s="73"/>
    </row>
    <row r="664" spans="1:10" x14ac:dyDescent="0.35">
      <c r="A664" s="71"/>
      <c r="B664" s="71"/>
      <c r="C664" s="71"/>
      <c r="D664" s="69"/>
      <c r="E664" s="71"/>
      <c r="F664" s="71"/>
      <c r="G664" s="71"/>
      <c r="H664" s="71"/>
      <c r="I664" s="72"/>
      <c r="J664" s="73"/>
    </row>
    <row r="665" spans="1:10" x14ac:dyDescent="0.35">
      <c r="A665" s="71"/>
      <c r="B665" s="71"/>
      <c r="C665" s="71"/>
      <c r="D665" s="69"/>
      <c r="E665" s="71"/>
      <c r="F665" s="71"/>
      <c r="G665" s="71"/>
      <c r="H665" s="71"/>
      <c r="I665" s="72"/>
      <c r="J665" s="73"/>
    </row>
    <row r="666" spans="1:10" x14ac:dyDescent="0.35">
      <c r="A666" s="71"/>
      <c r="B666" s="71"/>
      <c r="C666" s="71"/>
      <c r="D666" s="69"/>
      <c r="E666" s="71"/>
      <c r="F666" s="71"/>
      <c r="G666" s="71"/>
      <c r="H666" s="71"/>
      <c r="I666" s="72"/>
      <c r="J666" s="73"/>
    </row>
    <row r="667" spans="1:10" x14ac:dyDescent="0.35">
      <c r="A667" s="71"/>
      <c r="B667" s="71"/>
      <c r="C667" s="71"/>
      <c r="D667" s="69"/>
      <c r="E667" s="71"/>
      <c r="F667" s="71"/>
      <c r="G667" s="71"/>
      <c r="H667" s="71"/>
      <c r="I667" s="72"/>
      <c r="J667" s="73"/>
    </row>
    <row r="668" spans="1:10" x14ac:dyDescent="0.35">
      <c r="A668" s="71"/>
      <c r="B668" s="71"/>
      <c r="C668" s="71"/>
      <c r="D668" s="69"/>
      <c r="E668" s="71"/>
      <c r="F668" s="71"/>
      <c r="G668" s="71"/>
      <c r="H668" s="71"/>
      <c r="I668" s="72"/>
      <c r="J668" s="73"/>
    </row>
    <row r="669" spans="1:10" x14ac:dyDescent="0.35">
      <c r="A669" s="71"/>
      <c r="B669" s="71"/>
      <c r="C669" s="71"/>
      <c r="D669" s="69"/>
      <c r="E669" s="71"/>
      <c r="F669" s="71"/>
      <c r="G669" s="71"/>
      <c r="H669" s="71"/>
      <c r="I669" s="72"/>
      <c r="J669" s="73"/>
    </row>
    <row r="670" spans="1:10" x14ac:dyDescent="0.35">
      <c r="A670" s="71"/>
      <c r="B670" s="71"/>
      <c r="C670" s="71"/>
      <c r="D670" s="69"/>
      <c r="E670" s="71"/>
      <c r="F670" s="71"/>
      <c r="G670" s="71"/>
      <c r="H670" s="71"/>
      <c r="I670" s="72"/>
      <c r="J670" s="73"/>
    </row>
    <row r="671" spans="1:10" x14ac:dyDescent="0.35">
      <c r="A671" s="71"/>
      <c r="B671" s="71"/>
      <c r="C671" s="71"/>
      <c r="D671" s="69"/>
      <c r="E671" s="71"/>
      <c r="F671" s="71"/>
      <c r="G671" s="71"/>
      <c r="H671" s="71"/>
      <c r="I671" s="72"/>
      <c r="J671" s="73"/>
    </row>
    <row r="672" spans="1:10" x14ac:dyDescent="0.35">
      <c r="A672" s="71"/>
      <c r="B672" s="71"/>
      <c r="C672" s="71"/>
      <c r="D672" s="69"/>
      <c r="E672" s="71"/>
      <c r="F672" s="71"/>
      <c r="G672" s="71"/>
      <c r="H672" s="71"/>
      <c r="I672" s="72"/>
      <c r="J672" s="73"/>
    </row>
    <row r="673" spans="1:10" x14ac:dyDescent="0.35">
      <c r="A673" s="71"/>
      <c r="B673" s="71"/>
      <c r="C673" s="71"/>
      <c r="D673" s="69"/>
      <c r="E673" s="71"/>
      <c r="F673" s="71"/>
      <c r="G673" s="71"/>
      <c r="H673" s="71"/>
      <c r="I673" s="72"/>
      <c r="J673" s="73"/>
    </row>
    <row r="674" spans="1:10" x14ac:dyDescent="0.35">
      <c r="A674" s="71"/>
      <c r="B674" s="71"/>
      <c r="C674" s="71"/>
      <c r="D674" s="69"/>
      <c r="E674" s="71"/>
      <c r="F674" s="71"/>
      <c r="G674" s="71"/>
      <c r="H674" s="71"/>
      <c r="I674" s="72"/>
      <c r="J674" s="73"/>
    </row>
    <row r="675" spans="1:10" x14ac:dyDescent="0.35">
      <c r="A675" s="71"/>
      <c r="B675" s="71"/>
      <c r="C675" s="71"/>
      <c r="D675" s="69"/>
      <c r="E675" s="71"/>
      <c r="F675" s="71"/>
      <c r="G675" s="71"/>
      <c r="H675" s="71"/>
      <c r="I675" s="72"/>
      <c r="J675" s="73"/>
    </row>
    <row r="676" spans="1:10" x14ac:dyDescent="0.35">
      <c r="A676" s="71"/>
      <c r="B676" s="71"/>
      <c r="C676" s="71"/>
      <c r="D676" s="69"/>
      <c r="E676" s="71"/>
      <c r="F676" s="71"/>
      <c r="G676" s="71"/>
      <c r="H676" s="71"/>
      <c r="I676" s="72"/>
      <c r="J676" s="73"/>
    </row>
    <row r="677" spans="1:10" x14ac:dyDescent="0.35">
      <c r="A677" s="71"/>
      <c r="B677" s="71"/>
      <c r="C677" s="71"/>
      <c r="D677" s="69"/>
      <c r="E677" s="71"/>
      <c r="F677" s="71"/>
      <c r="G677" s="71"/>
      <c r="H677" s="71"/>
      <c r="I677" s="72"/>
      <c r="J677" s="73"/>
    </row>
    <row r="678" spans="1:10" x14ac:dyDescent="0.35">
      <c r="A678" s="71"/>
      <c r="B678" s="71"/>
      <c r="C678" s="71"/>
      <c r="D678" s="69"/>
      <c r="E678" s="71"/>
      <c r="F678" s="71"/>
      <c r="G678" s="71"/>
      <c r="H678" s="71"/>
      <c r="I678" s="72"/>
      <c r="J678" s="73"/>
    </row>
    <row r="679" spans="1:10" x14ac:dyDescent="0.35">
      <c r="A679" s="71"/>
      <c r="B679" s="71"/>
      <c r="C679" s="71"/>
      <c r="D679" s="69"/>
      <c r="E679" s="71"/>
      <c r="F679" s="71"/>
      <c r="G679" s="71"/>
      <c r="H679" s="71"/>
      <c r="I679" s="72"/>
      <c r="J679" s="73"/>
    </row>
    <row r="680" spans="1:10" x14ac:dyDescent="0.35">
      <c r="A680" s="71"/>
      <c r="B680" s="71"/>
      <c r="C680" s="71"/>
      <c r="D680" s="69"/>
      <c r="E680" s="71"/>
      <c r="F680" s="71"/>
      <c r="G680" s="71"/>
      <c r="H680" s="71"/>
      <c r="I680" s="72"/>
      <c r="J680" s="73"/>
    </row>
    <row r="681" spans="1:10" x14ac:dyDescent="0.35">
      <c r="A681" s="71"/>
      <c r="B681" s="71"/>
      <c r="C681" s="71"/>
      <c r="D681" s="69"/>
      <c r="E681" s="71"/>
      <c r="F681" s="71"/>
      <c r="G681" s="71"/>
      <c r="H681" s="71"/>
      <c r="I681" s="72"/>
      <c r="J681" s="73"/>
    </row>
    <row r="682" spans="1:10" x14ac:dyDescent="0.35">
      <c r="A682" s="71"/>
      <c r="B682" s="71"/>
      <c r="C682" s="71"/>
      <c r="D682" s="69"/>
      <c r="E682" s="71"/>
      <c r="F682" s="71"/>
      <c r="G682" s="71"/>
      <c r="H682" s="71"/>
      <c r="I682" s="72"/>
      <c r="J682" s="73"/>
    </row>
    <row r="683" spans="1:10" x14ac:dyDescent="0.35">
      <c r="A683" s="71"/>
      <c r="B683" s="71"/>
      <c r="C683" s="71"/>
      <c r="D683" s="69"/>
      <c r="E683" s="71"/>
      <c r="F683" s="71"/>
      <c r="G683" s="71"/>
      <c r="H683" s="71"/>
      <c r="I683" s="72"/>
      <c r="J683" s="73"/>
    </row>
    <row r="684" spans="1:10" x14ac:dyDescent="0.35">
      <c r="A684" s="71"/>
      <c r="B684" s="71"/>
      <c r="C684" s="71"/>
      <c r="D684" s="69"/>
      <c r="E684" s="71"/>
      <c r="F684" s="71"/>
      <c r="G684" s="71"/>
      <c r="H684" s="71"/>
      <c r="I684" s="72"/>
      <c r="J684" s="73"/>
    </row>
    <row r="685" spans="1:10" x14ac:dyDescent="0.35">
      <c r="A685" s="71"/>
      <c r="B685" s="71"/>
      <c r="C685" s="71"/>
      <c r="D685" s="69"/>
      <c r="E685" s="71"/>
      <c r="F685" s="71"/>
      <c r="G685" s="71"/>
      <c r="H685" s="71"/>
      <c r="I685" s="72"/>
      <c r="J685" s="73"/>
    </row>
    <row r="686" spans="1:10" x14ac:dyDescent="0.35">
      <c r="A686" s="71"/>
      <c r="B686" s="71"/>
      <c r="C686" s="71"/>
      <c r="D686" s="69"/>
      <c r="E686" s="71"/>
      <c r="F686" s="71"/>
      <c r="G686" s="71"/>
      <c r="H686" s="71"/>
      <c r="I686" s="72"/>
      <c r="J686" s="73"/>
    </row>
    <row r="687" spans="1:10" x14ac:dyDescent="0.35">
      <c r="A687" s="71"/>
      <c r="B687" s="71"/>
      <c r="C687" s="71"/>
      <c r="D687" s="69"/>
      <c r="E687" s="71"/>
      <c r="F687" s="71"/>
      <c r="G687" s="71"/>
      <c r="H687" s="71"/>
      <c r="I687" s="72"/>
      <c r="J687" s="73"/>
    </row>
    <row r="688" spans="1:10" x14ac:dyDescent="0.35">
      <c r="A688" s="71"/>
      <c r="B688" s="71"/>
      <c r="C688" s="71"/>
      <c r="D688" s="69"/>
      <c r="E688" s="71"/>
      <c r="F688" s="71"/>
      <c r="G688" s="71"/>
      <c r="H688" s="71"/>
      <c r="I688" s="72"/>
      <c r="J688" s="73"/>
    </row>
    <row r="689" spans="1:10" x14ac:dyDescent="0.35">
      <c r="A689" s="71"/>
      <c r="B689" s="71"/>
      <c r="C689" s="71"/>
      <c r="D689" s="69"/>
      <c r="E689" s="71"/>
      <c r="F689" s="71"/>
      <c r="G689" s="71"/>
      <c r="H689" s="71"/>
      <c r="I689" s="72"/>
      <c r="J689" s="73"/>
    </row>
    <row r="690" spans="1:10" x14ac:dyDescent="0.35">
      <c r="A690" s="71"/>
      <c r="B690" s="71"/>
      <c r="C690" s="71"/>
      <c r="D690" s="69"/>
      <c r="E690" s="71"/>
      <c r="F690" s="71"/>
      <c r="G690" s="71"/>
      <c r="H690" s="71"/>
      <c r="I690" s="72"/>
      <c r="J690" s="73"/>
    </row>
    <row r="691" spans="1:10" x14ac:dyDescent="0.35">
      <c r="A691" s="71"/>
      <c r="B691" s="71"/>
      <c r="C691" s="71"/>
      <c r="D691" s="69"/>
      <c r="E691" s="71"/>
      <c r="F691" s="71"/>
      <c r="G691" s="71"/>
      <c r="H691" s="71"/>
      <c r="I691" s="72"/>
      <c r="J691" s="73"/>
    </row>
    <row r="692" spans="1:10" x14ac:dyDescent="0.35">
      <c r="A692" s="71"/>
      <c r="B692" s="71"/>
      <c r="C692" s="71"/>
      <c r="D692" s="69"/>
      <c r="E692" s="71"/>
      <c r="F692" s="71"/>
      <c r="G692" s="71"/>
      <c r="H692" s="71"/>
      <c r="I692" s="72"/>
      <c r="J692" s="73"/>
    </row>
    <row r="693" spans="1:10" x14ac:dyDescent="0.35">
      <c r="A693" s="71"/>
      <c r="B693" s="71"/>
      <c r="C693" s="71"/>
      <c r="D693" s="69"/>
      <c r="E693" s="71"/>
      <c r="F693" s="71"/>
      <c r="G693" s="71"/>
      <c r="H693" s="71"/>
      <c r="I693" s="72"/>
      <c r="J693" s="73"/>
    </row>
    <row r="694" spans="1:10" x14ac:dyDescent="0.35">
      <c r="A694" s="71"/>
      <c r="B694" s="71"/>
      <c r="C694" s="71"/>
      <c r="D694" s="69"/>
      <c r="E694" s="71"/>
      <c r="F694" s="71"/>
      <c r="G694" s="71"/>
      <c r="H694" s="71"/>
      <c r="I694" s="72"/>
      <c r="J694" s="73"/>
    </row>
    <row r="695" spans="1:10" x14ac:dyDescent="0.35">
      <c r="A695" s="71"/>
      <c r="B695" s="71"/>
      <c r="C695" s="71"/>
      <c r="D695" s="69"/>
      <c r="E695" s="71"/>
      <c r="F695" s="71"/>
      <c r="G695" s="71"/>
      <c r="H695" s="71"/>
      <c r="I695" s="72"/>
      <c r="J695" s="73"/>
    </row>
    <row r="696" spans="1:10" x14ac:dyDescent="0.35">
      <c r="A696" s="71"/>
      <c r="B696" s="71"/>
      <c r="C696" s="71"/>
      <c r="D696" s="69"/>
      <c r="E696" s="71"/>
      <c r="F696" s="71"/>
      <c r="G696" s="71"/>
      <c r="H696" s="71"/>
      <c r="I696" s="72"/>
      <c r="J696" s="73"/>
    </row>
    <row r="697" spans="1:10" x14ac:dyDescent="0.35">
      <c r="A697" s="71"/>
      <c r="B697" s="71"/>
      <c r="C697" s="71"/>
      <c r="D697" s="69"/>
      <c r="E697" s="71"/>
      <c r="F697" s="71"/>
      <c r="G697" s="71"/>
      <c r="H697" s="71"/>
      <c r="I697" s="72"/>
      <c r="J697" s="73"/>
    </row>
    <row r="698" spans="1:10" x14ac:dyDescent="0.35">
      <c r="A698" s="71"/>
      <c r="B698" s="71"/>
      <c r="C698" s="71"/>
      <c r="D698" s="69"/>
      <c r="E698" s="71"/>
      <c r="F698" s="71"/>
      <c r="G698" s="71"/>
      <c r="H698" s="71"/>
      <c r="I698" s="72"/>
      <c r="J698" s="73"/>
    </row>
    <row r="699" spans="1:10" x14ac:dyDescent="0.35">
      <c r="A699" s="71"/>
      <c r="B699" s="71"/>
      <c r="C699" s="71"/>
      <c r="D699" s="69"/>
      <c r="E699" s="71"/>
      <c r="F699" s="71"/>
      <c r="G699" s="71"/>
      <c r="H699" s="71"/>
      <c r="I699" s="72"/>
      <c r="J699" s="73"/>
    </row>
    <row r="700" spans="1:10" x14ac:dyDescent="0.35">
      <c r="A700" s="71"/>
      <c r="B700" s="71"/>
      <c r="C700" s="71"/>
      <c r="D700" s="69"/>
      <c r="E700" s="71"/>
      <c r="F700" s="71"/>
      <c r="G700" s="71"/>
      <c r="H700" s="71"/>
      <c r="I700" s="72"/>
      <c r="J700" s="73"/>
    </row>
    <row r="701" spans="1:10" x14ac:dyDescent="0.35">
      <c r="A701" s="71"/>
      <c r="B701" s="71"/>
      <c r="C701" s="71"/>
      <c r="D701" s="69"/>
      <c r="E701" s="71"/>
      <c r="F701" s="71"/>
      <c r="G701" s="71"/>
      <c r="H701" s="71"/>
      <c r="I701" s="72"/>
      <c r="J701" s="73"/>
    </row>
    <row r="702" spans="1:10" x14ac:dyDescent="0.35">
      <c r="A702" s="71"/>
      <c r="B702" s="71"/>
      <c r="C702" s="71"/>
      <c r="D702" s="69"/>
      <c r="E702" s="71"/>
      <c r="F702" s="71"/>
      <c r="G702" s="71"/>
      <c r="H702" s="71"/>
      <c r="I702" s="72"/>
      <c r="J702" s="73"/>
    </row>
    <row r="703" spans="1:10" x14ac:dyDescent="0.35">
      <c r="A703" s="71"/>
      <c r="B703" s="71"/>
      <c r="C703" s="71"/>
      <c r="D703" s="69"/>
      <c r="E703" s="71"/>
      <c r="F703" s="71"/>
      <c r="G703" s="71"/>
      <c r="H703" s="71"/>
      <c r="I703" s="72"/>
      <c r="J703" s="73"/>
    </row>
    <row r="704" spans="1:10" x14ac:dyDescent="0.35">
      <c r="A704" s="71"/>
      <c r="B704" s="71"/>
      <c r="C704" s="71"/>
      <c r="D704" s="69"/>
      <c r="E704" s="71"/>
      <c r="F704" s="71"/>
      <c r="G704" s="71"/>
      <c r="H704" s="71"/>
      <c r="I704" s="72"/>
      <c r="J704" s="73"/>
    </row>
    <row r="705" spans="1:10" x14ac:dyDescent="0.35">
      <c r="A705" s="71"/>
      <c r="B705" s="71"/>
      <c r="C705" s="71"/>
      <c r="D705" s="69"/>
      <c r="E705" s="71"/>
      <c r="F705" s="71"/>
      <c r="G705" s="71"/>
      <c r="H705" s="71"/>
      <c r="I705" s="72"/>
      <c r="J705" s="73"/>
    </row>
    <row r="706" spans="1:10" x14ac:dyDescent="0.35">
      <c r="A706" s="71"/>
      <c r="B706" s="71"/>
      <c r="C706" s="71"/>
      <c r="D706" s="69"/>
      <c r="E706" s="71"/>
      <c r="F706" s="71"/>
      <c r="G706" s="71"/>
      <c r="H706" s="71"/>
      <c r="I706" s="72"/>
      <c r="J706" s="73"/>
    </row>
    <row r="707" spans="1:10" x14ac:dyDescent="0.35">
      <c r="A707" s="71"/>
      <c r="B707" s="71"/>
      <c r="C707" s="71"/>
      <c r="D707" s="69"/>
      <c r="E707" s="71"/>
      <c r="F707" s="71"/>
      <c r="G707" s="71"/>
      <c r="H707" s="71"/>
      <c r="I707" s="72"/>
      <c r="J707" s="73"/>
    </row>
    <row r="708" spans="1:10" x14ac:dyDescent="0.35">
      <c r="A708" s="71"/>
      <c r="B708" s="71"/>
      <c r="C708" s="71"/>
      <c r="D708" s="69"/>
      <c r="E708" s="71"/>
      <c r="F708" s="71"/>
      <c r="G708" s="71"/>
      <c r="H708" s="71"/>
      <c r="I708" s="72"/>
      <c r="J708" s="73"/>
    </row>
    <row r="709" spans="1:10" x14ac:dyDescent="0.35">
      <c r="A709" s="71"/>
      <c r="B709" s="71"/>
      <c r="C709" s="71"/>
      <c r="D709" s="69"/>
      <c r="E709" s="71"/>
      <c r="F709" s="71"/>
      <c r="G709" s="71"/>
      <c r="H709" s="71"/>
      <c r="I709" s="72"/>
      <c r="J709" s="73"/>
    </row>
    <row r="710" spans="1:10" x14ac:dyDescent="0.35">
      <c r="A710" s="71"/>
      <c r="B710" s="71"/>
      <c r="C710" s="71"/>
      <c r="D710" s="69"/>
      <c r="E710" s="71"/>
      <c r="F710" s="71"/>
      <c r="G710" s="71"/>
      <c r="H710" s="71"/>
      <c r="I710" s="72"/>
      <c r="J710" s="73"/>
    </row>
    <row r="711" spans="1:10" x14ac:dyDescent="0.35">
      <c r="A711" s="71"/>
      <c r="B711" s="71"/>
      <c r="C711" s="71"/>
      <c r="D711" s="69"/>
      <c r="E711" s="71"/>
      <c r="F711" s="71"/>
      <c r="G711" s="71"/>
      <c r="H711" s="71"/>
      <c r="I711" s="72"/>
      <c r="J711" s="73"/>
    </row>
    <row r="712" spans="1:10" x14ac:dyDescent="0.35">
      <c r="A712" s="71"/>
      <c r="B712" s="71"/>
      <c r="C712" s="71"/>
      <c r="D712" s="69"/>
      <c r="E712" s="71"/>
      <c r="F712" s="71"/>
      <c r="G712" s="71"/>
      <c r="H712" s="71"/>
      <c r="I712" s="72"/>
      <c r="J712" s="73"/>
    </row>
    <row r="713" spans="1:10" x14ac:dyDescent="0.35">
      <c r="A713" s="71"/>
      <c r="B713" s="71"/>
      <c r="C713" s="71"/>
      <c r="D713" s="69"/>
      <c r="E713" s="71"/>
      <c r="F713" s="71"/>
      <c r="G713" s="71"/>
      <c r="H713" s="71"/>
      <c r="I713" s="72"/>
      <c r="J713" s="73"/>
    </row>
    <row r="714" spans="1:10" x14ac:dyDescent="0.35">
      <c r="A714" s="71"/>
      <c r="B714" s="71"/>
      <c r="C714" s="71"/>
      <c r="D714" s="69"/>
      <c r="E714" s="71"/>
      <c r="F714" s="71"/>
      <c r="G714" s="71"/>
      <c r="H714" s="71"/>
      <c r="I714" s="72"/>
      <c r="J714" s="73"/>
    </row>
    <row r="715" spans="1:10" x14ac:dyDescent="0.35">
      <c r="A715" s="71"/>
      <c r="B715" s="71"/>
      <c r="C715" s="71"/>
      <c r="D715" s="69"/>
      <c r="E715" s="71"/>
      <c r="F715" s="71"/>
      <c r="G715" s="71"/>
      <c r="H715" s="71"/>
      <c r="I715" s="72"/>
      <c r="J715" s="73"/>
    </row>
    <row r="716" spans="1:10" x14ac:dyDescent="0.35">
      <c r="A716" s="71"/>
      <c r="B716" s="71"/>
      <c r="C716" s="71"/>
      <c r="D716" s="69"/>
      <c r="E716" s="71"/>
      <c r="F716" s="71"/>
      <c r="G716" s="71"/>
      <c r="H716" s="71"/>
      <c r="I716" s="72"/>
      <c r="J716" s="73"/>
    </row>
    <row r="717" spans="1:10" x14ac:dyDescent="0.35">
      <c r="A717" s="71"/>
      <c r="B717" s="71"/>
      <c r="C717" s="71"/>
      <c r="D717" s="69"/>
      <c r="E717" s="71"/>
      <c r="F717" s="71"/>
      <c r="G717" s="71"/>
      <c r="H717" s="71"/>
      <c r="I717" s="72"/>
      <c r="J717" s="73"/>
    </row>
    <row r="718" spans="1:10" x14ac:dyDescent="0.35">
      <c r="A718" s="71"/>
      <c r="B718" s="71"/>
      <c r="C718" s="71"/>
      <c r="D718" s="69"/>
      <c r="E718" s="71"/>
      <c r="F718" s="71"/>
      <c r="G718" s="71"/>
      <c r="H718" s="71"/>
      <c r="I718" s="72"/>
      <c r="J718" s="73"/>
    </row>
    <row r="719" spans="1:10" x14ac:dyDescent="0.35">
      <c r="A719" s="71"/>
      <c r="B719" s="71"/>
      <c r="C719" s="71"/>
      <c r="D719" s="69"/>
      <c r="E719" s="71"/>
      <c r="F719" s="71"/>
      <c r="G719" s="71"/>
      <c r="H719" s="71"/>
      <c r="I719" s="72"/>
      <c r="J719" s="73"/>
    </row>
    <row r="720" spans="1:10" x14ac:dyDescent="0.35">
      <c r="A720" s="71"/>
      <c r="B720" s="71"/>
      <c r="C720" s="71"/>
      <c r="D720" s="69"/>
      <c r="E720" s="71"/>
      <c r="F720" s="71"/>
      <c r="G720" s="71"/>
      <c r="H720" s="71"/>
      <c r="I720" s="72"/>
      <c r="J720" s="73"/>
    </row>
    <row r="721" spans="1:10" x14ac:dyDescent="0.35">
      <c r="A721" s="71"/>
      <c r="B721" s="71"/>
      <c r="C721" s="71"/>
      <c r="D721" s="69"/>
      <c r="E721" s="71"/>
      <c r="F721" s="71"/>
      <c r="G721" s="71"/>
      <c r="H721" s="71"/>
      <c r="I721" s="72"/>
      <c r="J721" s="73"/>
    </row>
    <row r="722" spans="1:10" x14ac:dyDescent="0.35">
      <c r="A722" s="71"/>
      <c r="B722" s="71"/>
      <c r="C722" s="71"/>
      <c r="D722" s="69"/>
      <c r="E722" s="71"/>
      <c r="F722" s="71"/>
      <c r="G722" s="71"/>
      <c r="H722" s="71"/>
      <c r="I722" s="72"/>
      <c r="J722" s="73"/>
    </row>
    <row r="723" spans="1:10" x14ac:dyDescent="0.35">
      <c r="A723" s="71"/>
      <c r="B723" s="71"/>
      <c r="C723" s="71"/>
      <c r="D723" s="69"/>
      <c r="E723" s="71"/>
      <c r="F723" s="71"/>
      <c r="G723" s="71"/>
      <c r="H723" s="71"/>
      <c r="I723" s="72"/>
      <c r="J723" s="73"/>
    </row>
    <row r="724" spans="1:10" x14ac:dyDescent="0.35">
      <c r="A724" s="71"/>
      <c r="B724" s="71"/>
      <c r="C724" s="71"/>
      <c r="D724" s="69"/>
      <c r="E724" s="71"/>
      <c r="F724" s="71"/>
      <c r="G724" s="71"/>
      <c r="H724" s="71"/>
      <c r="I724" s="72"/>
      <c r="J724" s="73"/>
    </row>
    <row r="725" spans="1:10" x14ac:dyDescent="0.35">
      <c r="A725" s="71"/>
      <c r="B725" s="71"/>
      <c r="C725" s="71"/>
      <c r="D725" s="69"/>
      <c r="E725" s="71"/>
      <c r="F725" s="71"/>
      <c r="G725" s="71"/>
      <c r="H725" s="71"/>
      <c r="I725" s="72"/>
      <c r="J725" s="73"/>
    </row>
    <row r="726" spans="1:10" x14ac:dyDescent="0.35">
      <c r="A726" s="71"/>
      <c r="B726" s="71"/>
      <c r="C726" s="71"/>
      <c r="D726" s="69"/>
      <c r="E726" s="71"/>
      <c r="F726" s="71"/>
      <c r="G726" s="71"/>
      <c r="H726" s="71"/>
      <c r="I726" s="72"/>
      <c r="J726" s="73"/>
    </row>
    <row r="727" spans="1:10" x14ac:dyDescent="0.35">
      <c r="A727" s="71"/>
      <c r="B727" s="71"/>
      <c r="C727" s="71"/>
      <c r="D727" s="69"/>
      <c r="E727" s="71"/>
      <c r="F727" s="71"/>
      <c r="G727" s="71"/>
      <c r="H727" s="71"/>
      <c r="I727" s="72"/>
      <c r="J727" s="73"/>
    </row>
    <row r="728" spans="1:10" x14ac:dyDescent="0.35">
      <c r="A728" s="71"/>
      <c r="B728" s="71"/>
      <c r="C728" s="71"/>
      <c r="D728" s="69"/>
      <c r="E728" s="71"/>
      <c r="F728" s="71"/>
      <c r="G728" s="71"/>
      <c r="H728" s="71"/>
      <c r="I728" s="72"/>
      <c r="J728" s="73"/>
    </row>
    <row r="729" spans="1:10" x14ac:dyDescent="0.35">
      <c r="A729" s="71"/>
      <c r="B729" s="71"/>
      <c r="C729" s="71"/>
      <c r="D729" s="69"/>
      <c r="E729" s="71"/>
      <c r="F729" s="71"/>
      <c r="G729" s="71"/>
      <c r="H729" s="71"/>
      <c r="I729" s="72"/>
      <c r="J729" s="73"/>
    </row>
    <row r="730" spans="1:10" x14ac:dyDescent="0.35">
      <c r="A730" s="71"/>
      <c r="B730" s="71"/>
      <c r="C730" s="71"/>
      <c r="D730" s="69"/>
      <c r="E730" s="71"/>
      <c r="F730" s="71"/>
      <c r="G730" s="71"/>
      <c r="H730" s="71"/>
      <c r="I730" s="72"/>
      <c r="J730" s="73"/>
    </row>
    <row r="731" spans="1:10" x14ac:dyDescent="0.35">
      <c r="A731" s="71"/>
      <c r="B731" s="71"/>
      <c r="C731" s="71"/>
      <c r="D731" s="69"/>
      <c r="E731" s="71"/>
      <c r="F731" s="71"/>
      <c r="G731" s="71"/>
      <c r="H731" s="71"/>
      <c r="I731" s="72"/>
      <c r="J731" s="73"/>
    </row>
    <row r="732" spans="1:10" x14ac:dyDescent="0.35">
      <c r="A732" s="71"/>
      <c r="B732" s="71"/>
      <c r="C732" s="71"/>
      <c r="D732" s="69"/>
      <c r="E732" s="71"/>
      <c r="F732" s="71"/>
      <c r="G732" s="71"/>
      <c r="H732" s="71"/>
      <c r="I732" s="72"/>
      <c r="J732" s="73"/>
    </row>
    <row r="733" spans="1:10" x14ac:dyDescent="0.35">
      <c r="A733" s="71"/>
      <c r="B733" s="71"/>
      <c r="C733" s="71"/>
      <c r="D733" s="69"/>
      <c r="E733" s="71"/>
      <c r="F733" s="71"/>
      <c r="G733" s="71"/>
      <c r="H733" s="71"/>
      <c r="I733" s="72"/>
      <c r="J733" s="73"/>
    </row>
    <row r="734" spans="1:10" x14ac:dyDescent="0.35">
      <c r="A734" s="71"/>
      <c r="B734" s="71"/>
      <c r="C734" s="71"/>
      <c r="D734" s="69"/>
      <c r="E734" s="71"/>
      <c r="F734" s="71"/>
      <c r="G734" s="71"/>
      <c r="H734" s="71"/>
      <c r="I734" s="72"/>
      <c r="J734" s="73"/>
    </row>
    <row r="735" spans="1:10" x14ac:dyDescent="0.35">
      <c r="A735" s="71"/>
      <c r="B735" s="71"/>
      <c r="C735" s="71"/>
      <c r="D735" s="69"/>
      <c r="E735" s="71"/>
      <c r="F735" s="71"/>
      <c r="G735" s="71"/>
      <c r="H735" s="71"/>
      <c r="I735" s="72"/>
      <c r="J735" s="73"/>
    </row>
    <row r="736" spans="1:10" x14ac:dyDescent="0.35">
      <c r="A736" s="71"/>
      <c r="B736" s="71"/>
      <c r="C736" s="71"/>
      <c r="D736" s="69"/>
      <c r="E736" s="71"/>
      <c r="F736" s="71"/>
      <c r="G736" s="71"/>
      <c r="H736" s="71"/>
      <c r="I736" s="72"/>
      <c r="J736" s="73"/>
    </row>
    <row r="737" spans="1:10" x14ac:dyDescent="0.35">
      <c r="A737" s="71"/>
      <c r="B737" s="71"/>
      <c r="C737" s="71"/>
      <c r="D737" s="69"/>
      <c r="E737" s="71"/>
      <c r="F737" s="71"/>
      <c r="G737" s="71"/>
      <c r="H737" s="71"/>
      <c r="I737" s="72"/>
      <c r="J737" s="73"/>
    </row>
    <row r="738" spans="1:10" x14ac:dyDescent="0.35">
      <c r="A738" s="71"/>
      <c r="B738" s="71"/>
      <c r="C738" s="71"/>
      <c r="D738" s="69"/>
      <c r="E738" s="71"/>
      <c r="F738" s="71"/>
      <c r="G738" s="71"/>
      <c r="H738" s="71"/>
      <c r="I738" s="72"/>
      <c r="J738" s="73"/>
    </row>
    <row r="739" spans="1:10" x14ac:dyDescent="0.35">
      <c r="A739" s="71"/>
      <c r="B739" s="71"/>
      <c r="C739" s="71"/>
      <c r="D739" s="69"/>
      <c r="E739" s="71"/>
      <c r="F739" s="71"/>
      <c r="G739" s="71"/>
      <c r="H739" s="71"/>
      <c r="I739" s="72"/>
      <c r="J739" s="73"/>
    </row>
    <row r="740" spans="1:10" x14ac:dyDescent="0.35">
      <c r="A740" s="71"/>
      <c r="B740" s="71"/>
      <c r="C740" s="71"/>
      <c r="D740" s="69"/>
      <c r="E740" s="71"/>
      <c r="F740" s="71"/>
      <c r="G740" s="71"/>
      <c r="H740" s="71"/>
      <c r="I740" s="72"/>
      <c r="J740" s="73"/>
    </row>
    <row r="741" spans="1:10" x14ac:dyDescent="0.35">
      <c r="A741" s="71"/>
      <c r="B741" s="71"/>
      <c r="C741" s="71"/>
      <c r="D741" s="69"/>
      <c r="E741" s="71"/>
      <c r="F741" s="71"/>
      <c r="G741" s="71"/>
      <c r="H741" s="71"/>
      <c r="I741" s="72"/>
      <c r="J741" s="73"/>
    </row>
    <row r="742" spans="1:10" x14ac:dyDescent="0.35">
      <c r="A742" s="71"/>
      <c r="B742" s="71"/>
      <c r="C742" s="71"/>
      <c r="D742" s="69"/>
      <c r="E742" s="71"/>
      <c r="F742" s="71"/>
      <c r="G742" s="71"/>
      <c r="H742" s="71"/>
      <c r="I742" s="72"/>
      <c r="J742" s="73"/>
    </row>
    <row r="743" spans="1:10" x14ac:dyDescent="0.35">
      <c r="A743" s="71"/>
      <c r="B743" s="71"/>
      <c r="C743" s="71"/>
      <c r="D743" s="69"/>
      <c r="E743" s="71"/>
      <c r="F743" s="71"/>
      <c r="G743" s="71"/>
      <c r="H743" s="71"/>
      <c r="I743" s="72"/>
      <c r="J743" s="73"/>
    </row>
    <row r="744" spans="1:10" x14ac:dyDescent="0.35">
      <c r="A744" s="71"/>
      <c r="B744" s="71"/>
      <c r="C744" s="71"/>
      <c r="D744" s="69"/>
      <c r="E744" s="71"/>
      <c r="F744" s="71"/>
      <c r="G744" s="71"/>
      <c r="H744" s="71"/>
      <c r="I744" s="72"/>
      <c r="J744" s="73"/>
    </row>
    <row r="745" spans="1:10" x14ac:dyDescent="0.35">
      <c r="A745" s="71"/>
      <c r="B745" s="71"/>
      <c r="C745" s="71"/>
      <c r="D745" s="69"/>
      <c r="E745" s="71"/>
      <c r="F745" s="71"/>
      <c r="G745" s="71"/>
      <c r="H745" s="71"/>
      <c r="I745" s="72"/>
      <c r="J745" s="73"/>
    </row>
    <row r="746" spans="1:10" x14ac:dyDescent="0.35">
      <c r="A746" s="71"/>
      <c r="B746" s="71"/>
      <c r="C746" s="71"/>
      <c r="D746" s="69"/>
      <c r="E746" s="71"/>
      <c r="F746" s="71"/>
      <c r="G746" s="71"/>
      <c r="H746" s="71"/>
      <c r="I746" s="72"/>
      <c r="J746" s="73"/>
    </row>
    <row r="747" spans="1:10" x14ac:dyDescent="0.35">
      <c r="A747" s="71"/>
      <c r="B747" s="71"/>
      <c r="C747" s="71"/>
      <c r="D747" s="69"/>
      <c r="E747" s="71"/>
      <c r="F747" s="71"/>
      <c r="G747" s="71"/>
      <c r="H747" s="71"/>
      <c r="I747" s="72"/>
      <c r="J747" s="73"/>
    </row>
    <row r="748" spans="1:10" x14ac:dyDescent="0.35">
      <c r="A748" s="71"/>
      <c r="B748" s="71"/>
      <c r="C748" s="71"/>
      <c r="D748" s="69"/>
      <c r="E748" s="71"/>
      <c r="F748" s="71"/>
      <c r="G748" s="71"/>
      <c r="H748" s="71"/>
      <c r="I748" s="72"/>
      <c r="J748" s="73"/>
    </row>
    <row r="749" spans="1:10" x14ac:dyDescent="0.35">
      <c r="A749" s="71"/>
      <c r="B749" s="71"/>
      <c r="C749" s="71"/>
      <c r="D749" s="69"/>
      <c r="E749" s="71"/>
      <c r="F749" s="71"/>
      <c r="G749" s="71"/>
      <c r="H749" s="71"/>
      <c r="I749" s="72"/>
      <c r="J749" s="73"/>
    </row>
    <row r="750" spans="1:10" x14ac:dyDescent="0.35">
      <c r="A750" s="71"/>
      <c r="B750" s="71"/>
      <c r="C750" s="71"/>
      <c r="D750" s="69"/>
      <c r="E750" s="71"/>
      <c r="F750" s="71"/>
      <c r="G750" s="71"/>
      <c r="H750" s="71"/>
      <c r="I750" s="72"/>
      <c r="J750" s="73"/>
    </row>
    <row r="751" spans="1:10" x14ac:dyDescent="0.35">
      <c r="A751" s="71"/>
      <c r="B751" s="71"/>
      <c r="C751" s="71"/>
      <c r="D751" s="69"/>
      <c r="E751" s="71"/>
      <c r="F751" s="71"/>
      <c r="G751" s="71"/>
      <c r="H751" s="71"/>
      <c r="I751" s="72"/>
      <c r="J751" s="73"/>
    </row>
    <row r="752" spans="1:10" x14ac:dyDescent="0.35">
      <c r="A752" s="71"/>
      <c r="B752" s="71"/>
      <c r="C752" s="71"/>
      <c r="D752" s="69"/>
      <c r="E752" s="71"/>
      <c r="F752" s="71"/>
      <c r="G752" s="71"/>
      <c r="H752" s="71"/>
      <c r="I752" s="72"/>
      <c r="J752" s="73"/>
    </row>
    <row r="753" spans="1:10" x14ac:dyDescent="0.35">
      <c r="A753" s="71"/>
      <c r="B753" s="71"/>
      <c r="C753" s="71"/>
      <c r="D753" s="69"/>
      <c r="E753" s="71"/>
      <c r="F753" s="71"/>
      <c r="G753" s="71"/>
      <c r="H753" s="71"/>
      <c r="I753" s="72"/>
      <c r="J753" s="73"/>
    </row>
    <row r="754" spans="1:10" x14ac:dyDescent="0.35">
      <c r="A754" s="71"/>
      <c r="B754" s="71"/>
      <c r="C754" s="71"/>
      <c r="D754" s="69"/>
      <c r="E754" s="71"/>
      <c r="F754" s="71"/>
      <c r="G754" s="71"/>
      <c r="H754" s="71"/>
      <c r="I754" s="72"/>
      <c r="J754" s="73"/>
    </row>
    <row r="755" spans="1:10" x14ac:dyDescent="0.35">
      <c r="A755" s="71"/>
      <c r="B755" s="71"/>
      <c r="C755" s="71"/>
      <c r="D755" s="69"/>
      <c r="E755" s="71"/>
      <c r="F755" s="71"/>
      <c r="G755" s="71"/>
      <c r="H755" s="71"/>
      <c r="I755" s="72"/>
      <c r="J755" s="73"/>
    </row>
    <row r="756" spans="1:10" x14ac:dyDescent="0.35">
      <c r="A756" s="71"/>
      <c r="B756" s="71"/>
      <c r="C756" s="71"/>
      <c r="D756" s="69"/>
      <c r="E756" s="71"/>
      <c r="F756" s="71"/>
      <c r="G756" s="71"/>
      <c r="H756" s="71"/>
      <c r="I756" s="72"/>
      <c r="J756" s="73"/>
    </row>
    <row r="757" spans="1:10" x14ac:dyDescent="0.35">
      <c r="A757" s="71"/>
      <c r="B757" s="71"/>
      <c r="C757" s="71"/>
      <c r="D757" s="69"/>
      <c r="E757" s="71"/>
      <c r="F757" s="71"/>
      <c r="G757" s="71"/>
      <c r="H757" s="71"/>
      <c r="I757" s="72"/>
      <c r="J757" s="73"/>
    </row>
    <row r="758" spans="1:10" x14ac:dyDescent="0.35">
      <c r="A758" s="71"/>
      <c r="B758" s="71"/>
      <c r="C758" s="71"/>
      <c r="D758" s="69"/>
      <c r="E758" s="71"/>
      <c r="F758" s="71"/>
      <c r="G758" s="71"/>
      <c r="H758" s="71"/>
      <c r="I758" s="72"/>
      <c r="J758" s="73"/>
    </row>
    <row r="759" spans="1:10" x14ac:dyDescent="0.35">
      <c r="A759" s="71"/>
      <c r="B759" s="71"/>
      <c r="C759" s="71"/>
      <c r="D759" s="69"/>
      <c r="E759" s="71"/>
      <c r="F759" s="71"/>
      <c r="G759" s="71"/>
      <c r="H759" s="71"/>
      <c r="I759" s="72"/>
      <c r="J759" s="73"/>
    </row>
    <row r="760" spans="1:10" x14ac:dyDescent="0.35">
      <c r="A760" s="71"/>
      <c r="B760" s="71"/>
      <c r="C760" s="71"/>
      <c r="D760" s="69"/>
      <c r="E760" s="71"/>
      <c r="F760" s="71"/>
      <c r="G760" s="71"/>
      <c r="H760" s="71"/>
      <c r="I760" s="72"/>
      <c r="J760" s="73"/>
    </row>
    <row r="761" spans="1:10" x14ac:dyDescent="0.35">
      <c r="A761" s="71"/>
      <c r="B761" s="71"/>
      <c r="C761" s="71"/>
      <c r="D761" s="69"/>
      <c r="E761" s="71"/>
      <c r="F761" s="71"/>
      <c r="G761" s="71"/>
      <c r="H761" s="71"/>
      <c r="I761" s="72"/>
      <c r="J761" s="73"/>
    </row>
    <row r="762" spans="1:10" x14ac:dyDescent="0.35">
      <c r="A762" s="71"/>
      <c r="B762" s="71"/>
      <c r="C762" s="71"/>
      <c r="D762" s="69"/>
      <c r="E762" s="71"/>
      <c r="F762" s="71"/>
      <c r="G762" s="71"/>
      <c r="H762" s="71"/>
      <c r="I762" s="72"/>
      <c r="J762" s="73"/>
    </row>
    <row r="763" spans="1:10" x14ac:dyDescent="0.35">
      <c r="A763" s="71"/>
      <c r="B763" s="71"/>
      <c r="C763" s="71"/>
      <c r="D763" s="69"/>
      <c r="E763" s="71"/>
      <c r="F763" s="71"/>
      <c r="G763" s="71"/>
      <c r="H763" s="71"/>
      <c r="I763" s="72"/>
      <c r="J763" s="73"/>
    </row>
    <row r="764" spans="1:10" x14ac:dyDescent="0.35">
      <c r="A764" s="71"/>
      <c r="B764" s="71"/>
      <c r="C764" s="71"/>
      <c r="D764" s="69"/>
      <c r="E764" s="71"/>
      <c r="F764" s="71"/>
      <c r="G764" s="71"/>
      <c r="H764" s="71"/>
      <c r="I764" s="72"/>
      <c r="J764" s="73"/>
    </row>
    <row r="765" spans="1:10" x14ac:dyDescent="0.35">
      <c r="A765" s="71"/>
      <c r="B765" s="71"/>
      <c r="C765" s="71"/>
      <c r="D765" s="69"/>
      <c r="E765" s="71"/>
      <c r="F765" s="71"/>
      <c r="G765" s="71"/>
      <c r="H765" s="71"/>
      <c r="I765" s="72"/>
      <c r="J765" s="73"/>
    </row>
    <row r="766" spans="1:10" x14ac:dyDescent="0.35">
      <c r="A766" s="71"/>
      <c r="B766" s="71"/>
      <c r="C766" s="71"/>
      <c r="D766" s="69"/>
      <c r="E766" s="71"/>
      <c r="F766" s="71"/>
      <c r="G766" s="71"/>
      <c r="H766" s="71"/>
      <c r="I766" s="72"/>
      <c r="J766" s="73"/>
    </row>
    <row r="767" spans="1:10" x14ac:dyDescent="0.35">
      <c r="A767" s="71"/>
      <c r="B767" s="71"/>
      <c r="C767" s="71"/>
      <c r="D767" s="69"/>
      <c r="E767" s="71"/>
      <c r="F767" s="71"/>
      <c r="G767" s="71"/>
      <c r="H767" s="71"/>
      <c r="I767" s="72"/>
      <c r="J767" s="73"/>
    </row>
    <row r="768" spans="1:10" x14ac:dyDescent="0.35">
      <c r="A768" s="71"/>
      <c r="B768" s="71"/>
      <c r="C768" s="71"/>
      <c r="D768" s="69"/>
      <c r="E768" s="71"/>
      <c r="F768" s="71"/>
      <c r="G768" s="71"/>
      <c r="H768" s="71"/>
      <c r="I768" s="72"/>
      <c r="J768" s="73"/>
    </row>
    <row r="769" spans="1:10" x14ac:dyDescent="0.35">
      <c r="A769" s="71"/>
      <c r="B769" s="71"/>
      <c r="C769" s="71"/>
      <c r="D769" s="69"/>
      <c r="E769" s="71"/>
      <c r="F769" s="71"/>
      <c r="G769" s="71"/>
      <c r="H769" s="71"/>
      <c r="I769" s="72"/>
      <c r="J769" s="73"/>
    </row>
    <row r="770" spans="1:10" x14ac:dyDescent="0.35">
      <c r="A770" s="71"/>
      <c r="B770" s="71"/>
      <c r="C770" s="71"/>
      <c r="D770" s="69"/>
      <c r="E770" s="71"/>
      <c r="F770" s="71"/>
      <c r="G770" s="71"/>
      <c r="H770" s="71"/>
      <c r="I770" s="72"/>
      <c r="J770" s="73"/>
    </row>
    <row r="771" spans="1:10" x14ac:dyDescent="0.35">
      <c r="A771" s="71"/>
      <c r="B771" s="71"/>
      <c r="C771" s="71"/>
      <c r="D771" s="69"/>
      <c r="E771" s="71"/>
      <c r="F771" s="71"/>
      <c r="G771" s="71"/>
      <c r="H771" s="71"/>
      <c r="I771" s="72"/>
      <c r="J771" s="73"/>
    </row>
    <row r="772" spans="1:10" x14ac:dyDescent="0.35">
      <c r="A772" s="71"/>
      <c r="B772" s="71"/>
      <c r="C772" s="71"/>
      <c r="D772" s="69"/>
      <c r="E772" s="71"/>
      <c r="F772" s="71"/>
      <c r="G772" s="71"/>
      <c r="H772" s="71"/>
      <c r="I772" s="72"/>
      <c r="J772" s="73"/>
    </row>
    <row r="773" spans="1:10" x14ac:dyDescent="0.35">
      <c r="A773" s="71"/>
      <c r="B773" s="71"/>
      <c r="C773" s="71"/>
      <c r="D773" s="69"/>
      <c r="E773" s="71"/>
      <c r="F773" s="71"/>
      <c r="G773" s="71"/>
      <c r="H773" s="71"/>
      <c r="I773" s="72"/>
      <c r="J773" s="73"/>
    </row>
    <row r="774" spans="1:10" x14ac:dyDescent="0.35">
      <c r="A774" s="71"/>
      <c r="B774" s="71"/>
      <c r="C774" s="71"/>
      <c r="D774" s="69"/>
      <c r="E774" s="71"/>
      <c r="F774" s="71"/>
      <c r="G774" s="71"/>
      <c r="H774" s="71"/>
      <c r="I774" s="72"/>
      <c r="J774" s="73"/>
    </row>
    <row r="775" spans="1:10" x14ac:dyDescent="0.35">
      <c r="A775" s="71"/>
      <c r="B775" s="71"/>
      <c r="C775" s="71"/>
      <c r="D775" s="69"/>
      <c r="E775" s="71"/>
      <c r="F775" s="71"/>
      <c r="G775" s="71"/>
      <c r="H775" s="71"/>
      <c r="I775" s="72"/>
      <c r="J775" s="73"/>
    </row>
    <row r="776" spans="1:10" x14ac:dyDescent="0.35">
      <c r="A776" s="71"/>
      <c r="B776" s="71"/>
      <c r="C776" s="71"/>
      <c r="D776" s="69"/>
      <c r="E776" s="71"/>
      <c r="F776" s="71"/>
      <c r="G776" s="71"/>
      <c r="H776" s="71"/>
      <c r="I776" s="72"/>
      <c r="J776" s="73"/>
    </row>
    <row r="777" spans="1:10" x14ac:dyDescent="0.35">
      <c r="A777" s="71"/>
      <c r="B777" s="71"/>
      <c r="C777" s="71"/>
      <c r="D777" s="69"/>
      <c r="E777" s="71"/>
      <c r="F777" s="71"/>
      <c r="G777" s="71"/>
      <c r="H777" s="71"/>
      <c r="I777" s="72"/>
      <c r="J777" s="73"/>
    </row>
    <row r="778" spans="1:10" x14ac:dyDescent="0.35">
      <c r="A778" s="71"/>
      <c r="B778" s="71"/>
      <c r="C778" s="71"/>
      <c r="D778" s="69"/>
      <c r="E778" s="71"/>
      <c r="F778" s="71"/>
      <c r="G778" s="71"/>
      <c r="H778" s="71"/>
      <c r="I778" s="72"/>
      <c r="J778" s="73"/>
    </row>
    <row r="779" spans="1:10" x14ac:dyDescent="0.35">
      <c r="A779" s="71"/>
      <c r="B779" s="71"/>
      <c r="C779" s="71"/>
      <c r="D779" s="69"/>
      <c r="E779" s="71"/>
      <c r="F779" s="71"/>
      <c r="G779" s="71"/>
      <c r="H779" s="71"/>
      <c r="I779" s="72"/>
      <c r="J779" s="73"/>
    </row>
    <row r="780" spans="1:10" x14ac:dyDescent="0.35">
      <c r="A780" s="71"/>
      <c r="B780" s="71"/>
      <c r="C780" s="71"/>
      <c r="D780" s="69"/>
      <c r="E780" s="71"/>
      <c r="F780" s="71"/>
      <c r="G780" s="71"/>
      <c r="H780" s="71"/>
      <c r="I780" s="72"/>
      <c r="J780" s="73"/>
    </row>
    <row r="781" spans="1:10" x14ac:dyDescent="0.35">
      <c r="A781" s="71"/>
      <c r="B781" s="71"/>
      <c r="C781" s="71"/>
      <c r="D781" s="69"/>
      <c r="E781" s="71"/>
      <c r="F781" s="71"/>
      <c r="G781" s="71"/>
      <c r="H781" s="71"/>
      <c r="I781" s="72"/>
      <c r="J781" s="73"/>
    </row>
    <row r="782" spans="1:10" x14ac:dyDescent="0.35">
      <c r="A782" s="71"/>
      <c r="B782" s="71"/>
      <c r="C782" s="71"/>
      <c r="D782" s="69"/>
      <c r="E782" s="71"/>
      <c r="F782" s="71"/>
      <c r="G782" s="71"/>
      <c r="H782" s="71"/>
      <c r="I782" s="72"/>
      <c r="J782" s="73"/>
    </row>
    <row r="783" spans="1:10" x14ac:dyDescent="0.35">
      <c r="A783" s="71"/>
      <c r="B783" s="71"/>
      <c r="C783" s="71"/>
      <c r="D783" s="69"/>
      <c r="E783" s="71"/>
      <c r="F783" s="71"/>
      <c r="G783" s="71"/>
      <c r="H783" s="71"/>
      <c r="I783" s="72"/>
      <c r="J783" s="73"/>
    </row>
    <row r="784" spans="1:10" x14ac:dyDescent="0.35">
      <c r="A784" s="71"/>
      <c r="B784" s="71"/>
      <c r="C784" s="71"/>
      <c r="D784" s="69"/>
      <c r="E784" s="71"/>
      <c r="F784" s="71"/>
      <c r="G784" s="71"/>
      <c r="H784" s="71"/>
      <c r="I784" s="72"/>
      <c r="J784" s="73"/>
    </row>
    <row r="785" spans="1:10" x14ac:dyDescent="0.35">
      <c r="A785" s="71"/>
      <c r="B785" s="71"/>
      <c r="C785" s="71"/>
      <c r="D785" s="69"/>
      <c r="E785" s="71"/>
      <c r="F785" s="71"/>
      <c r="G785" s="71"/>
      <c r="H785" s="71"/>
      <c r="I785" s="72"/>
      <c r="J785" s="73"/>
    </row>
    <row r="786" spans="1:10" x14ac:dyDescent="0.35">
      <c r="A786" s="71"/>
      <c r="B786" s="71"/>
      <c r="C786" s="71"/>
      <c r="D786" s="69"/>
      <c r="E786" s="71"/>
      <c r="F786" s="71"/>
      <c r="G786" s="71"/>
      <c r="H786" s="71"/>
      <c r="I786" s="72"/>
      <c r="J786" s="73"/>
    </row>
    <row r="787" spans="1:10" x14ac:dyDescent="0.35">
      <c r="A787" s="71"/>
      <c r="B787" s="71"/>
      <c r="C787" s="71"/>
      <c r="D787" s="69"/>
      <c r="E787" s="71"/>
      <c r="F787" s="71"/>
      <c r="G787" s="71"/>
      <c r="H787" s="71"/>
      <c r="I787" s="72"/>
      <c r="J787" s="73"/>
    </row>
    <row r="788" spans="1:10" x14ac:dyDescent="0.35">
      <c r="A788" s="71"/>
      <c r="B788" s="71"/>
      <c r="C788" s="71"/>
      <c r="D788" s="69"/>
      <c r="E788" s="71"/>
      <c r="F788" s="71"/>
      <c r="G788" s="71"/>
      <c r="H788" s="71"/>
      <c r="I788" s="72"/>
      <c r="J788" s="73"/>
    </row>
    <row r="789" spans="1:10" x14ac:dyDescent="0.35">
      <c r="A789" s="71"/>
      <c r="B789" s="71"/>
      <c r="C789" s="71"/>
      <c r="D789" s="69"/>
      <c r="E789" s="71"/>
      <c r="F789" s="71"/>
      <c r="G789" s="71"/>
      <c r="H789" s="71"/>
      <c r="I789" s="72"/>
      <c r="J789" s="73"/>
    </row>
    <row r="790" spans="1:10" x14ac:dyDescent="0.35">
      <c r="A790" s="71"/>
      <c r="B790" s="71"/>
      <c r="C790" s="71"/>
      <c r="D790" s="69"/>
      <c r="E790" s="71"/>
      <c r="F790" s="71"/>
      <c r="G790" s="71"/>
      <c r="H790" s="71"/>
      <c r="I790" s="72"/>
      <c r="J790" s="73"/>
    </row>
    <row r="791" spans="1:10" x14ac:dyDescent="0.35">
      <c r="A791" s="71"/>
      <c r="B791" s="71"/>
      <c r="C791" s="71"/>
      <c r="D791" s="69"/>
      <c r="E791" s="71"/>
      <c r="F791" s="71"/>
      <c r="G791" s="71"/>
      <c r="H791" s="71"/>
      <c r="I791" s="72"/>
      <c r="J791" s="73"/>
    </row>
    <row r="792" spans="1:10" x14ac:dyDescent="0.35">
      <c r="A792" s="71"/>
      <c r="B792" s="71"/>
      <c r="C792" s="71"/>
      <c r="D792" s="69"/>
      <c r="E792" s="71"/>
      <c r="F792" s="71"/>
      <c r="G792" s="71"/>
      <c r="H792" s="71"/>
      <c r="I792" s="72"/>
      <c r="J792" s="73"/>
    </row>
    <row r="793" spans="1:10" x14ac:dyDescent="0.35">
      <c r="A793" s="71"/>
      <c r="B793" s="71"/>
      <c r="C793" s="71"/>
      <c r="D793" s="69"/>
      <c r="E793" s="71"/>
      <c r="F793" s="71"/>
      <c r="G793" s="71"/>
      <c r="H793" s="71"/>
      <c r="I793" s="72"/>
      <c r="J793" s="73"/>
    </row>
    <row r="794" spans="1:10" x14ac:dyDescent="0.35">
      <c r="A794" s="71"/>
      <c r="B794" s="71"/>
      <c r="C794" s="71"/>
      <c r="D794" s="69"/>
      <c r="E794" s="71"/>
      <c r="F794" s="71"/>
      <c r="G794" s="71"/>
      <c r="H794" s="71"/>
      <c r="I794" s="72"/>
      <c r="J794" s="73"/>
    </row>
    <row r="795" spans="1:10" x14ac:dyDescent="0.35">
      <c r="A795" s="71"/>
      <c r="B795" s="71"/>
      <c r="C795" s="71"/>
      <c r="D795" s="69"/>
      <c r="E795" s="71"/>
      <c r="F795" s="71"/>
      <c r="G795" s="71"/>
      <c r="H795" s="71"/>
      <c r="I795" s="72"/>
      <c r="J795" s="73"/>
    </row>
    <row r="796" spans="1:10" x14ac:dyDescent="0.35">
      <c r="A796" s="71"/>
      <c r="B796" s="71"/>
      <c r="C796" s="71"/>
      <c r="D796" s="69"/>
      <c r="E796" s="71"/>
      <c r="F796" s="71"/>
      <c r="G796" s="71"/>
      <c r="H796" s="71"/>
      <c r="I796" s="72"/>
      <c r="J796" s="73"/>
    </row>
    <row r="797" spans="1:10" x14ac:dyDescent="0.35">
      <c r="A797" s="71"/>
      <c r="B797" s="71"/>
      <c r="C797" s="71"/>
      <c r="D797" s="69"/>
      <c r="E797" s="71"/>
      <c r="F797" s="71"/>
      <c r="G797" s="71"/>
      <c r="H797" s="71"/>
      <c r="I797" s="72"/>
      <c r="J797" s="73"/>
    </row>
    <row r="798" spans="1:10" x14ac:dyDescent="0.35">
      <c r="A798" s="71"/>
      <c r="B798" s="71"/>
      <c r="C798" s="71"/>
      <c r="D798" s="69"/>
      <c r="E798" s="71"/>
      <c r="F798" s="71"/>
      <c r="G798" s="71"/>
      <c r="H798" s="71"/>
      <c r="I798" s="72"/>
      <c r="J798" s="73"/>
    </row>
    <row r="799" spans="1:10" x14ac:dyDescent="0.35">
      <c r="A799" s="71"/>
      <c r="B799" s="71"/>
      <c r="C799" s="71"/>
      <c r="D799" s="69"/>
      <c r="E799" s="71"/>
      <c r="F799" s="71"/>
      <c r="G799" s="71"/>
      <c r="H799" s="71"/>
      <c r="I799" s="72"/>
      <c r="J799" s="73"/>
    </row>
    <row r="800" spans="1:10" x14ac:dyDescent="0.35">
      <c r="A800" s="71"/>
      <c r="B800" s="71"/>
      <c r="C800" s="71"/>
      <c r="D800" s="69"/>
      <c r="E800" s="71"/>
      <c r="F800" s="71"/>
      <c r="G800" s="71"/>
      <c r="H800" s="71"/>
      <c r="I800" s="72"/>
      <c r="J800" s="73"/>
    </row>
    <row r="801" spans="1:10" x14ac:dyDescent="0.35">
      <c r="A801" s="71"/>
      <c r="B801" s="71"/>
      <c r="C801" s="71"/>
      <c r="D801" s="69"/>
      <c r="E801" s="71"/>
      <c r="F801" s="71"/>
      <c r="G801" s="71"/>
      <c r="H801" s="71"/>
      <c r="I801" s="72"/>
      <c r="J801" s="73"/>
    </row>
    <row r="802" spans="1:10" x14ac:dyDescent="0.35">
      <c r="A802" s="71"/>
      <c r="B802" s="71"/>
      <c r="C802" s="71"/>
      <c r="D802" s="69"/>
      <c r="E802" s="71"/>
      <c r="F802" s="71"/>
      <c r="G802" s="71"/>
      <c r="H802" s="71"/>
      <c r="I802" s="72"/>
      <c r="J802" s="73"/>
    </row>
    <row r="803" spans="1:10" x14ac:dyDescent="0.35">
      <c r="A803" s="71"/>
      <c r="B803" s="71"/>
      <c r="C803" s="71"/>
      <c r="D803" s="69"/>
      <c r="E803" s="71"/>
      <c r="F803" s="71"/>
      <c r="G803" s="71"/>
      <c r="H803" s="71"/>
      <c r="I803" s="72"/>
      <c r="J803" s="73"/>
    </row>
    <row r="804" spans="1:10" x14ac:dyDescent="0.35">
      <c r="A804" s="71"/>
      <c r="B804" s="71"/>
      <c r="C804" s="71"/>
      <c r="D804" s="69"/>
      <c r="E804" s="71"/>
      <c r="F804" s="71"/>
      <c r="G804" s="71"/>
      <c r="H804" s="71"/>
      <c r="I804" s="72"/>
      <c r="J804" s="73"/>
    </row>
    <row r="805" spans="1:10" x14ac:dyDescent="0.35">
      <c r="A805" s="71"/>
      <c r="B805" s="71"/>
      <c r="C805" s="71"/>
      <c r="D805" s="69"/>
      <c r="E805" s="71"/>
      <c r="F805" s="71"/>
      <c r="G805" s="71"/>
      <c r="H805" s="71"/>
      <c r="I805" s="72"/>
      <c r="J805" s="73"/>
    </row>
    <row r="806" spans="1:10" x14ac:dyDescent="0.35">
      <c r="A806" s="71"/>
      <c r="B806" s="71"/>
      <c r="C806" s="71"/>
      <c r="D806" s="69"/>
      <c r="E806" s="71"/>
      <c r="F806" s="71"/>
      <c r="G806" s="71"/>
      <c r="H806" s="71"/>
      <c r="I806" s="72"/>
      <c r="J806" s="73"/>
    </row>
    <row r="807" spans="1:10" x14ac:dyDescent="0.35">
      <c r="A807" s="71"/>
      <c r="B807" s="71"/>
      <c r="C807" s="71"/>
      <c r="D807" s="69"/>
      <c r="E807" s="71"/>
      <c r="F807" s="71"/>
      <c r="G807" s="71"/>
      <c r="H807" s="71"/>
      <c r="I807" s="72"/>
      <c r="J807" s="73"/>
    </row>
    <row r="808" spans="1:10" x14ac:dyDescent="0.35">
      <c r="A808" s="71"/>
      <c r="B808" s="71"/>
      <c r="C808" s="71"/>
      <c r="D808" s="69"/>
      <c r="E808" s="71"/>
      <c r="F808" s="71"/>
      <c r="G808" s="71"/>
      <c r="H808" s="71"/>
      <c r="I808" s="72"/>
      <c r="J808" s="73"/>
    </row>
    <row r="809" spans="1:10" x14ac:dyDescent="0.35">
      <c r="A809" s="71"/>
      <c r="B809" s="71"/>
      <c r="C809" s="71"/>
      <c r="D809" s="69"/>
      <c r="E809" s="71"/>
      <c r="F809" s="71"/>
      <c r="G809" s="71"/>
      <c r="H809" s="71"/>
      <c r="I809" s="72"/>
      <c r="J809" s="73"/>
    </row>
    <row r="810" spans="1:10" x14ac:dyDescent="0.35">
      <c r="A810" s="71"/>
      <c r="B810" s="71"/>
      <c r="C810" s="71"/>
      <c r="D810" s="69"/>
      <c r="E810" s="71"/>
      <c r="F810" s="71"/>
      <c r="G810" s="71"/>
      <c r="H810" s="71"/>
      <c r="I810" s="72"/>
      <c r="J810" s="73"/>
    </row>
    <row r="811" spans="1:10" x14ac:dyDescent="0.35">
      <c r="A811" s="71"/>
      <c r="B811" s="71"/>
      <c r="C811" s="71"/>
      <c r="D811" s="69"/>
      <c r="E811" s="71"/>
      <c r="F811" s="71"/>
      <c r="G811" s="71"/>
      <c r="H811" s="71"/>
      <c r="I811" s="72"/>
      <c r="J811" s="73"/>
    </row>
    <row r="812" spans="1:10" x14ac:dyDescent="0.35">
      <c r="A812" s="71"/>
      <c r="B812" s="71"/>
      <c r="C812" s="71"/>
      <c r="D812" s="69"/>
      <c r="E812" s="71"/>
      <c r="F812" s="71"/>
      <c r="G812" s="71"/>
      <c r="H812" s="71"/>
      <c r="I812" s="72"/>
      <c r="J812" s="73"/>
    </row>
    <row r="813" spans="1:10" x14ac:dyDescent="0.35">
      <c r="A813" s="71"/>
      <c r="B813" s="71"/>
      <c r="C813" s="71"/>
      <c r="D813" s="69"/>
      <c r="E813" s="71"/>
      <c r="F813" s="71"/>
      <c r="G813" s="71"/>
      <c r="H813" s="71"/>
      <c r="I813" s="72"/>
      <c r="J813" s="73"/>
    </row>
    <row r="814" spans="1:10" x14ac:dyDescent="0.35">
      <c r="A814" s="71"/>
      <c r="B814" s="71"/>
      <c r="C814" s="71"/>
      <c r="D814" s="69"/>
      <c r="E814" s="71"/>
      <c r="F814" s="71"/>
      <c r="G814" s="71"/>
      <c r="H814" s="71"/>
      <c r="I814" s="72"/>
      <c r="J814" s="73"/>
    </row>
    <row r="815" spans="1:10" x14ac:dyDescent="0.35">
      <c r="A815" s="71"/>
      <c r="B815" s="71"/>
      <c r="C815" s="71"/>
      <c r="D815" s="69"/>
      <c r="E815" s="71"/>
      <c r="F815" s="71"/>
      <c r="G815" s="71"/>
      <c r="H815" s="71"/>
      <c r="I815" s="72"/>
      <c r="J815" s="73"/>
    </row>
    <row r="816" spans="1:10" x14ac:dyDescent="0.35">
      <c r="A816" s="71"/>
      <c r="B816" s="71"/>
      <c r="C816" s="71"/>
      <c r="D816" s="69"/>
      <c r="E816" s="71"/>
      <c r="F816" s="71"/>
      <c r="G816" s="71"/>
      <c r="H816" s="71"/>
      <c r="I816" s="72"/>
      <c r="J816" s="73"/>
    </row>
    <row r="817" spans="1:10" x14ac:dyDescent="0.35">
      <c r="A817" s="71"/>
      <c r="B817" s="71"/>
      <c r="C817" s="71"/>
      <c r="D817" s="69"/>
      <c r="E817" s="71"/>
      <c r="F817" s="71"/>
      <c r="G817" s="71"/>
      <c r="H817" s="71"/>
      <c r="I817" s="72"/>
      <c r="J817" s="73"/>
    </row>
    <row r="818" spans="1:10" x14ac:dyDescent="0.35">
      <c r="A818" s="71"/>
      <c r="B818" s="71"/>
      <c r="C818" s="71"/>
      <c r="D818" s="69"/>
      <c r="E818" s="71"/>
      <c r="F818" s="71"/>
      <c r="G818" s="71"/>
      <c r="H818" s="71"/>
      <c r="I818" s="72"/>
      <c r="J818" s="73"/>
    </row>
    <row r="819" spans="1:10" x14ac:dyDescent="0.35">
      <c r="A819" s="71"/>
      <c r="B819" s="71"/>
      <c r="C819" s="71"/>
      <c r="D819" s="69"/>
      <c r="E819" s="71"/>
      <c r="F819" s="71"/>
      <c r="G819" s="71"/>
      <c r="H819" s="71"/>
      <c r="I819" s="72"/>
      <c r="J819" s="73"/>
    </row>
    <row r="820" spans="1:10" x14ac:dyDescent="0.35">
      <c r="A820" s="71"/>
      <c r="B820" s="71"/>
      <c r="C820" s="71"/>
      <c r="D820" s="69"/>
      <c r="E820" s="71"/>
      <c r="F820" s="71"/>
      <c r="G820" s="71"/>
      <c r="H820" s="71"/>
      <c r="I820" s="72"/>
      <c r="J820" s="73"/>
    </row>
    <row r="821" spans="1:10" x14ac:dyDescent="0.35">
      <c r="A821" s="71"/>
      <c r="B821" s="71"/>
      <c r="C821" s="71"/>
      <c r="D821" s="69"/>
      <c r="E821" s="71"/>
      <c r="F821" s="71"/>
      <c r="G821" s="71"/>
      <c r="H821" s="71"/>
      <c r="I821" s="72"/>
      <c r="J821" s="73"/>
    </row>
    <row r="822" spans="1:10" x14ac:dyDescent="0.35">
      <c r="A822" s="71"/>
      <c r="B822" s="71"/>
      <c r="C822" s="71"/>
      <c r="D822" s="69"/>
      <c r="E822" s="71"/>
      <c r="F822" s="71"/>
      <c r="G822" s="71"/>
      <c r="H822" s="71"/>
      <c r="I822" s="72"/>
      <c r="J822" s="73"/>
    </row>
    <row r="823" spans="1:10" x14ac:dyDescent="0.35">
      <c r="A823" s="71"/>
      <c r="B823" s="71"/>
      <c r="C823" s="71"/>
      <c r="D823" s="69"/>
      <c r="E823" s="71"/>
      <c r="F823" s="71"/>
      <c r="G823" s="71"/>
      <c r="H823" s="71"/>
      <c r="I823" s="72"/>
      <c r="J823" s="73"/>
    </row>
    <row r="824" spans="1:10" x14ac:dyDescent="0.35">
      <c r="A824" s="71"/>
      <c r="B824" s="71"/>
      <c r="C824" s="71"/>
      <c r="D824" s="69"/>
      <c r="E824" s="71"/>
      <c r="F824" s="71"/>
      <c r="G824" s="71"/>
      <c r="H824" s="71"/>
      <c r="I824" s="72"/>
      <c r="J824" s="73"/>
    </row>
    <row r="825" spans="1:10" x14ac:dyDescent="0.35">
      <c r="A825" s="71"/>
      <c r="B825" s="71"/>
      <c r="C825" s="71"/>
      <c r="D825" s="69"/>
      <c r="E825" s="71"/>
      <c r="F825" s="71"/>
      <c r="G825" s="71"/>
      <c r="H825" s="71"/>
      <c r="I825" s="72"/>
      <c r="J825" s="73"/>
    </row>
    <row r="826" spans="1:10" x14ac:dyDescent="0.35">
      <c r="A826" s="71"/>
      <c r="B826" s="71"/>
      <c r="C826" s="71"/>
      <c r="D826" s="69"/>
      <c r="E826" s="71"/>
      <c r="F826" s="71"/>
      <c r="G826" s="71"/>
      <c r="H826" s="71"/>
      <c r="I826" s="72"/>
      <c r="J826" s="73"/>
    </row>
    <row r="827" spans="1:10" x14ac:dyDescent="0.35">
      <c r="A827" s="71"/>
      <c r="B827" s="71"/>
      <c r="C827" s="71"/>
      <c r="D827" s="69"/>
      <c r="E827" s="71"/>
      <c r="F827" s="71"/>
      <c r="G827" s="71"/>
      <c r="H827" s="71"/>
      <c r="I827" s="72"/>
      <c r="J827" s="73"/>
    </row>
    <row r="828" spans="1:10" x14ac:dyDescent="0.35">
      <c r="A828" s="71"/>
      <c r="B828" s="71"/>
      <c r="C828" s="71"/>
      <c r="D828" s="69"/>
      <c r="E828" s="71"/>
      <c r="F828" s="71"/>
      <c r="G828" s="71"/>
      <c r="H828" s="71"/>
      <c r="I828" s="72"/>
      <c r="J828" s="73"/>
    </row>
    <row r="829" spans="1:10" x14ac:dyDescent="0.35">
      <c r="A829" s="71"/>
      <c r="B829" s="71"/>
      <c r="C829" s="71"/>
      <c r="D829" s="69"/>
      <c r="E829" s="71"/>
      <c r="F829" s="71"/>
      <c r="G829" s="71"/>
      <c r="H829" s="71"/>
      <c r="I829" s="72"/>
      <c r="J829" s="73"/>
    </row>
    <row r="830" spans="1:10" x14ac:dyDescent="0.35">
      <c r="A830" s="71"/>
      <c r="B830" s="71"/>
      <c r="C830" s="71"/>
      <c r="D830" s="69"/>
      <c r="E830" s="71"/>
      <c r="F830" s="71"/>
      <c r="G830" s="71"/>
      <c r="H830" s="71"/>
      <c r="I830" s="72"/>
      <c r="J830" s="73"/>
    </row>
    <row r="831" spans="1:10" x14ac:dyDescent="0.35">
      <c r="A831" s="71"/>
      <c r="B831" s="71"/>
      <c r="C831" s="71"/>
      <c r="D831" s="69"/>
      <c r="E831" s="71"/>
      <c r="F831" s="71"/>
      <c r="G831" s="71"/>
      <c r="H831" s="71"/>
      <c r="I831" s="72"/>
      <c r="J831" s="73"/>
    </row>
    <row r="832" spans="1:10" x14ac:dyDescent="0.35">
      <c r="A832" s="71"/>
      <c r="B832" s="71"/>
      <c r="C832" s="71"/>
      <c r="D832" s="69"/>
      <c r="E832" s="71"/>
      <c r="F832" s="71"/>
      <c r="G832" s="71"/>
      <c r="H832" s="71"/>
      <c r="I832" s="72"/>
      <c r="J832" s="73"/>
    </row>
    <row r="833" spans="1:10" x14ac:dyDescent="0.35">
      <c r="A833" s="71"/>
      <c r="B833" s="71"/>
      <c r="C833" s="71"/>
      <c r="D833" s="69"/>
      <c r="E833" s="71"/>
      <c r="F833" s="71"/>
      <c r="G833" s="71"/>
      <c r="H833" s="71"/>
      <c r="I833" s="72"/>
      <c r="J833" s="73"/>
    </row>
    <row r="834" spans="1:10" x14ac:dyDescent="0.35">
      <c r="A834" s="71"/>
      <c r="B834" s="71"/>
      <c r="C834" s="71"/>
      <c r="D834" s="69"/>
      <c r="E834" s="71"/>
      <c r="F834" s="71"/>
      <c r="G834" s="71"/>
      <c r="H834" s="71"/>
      <c r="I834" s="72"/>
      <c r="J834" s="73"/>
    </row>
    <row r="835" spans="1:10" x14ac:dyDescent="0.35">
      <c r="A835" s="71"/>
      <c r="B835" s="71"/>
      <c r="C835" s="71"/>
      <c r="D835" s="69"/>
      <c r="E835" s="71"/>
      <c r="F835" s="71"/>
      <c r="G835" s="71"/>
      <c r="H835" s="71"/>
      <c r="I835" s="72"/>
      <c r="J835" s="73"/>
    </row>
    <row r="836" spans="1:10" x14ac:dyDescent="0.35">
      <c r="A836" s="71"/>
      <c r="B836" s="71"/>
      <c r="C836" s="71"/>
      <c r="D836" s="69"/>
      <c r="E836" s="71"/>
      <c r="F836" s="71"/>
      <c r="G836" s="71"/>
      <c r="H836" s="71"/>
      <c r="I836" s="72"/>
      <c r="J836" s="73"/>
    </row>
    <row r="837" spans="1:10" x14ac:dyDescent="0.35">
      <c r="A837" s="71"/>
      <c r="B837" s="71"/>
      <c r="C837" s="71"/>
      <c r="D837" s="69"/>
      <c r="E837" s="71"/>
      <c r="F837" s="71"/>
      <c r="G837" s="71"/>
      <c r="H837" s="71"/>
      <c r="I837" s="72"/>
      <c r="J837" s="73"/>
    </row>
    <row r="838" spans="1:10" x14ac:dyDescent="0.35">
      <c r="A838" s="71"/>
      <c r="B838" s="71"/>
      <c r="C838" s="71"/>
      <c r="D838" s="69"/>
      <c r="E838" s="71"/>
      <c r="F838" s="71"/>
      <c r="G838" s="71"/>
      <c r="H838" s="71"/>
      <c r="I838" s="72"/>
      <c r="J838" s="73"/>
    </row>
    <row r="839" spans="1:10" x14ac:dyDescent="0.35">
      <c r="A839" s="71"/>
      <c r="B839" s="71"/>
      <c r="C839" s="71"/>
      <c r="D839" s="69"/>
      <c r="E839" s="71"/>
      <c r="F839" s="71"/>
      <c r="G839" s="71"/>
      <c r="H839" s="71"/>
      <c r="I839" s="72"/>
      <c r="J839" s="73"/>
    </row>
    <row r="840" spans="1:10" x14ac:dyDescent="0.35">
      <c r="A840" s="71"/>
      <c r="B840" s="71"/>
      <c r="C840" s="71"/>
      <c r="D840" s="69"/>
      <c r="E840" s="71"/>
      <c r="F840" s="71"/>
      <c r="G840" s="71"/>
      <c r="H840" s="71"/>
      <c r="I840" s="72"/>
      <c r="J840" s="73"/>
    </row>
    <row r="841" spans="1:10" x14ac:dyDescent="0.35">
      <c r="A841" s="71"/>
      <c r="B841" s="71"/>
      <c r="C841" s="71"/>
      <c r="D841" s="69"/>
      <c r="E841" s="71"/>
      <c r="F841" s="71"/>
      <c r="G841" s="71"/>
      <c r="H841" s="71"/>
      <c r="I841" s="72"/>
      <c r="J841" s="73"/>
    </row>
    <row r="842" spans="1:10" x14ac:dyDescent="0.35">
      <c r="A842" s="71"/>
      <c r="B842" s="71"/>
      <c r="C842" s="71"/>
      <c r="D842" s="69"/>
      <c r="E842" s="71"/>
      <c r="F842" s="71"/>
      <c r="G842" s="71"/>
      <c r="H842" s="71"/>
      <c r="I842" s="72"/>
      <c r="J842" s="73"/>
    </row>
    <row r="843" spans="1:10" x14ac:dyDescent="0.35">
      <c r="A843" s="71"/>
      <c r="B843" s="71"/>
      <c r="C843" s="71"/>
      <c r="D843" s="69"/>
      <c r="E843" s="71"/>
      <c r="F843" s="71"/>
      <c r="G843" s="71"/>
      <c r="H843" s="71"/>
      <c r="I843" s="72"/>
      <c r="J843" s="73"/>
    </row>
    <row r="844" spans="1:10" x14ac:dyDescent="0.35">
      <c r="A844" s="71"/>
      <c r="B844" s="71"/>
      <c r="C844" s="71"/>
      <c r="D844" s="69"/>
      <c r="E844" s="71"/>
      <c r="F844" s="71"/>
      <c r="G844" s="71"/>
      <c r="H844" s="71"/>
      <c r="I844" s="72"/>
      <c r="J844" s="73"/>
    </row>
    <row r="845" spans="1:10" x14ac:dyDescent="0.35">
      <c r="A845" s="71"/>
      <c r="B845" s="71"/>
      <c r="C845" s="71"/>
      <c r="D845" s="69"/>
      <c r="E845" s="71"/>
      <c r="F845" s="71"/>
      <c r="G845" s="71"/>
      <c r="H845" s="71"/>
      <c r="I845" s="72"/>
      <c r="J845" s="73"/>
    </row>
    <row r="846" spans="1:10" x14ac:dyDescent="0.35">
      <c r="A846" s="71"/>
      <c r="B846" s="71"/>
      <c r="C846" s="71"/>
      <c r="D846" s="69"/>
      <c r="E846" s="71"/>
      <c r="F846" s="71"/>
      <c r="G846" s="71"/>
      <c r="H846" s="71"/>
      <c r="I846" s="72"/>
      <c r="J846" s="73"/>
    </row>
    <row r="847" spans="1:10" x14ac:dyDescent="0.35">
      <c r="A847" s="71"/>
      <c r="B847" s="71"/>
      <c r="C847" s="71"/>
      <c r="D847" s="69"/>
      <c r="E847" s="71"/>
      <c r="F847" s="71"/>
      <c r="G847" s="71"/>
      <c r="H847" s="71"/>
      <c r="I847" s="72"/>
      <c r="J847" s="73"/>
    </row>
    <row r="848" spans="1:10" x14ac:dyDescent="0.35">
      <c r="A848" s="71"/>
      <c r="B848" s="71"/>
      <c r="C848" s="71"/>
      <c r="D848" s="69"/>
      <c r="E848" s="71"/>
      <c r="F848" s="71"/>
      <c r="G848" s="71"/>
      <c r="H848" s="71"/>
      <c r="I848" s="72"/>
      <c r="J848" s="73"/>
    </row>
    <row r="849" spans="1:10" x14ac:dyDescent="0.35">
      <c r="A849" s="71"/>
      <c r="B849" s="71"/>
      <c r="C849" s="71"/>
      <c r="D849" s="69"/>
      <c r="E849" s="71"/>
      <c r="F849" s="71"/>
      <c r="G849" s="71"/>
      <c r="H849" s="71"/>
      <c r="I849" s="72"/>
      <c r="J849" s="73"/>
    </row>
    <row r="850" spans="1:10" x14ac:dyDescent="0.35">
      <c r="A850" s="71"/>
      <c r="B850" s="71"/>
      <c r="C850" s="71"/>
      <c r="D850" s="69"/>
      <c r="E850" s="71"/>
      <c r="F850" s="71"/>
      <c r="G850" s="71"/>
      <c r="H850" s="71"/>
      <c r="I850" s="72"/>
      <c r="J850" s="73"/>
    </row>
    <row r="851" spans="1:10" x14ac:dyDescent="0.35">
      <c r="A851" s="71"/>
      <c r="B851" s="71"/>
      <c r="C851" s="71"/>
      <c r="D851" s="69"/>
      <c r="E851" s="71"/>
      <c r="F851" s="71"/>
      <c r="G851" s="71"/>
      <c r="H851" s="71"/>
      <c r="I851" s="72"/>
      <c r="J851" s="73"/>
    </row>
    <row r="852" spans="1:10" x14ac:dyDescent="0.35">
      <c r="A852" s="71"/>
      <c r="B852" s="71"/>
      <c r="C852" s="71"/>
      <c r="D852" s="69"/>
      <c r="E852" s="71"/>
      <c r="F852" s="71"/>
      <c r="G852" s="71"/>
      <c r="H852" s="71"/>
      <c r="I852" s="72"/>
      <c r="J852" s="73"/>
    </row>
    <row r="853" spans="1:10" x14ac:dyDescent="0.35">
      <c r="A853" s="71"/>
      <c r="B853" s="71"/>
      <c r="C853" s="71"/>
      <c r="D853" s="69"/>
      <c r="E853" s="71"/>
      <c r="F853" s="71"/>
      <c r="G853" s="71"/>
      <c r="H853" s="71"/>
      <c r="I853" s="72"/>
      <c r="J853" s="73"/>
    </row>
    <row r="854" spans="1:10" x14ac:dyDescent="0.35">
      <c r="A854" s="71"/>
      <c r="B854" s="71"/>
      <c r="C854" s="71"/>
      <c r="D854" s="69"/>
      <c r="E854" s="71"/>
      <c r="F854" s="71"/>
      <c r="G854" s="71"/>
      <c r="H854" s="71"/>
      <c r="I854" s="72"/>
      <c r="J854" s="73"/>
    </row>
    <row r="855" spans="1:10" x14ac:dyDescent="0.35">
      <c r="A855" s="71"/>
      <c r="B855" s="71"/>
      <c r="C855" s="71"/>
      <c r="D855" s="69"/>
      <c r="E855" s="71"/>
      <c r="F855" s="71"/>
      <c r="G855" s="71"/>
      <c r="H855" s="71"/>
      <c r="I855" s="72"/>
      <c r="J855" s="73"/>
    </row>
    <row r="856" spans="1:10" x14ac:dyDescent="0.35">
      <c r="A856" s="71"/>
      <c r="B856" s="71"/>
      <c r="C856" s="71"/>
      <c r="D856" s="69"/>
      <c r="E856" s="71"/>
      <c r="F856" s="71"/>
      <c r="G856" s="71"/>
      <c r="H856" s="71"/>
      <c r="I856" s="72"/>
      <c r="J856" s="73"/>
    </row>
    <row r="857" spans="1:10" x14ac:dyDescent="0.35">
      <c r="A857" s="71"/>
      <c r="B857" s="71"/>
      <c r="C857" s="71"/>
      <c r="D857" s="69"/>
      <c r="E857" s="71"/>
      <c r="F857" s="71"/>
      <c r="G857" s="71"/>
      <c r="H857" s="71"/>
      <c r="I857" s="72"/>
      <c r="J857" s="73"/>
    </row>
    <row r="858" spans="1:10" x14ac:dyDescent="0.35">
      <c r="A858" s="71"/>
      <c r="B858" s="71"/>
      <c r="C858" s="71"/>
      <c r="D858" s="69"/>
      <c r="E858" s="71"/>
      <c r="F858" s="71"/>
      <c r="G858" s="71"/>
      <c r="H858" s="71"/>
      <c r="I858" s="72"/>
      <c r="J858" s="73"/>
    </row>
    <row r="859" spans="1:10" x14ac:dyDescent="0.35">
      <c r="A859" s="71"/>
      <c r="B859" s="71"/>
      <c r="C859" s="71"/>
      <c r="D859" s="69"/>
      <c r="E859" s="71"/>
      <c r="F859" s="71"/>
      <c r="G859" s="71"/>
      <c r="H859" s="71"/>
      <c r="I859" s="72"/>
      <c r="J859" s="73"/>
    </row>
    <row r="860" spans="1:10" x14ac:dyDescent="0.35">
      <c r="A860" s="71"/>
      <c r="B860" s="71"/>
      <c r="C860" s="71"/>
      <c r="D860" s="69"/>
      <c r="E860" s="71"/>
      <c r="F860" s="71"/>
      <c r="G860" s="71"/>
      <c r="H860" s="71"/>
      <c r="I860" s="72"/>
      <c r="J860" s="73"/>
    </row>
    <row r="861" spans="1:10" x14ac:dyDescent="0.35">
      <c r="A861" s="71"/>
      <c r="B861" s="71"/>
      <c r="C861" s="71"/>
      <c r="D861" s="69"/>
      <c r="E861" s="71"/>
      <c r="F861" s="71"/>
      <c r="G861" s="71"/>
      <c r="H861" s="71"/>
      <c r="I861" s="72"/>
      <c r="J861" s="73"/>
    </row>
    <row r="862" spans="1:10" x14ac:dyDescent="0.35">
      <c r="A862" s="71"/>
      <c r="B862" s="71"/>
      <c r="C862" s="71"/>
      <c r="D862" s="69"/>
      <c r="E862" s="71"/>
      <c r="F862" s="71"/>
      <c r="G862" s="71"/>
      <c r="H862" s="71"/>
      <c r="I862" s="72"/>
      <c r="J862" s="73"/>
    </row>
    <row r="863" spans="1:10" x14ac:dyDescent="0.35">
      <c r="A863" s="71"/>
      <c r="B863" s="71"/>
      <c r="C863" s="71"/>
      <c r="D863" s="69"/>
      <c r="E863" s="71"/>
      <c r="F863" s="71"/>
      <c r="G863" s="71"/>
      <c r="H863" s="71"/>
      <c r="I863" s="72"/>
      <c r="J863" s="73"/>
    </row>
    <row r="864" spans="1:10" x14ac:dyDescent="0.35">
      <c r="A864" s="71"/>
      <c r="B864" s="71"/>
      <c r="C864" s="71"/>
      <c r="D864" s="69"/>
      <c r="E864" s="71"/>
      <c r="F864" s="71"/>
      <c r="G864" s="71"/>
      <c r="H864" s="71"/>
      <c r="I864" s="72"/>
      <c r="J864" s="73"/>
    </row>
    <row r="865" spans="1:10" x14ac:dyDescent="0.35">
      <c r="A865" s="71"/>
      <c r="B865" s="71"/>
      <c r="C865" s="71"/>
      <c r="D865" s="69"/>
      <c r="E865" s="71"/>
      <c r="F865" s="71"/>
      <c r="G865" s="71"/>
      <c r="H865" s="71"/>
      <c r="I865" s="72"/>
      <c r="J865" s="73"/>
    </row>
    <row r="866" spans="1:10" x14ac:dyDescent="0.35">
      <c r="A866" s="71"/>
      <c r="B866" s="71"/>
      <c r="C866" s="71"/>
      <c r="D866" s="69"/>
      <c r="E866" s="71"/>
      <c r="F866" s="71"/>
      <c r="G866" s="71"/>
      <c r="H866" s="71"/>
      <c r="I866" s="72"/>
      <c r="J866" s="73"/>
    </row>
    <row r="867" spans="1:10" x14ac:dyDescent="0.35">
      <c r="A867" s="71"/>
      <c r="B867" s="71"/>
      <c r="C867" s="71"/>
      <c r="D867" s="69"/>
      <c r="E867" s="71"/>
      <c r="F867" s="71"/>
      <c r="G867" s="71"/>
      <c r="H867" s="71"/>
      <c r="I867" s="72"/>
      <c r="J867" s="73"/>
    </row>
    <row r="868" spans="1:10" x14ac:dyDescent="0.35">
      <c r="A868" s="71"/>
      <c r="B868" s="71"/>
      <c r="C868" s="71"/>
      <c r="D868" s="69"/>
      <c r="E868" s="71"/>
      <c r="F868" s="71"/>
      <c r="G868" s="71"/>
      <c r="H868" s="71"/>
      <c r="I868" s="72"/>
      <c r="J868" s="73"/>
    </row>
    <row r="869" spans="1:10" x14ac:dyDescent="0.35">
      <c r="A869" s="71"/>
      <c r="B869" s="71"/>
      <c r="C869" s="71"/>
      <c r="D869" s="69"/>
      <c r="E869" s="71"/>
      <c r="F869" s="71"/>
      <c r="G869" s="71"/>
      <c r="H869" s="71"/>
      <c r="I869" s="72"/>
      <c r="J869" s="73"/>
    </row>
    <row r="870" spans="1:10" x14ac:dyDescent="0.35">
      <c r="A870" s="71"/>
      <c r="B870" s="71"/>
      <c r="C870" s="71"/>
      <c r="D870" s="69"/>
      <c r="E870" s="71"/>
      <c r="F870" s="71"/>
      <c r="G870" s="71"/>
      <c r="H870" s="71"/>
      <c r="I870" s="72"/>
      <c r="J870" s="73"/>
    </row>
    <row r="871" spans="1:10" x14ac:dyDescent="0.35">
      <c r="A871" s="71"/>
      <c r="B871" s="71"/>
      <c r="C871" s="71"/>
      <c r="D871" s="69"/>
      <c r="E871" s="71"/>
      <c r="F871" s="71"/>
      <c r="G871" s="71"/>
      <c r="H871" s="71"/>
      <c r="I871" s="72"/>
      <c r="J871" s="73"/>
    </row>
    <row r="872" spans="1:10" x14ac:dyDescent="0.35">
      <c r="A872" s="71"/>
      <c r="B872" s="71"/>
      <c r="C872" s="71"/>
      <c r="D872" s="69"/>
      <c r="E872" s="71"/>
      <c r="F872" s="71"/>
      <c r="G872" s="71"/>
      <c r="H872" s="71"/>
      <c r="I872" s="72"/>
      <c r="J872" s="73"/>
    </row>
    <row r="873" spans="1:10" x14ac:dyDescent="0.35">
      <c r="A873" s="71"/>
      <c r="B873" s="71"/>
      <c r="C873" s="71"/>
      <c r="D873" s="69"/>
      <c r="E873" s="71"/>
      <c r="F873" s="71"/>
      <c r="G873" s="71"/>
      <c r="H873" s="71"/>
      <c r="I873" s="72"/>
      <c r="J873" s="73"/>
    </row>
    <row r="874" spans="1:10" x14ac:dyDescent="0.35">
      <c r="A874" s="71"/>
      <c r="B874" s="71"/>
      <c r="C874" s="71"/>
      <c r="D874" s="69"/>
      <c r="E874" s="71"/>
      <c r="F874" s="71"/>
      <c r="G874" s="71"/>
      <c r="H874" s="71"/>
      <c r="I874" s="72"/>
      <c r="J874" s="73"/>
    </row>
    <row r="875" spans="1:10" x14ac:dyDescent="0.35">
      <c r="A875" s="71"/>
      <c r="B875" s="71"/>
      <c r="C875" s="71"/>
      <c r="D875" s="69"/>
      <c r="E875" s="71"/>
      <c r="F875" s="71"/>
      <c r="G875" s="71"/>
      <c r="H875" s="71"/>
      <c r="I875" s="72"/>
      <c r="J875" s="73"/>
    </row>
    <row r="876" spans="1:10" x14ac:dyDescent="0.35">
      <c r="A876" s="71"/>
      <c r="B876" s="71"/>
      <c r="C876" s="71"/>
      <c r="D876" s="69"/>
      <c r="E876" s="71"/>
      <c r="F876" s="71"/>
      <c r="G876" s="71"/>
      <c r="H876" s="71"/>
      <c r="I876" s="72"/>
      <c r="J876" s="73"/>
    </row>
    <row r="877" spans="1:10" x14ac:dyDescent="0.35">
      <c r="A877" s="71"/>
      <c r="B877" s="71"/>
      <c r="C877" s="71"/>
      <c r="D877" s="69"/>
      <c r="E877" s="71"/>
      <c r="F877" s="71"/>
      <c r="G877" s="71"/>
      <c r="H877" s="71"/>
      <c r="I877" s="72"/>
      <c r="J877" s="73"/>
    </row>
    <row r="878" spans="1:10" x14ac:dyDescent="0.35">
      <c r="A878" s="71"/>
      <c r="B878" s="71"/>
      <c r="C878" s="71"/>
      <c r="D878" s="69"/>
      <c r="E878" s="71"/>
      <c r="F878" s="71"/>
      <c r="G878" s="71"/>
      <c r="H878" s="71"/>
      <c r="I878" s="72"/>
      <c r="J878" s="73"/>
    </row>
    <row r="879" spans="1:10" x14ac:dyDescent="0.35">
      <c r="A879" s="71"/>
      <c r="B879" s="71"/>
      <c r="C879" s="71"/>
      <c r="D879" s="69"/>
      <c r="E879" s="71"/>
      <c r="F879" s="71"/>
      <c r="G879" s="71"/>
      <c r="H879" s="71"/>
      <c r="I879" s="72"/>
      <c r="J879" s="73"/>
    </row>
    <row r="880" spans="1:10" x14ac:dyDescent="0.35">
      <c r="A880" s="71"/>
      <c r="B880" s="71"/>
      <c r="C880" s="71"/>
      <c r="D880" s="69"/>
      <c r="E880" s="71"/>
      <c r="F880" s="71"/>
      <c r="G880" s="71"/>
      <c r="H880" s="71"/>
      <c r="I880" s="72"/>
      <c r="J880" s="73"/>
    </row>
    <row r="881" spans="1:10" x14ac:dyDescent="0.35">
      <c r="A881" s="71"/>
      <c r="B881" s="71"/>
      <c r="C881" s="71"/>
      <c r="D881" s="69"/>
      <c r="E881" s="71"/>
      <c r="F881" s="71"/>
      <c r="G881" s="71"/>
      <c r="H881" s="71"/>
      <c r="I881" s="72"/>
      <c r="J881" s="73"/>
    </row>
    <row r="882" spans="1:10" x14ac:dyDescent="0.35">
      <c r="A882" s="71"/>
      <c r="B882" s="71"/>
      <c r="C882" s="71"/>
      <c r="D882" s="69"/>
      <c r="E882" s="71"/>
      <c r="F882" s="71"/>
      <c r="G882" s="71"/>
      <c r="H882" s="71"/>
      <c r="I882" s="72"/>
      <c r="J882" s="73"/>
    </row>
    <row r="883" spans="1:10" x14ac:dyDescent="0.35">
      <c r="A883" s="71"/>
      <c r="B883" s="71"/>
      <c r="C883" s="71"/>
      <c r="D883" s="69"/>
      <c r="E883" s="71"/>
      <c r="F883" s="71"/>
      <c r="G883" s="71"/>
      <c r="H883" s="71"/>
      <c r="I883" s="72"/>
      <c r="J883" s="73"/>
    </row>
    <row r="884" spans="1:10" x14ac:dyDescent="0.35">
      <c r="A884" s="71"/>
      <c r="B884" s="71"/>
      <c r="C884" s="71"/>
      <c r="D884" s="69"/>
      <c r="E884" s="71"/>
      <c r="F884" s="71"/>
      <c r="G884" s="71"/>
      <c r="H884" s="71"/>
      <c r="I884" s="72"/>
      <c r="J884" s="73"/>
    </row>
    <row r="885" spans="1:10" x14ac:dyDescent="0.35">
      <c r="A885" s="71"/>
      <c r="B885" s="71"/>
      <c r="C885" s="71"/>
      <c r="D885" s="69"/>
      <c r="E885" s="71"/>
      <c r="F885" s="71"/>
      <c r="G885" s="71"/>
      <c r="H885" s="71"/>
      <c r="I885" s="72"/>
      <c r="J885" s="73"/>
    </row>
    <row r="886" spans="1:10" x14ac:dyDescent="0.35">
      <c r="A886" s="71"/>
      <c r="B886" s="71"/>
      <c r="C886" s="71"/>
      <c r="D886" s="69"/>
      <c r="E886" s="71"/>
      <c r="F886" s="71"/>
      <c r="G886" s="71"/>
      <c r="H886" s="71"/>
      <c r="I886" s="72"/>
      <c r="J886" s="73"/>
    </row>
    <row r="887" spans="1:10" x14ac:dyDescent="0.35">
      <c r="A887" s="71"/>
      <c r="B887" s="71"/>
      <c r="C887" s="71"/>
      <c r="D887" s="69"/>
      <c r="E887" s="71"/>
      <c r="F887" s="71"/>
      <c r="G887" s="71"/>
      <c r="H887" s="71"/>
      <c r="I887" s="72"/>
      <c r="J887" s="73"/>
    </row>
    <row r="888" spans="1:10" x14ac:dyDescent="0.35">
      <c r="A888" s="71"/>
      <c r="B888" s="71"/>
      <c r="C888" s="71"/>
      <c r="D888" s="69"/>
      <c r="E888" s="71"/>
      <c r="F888" s="71"/>
      <c r="G888" s="71"/>
      <c r="H888" s="71"/>
      <c r="I888" s="72"/>
      <c r="J888" s="73"/>
    </row>
    <row r="889" spans="1:10" x14ac:dyDescent="0.35">
      <c r="A889" s="71"/>
      <c r="B889" s="71"/>
      <c r="C889" s="71"/>
      <c r="D889" s="69"/>
      <c r="E889" s="71"/>
      <c r="F889" s="71"/>
      <c r="G889" s="71"/>
      <c r="H889" s="71"/>
      <c r="I889" s="72"/>
      <c r="J889" s="73"/>
    </row>
    <row r="890" spans="1:10" x14ac:dyDescent="0.35">
      <c r="A890" s="71"/>
      <c r="B890" s="71"/>
      <c r="C890" s="71"/>
      <c r="D890" s="69"/>
      <c r="E890" s="71"/>
      <c r="F890" s="71"/>
      <c r="G890" s="71"/>
      <c r="H890" s="71"/>
      <c r="I890" s="72"/>
      <c r="J890" s="73"/>
    </row>
    <row r="891" spans="1:10" x14ac:dyDescent="0.35">
      <c r="A891" s="71"/>
      <c r="B891" s="71"/>
      <c r="C891" s="71"/>
      <c r="D891" s="69"/>
      <c r="E891" s="71"/>
      <c r="F891" s="71"/>
      <c r="G891" s="71"/>
      <c r="H891" s="71"/>
      <c r="I891" s="72"/>
      <c r="J891" s="73"/>
    </row>
    <row r="892" spans="1:10" x14ac:dyDescent="0.35">
      <c r="A892" s="71"/>
      <c r="B892" s="71"/>
      <c r="C892" s="71"/>
      <c r="D892" s="69"/>
      <c r="E892" s="71"/>
      <c r="F892" s="71"/>
      <c r="G892" s="71"/>
      <c r="H892" s="71"/>
      <c r="I892" s="72"/>
      <c r="J892" s="73"/>
    </row>
    <row r="893" spans="1:10" x14ac:dyDescent="0.35">
      <c r="A893" s="71"/>
      <c r="B893" s="71"/>
      <c r="C893" s="71"/>
      <c r="D893" s="69"/>
      <c r="E893" s="71"/>
      <c r="F893" s="71"/>
      <c r="G893" s="71"/>
      <c r="H893" s="71"/>
      <c r="I893" s="72"/>
      <c r="J893" s="73"/>
    </row>
    <row r="894" spans="1:10" x14ac:dyDescent="0.35">
      <c r="A894" s="71"/>
      <c r="B894" s="71"/>
      <c r="C894" s="71"/>
      <c r="D894" s="69"/>
      <c r="E894" s="71"/>
      <c r="F894" s="71"/>
      <c r="G894" s="71"/>
      <c r="H894" s="71"/>
      <c r="I894" s="72"/>
      <c r="J894" s="73"/>
    </row>
    <row r="895" spans="1:10" x14ac:dyDescent="0.35">
      <c r="A895" s="71"/>
      <c r="B895" s="71"/>
      <c r="C895" s="71"/>
      <c r="D895" s="69"/>
      <c r="E895" s="71"/>
      <c r="F895" s="71"/>
      <c r="G895" s="71"/>
      <c r="H895" s="71"/>
      <c r="I895" s="72"/>
      <c r="J895" s="73"/>
    </row>
    <row r="896" spans="1:10" x14ac:dyDescent="0.35">
      <c r="A896" s="71"/>
      <c r="B896" s="71"/>
      <c r="C896" s="71"/>
      <c r="D896" s="69"/>
      <c r="E896" s="71"/>
      <c r="F896" s="71"/>
      <c r="G896" s="71"/>
      <c r="H896" s="71"/>
      <c r="I896" s="72"/>
      <c r="J896" s="73"/>
    </row>
    <row r="897" spans="1:10" x14ac:dyDescent="0.35">
      <c r="A897" s="71"/>
      <c r="B897" s="71"/>
      <c r="C897" s="71"/>
      <c r="D897" s="69"/>
      <c r="E897" s="71"/>
      <c r="F897" s="71"/>
      <c r="G897" s="71"/>
      <c r="H897" s="71"/>
      <c r="I897" s="72"/>
      <c r="J897" s="73"/>
    </row>
    <row r="898" spans="1:10" x14ac:dyDescent="0.35">
      <c r="A898" s="71"/>
      <c r="B898" s="71"/>
      <c r="C898" s="71"/>
      <c r="D898" s="69"/>
      <c r="E898" s="71"/>
      <c r="F898" s="71"/>
      <c r="G898" s="71"/>
      <c r="H898" s="71"/>
      <c r="I898" s="72"/>
      <c r="J898" s="73"/>
    </row>
    <row r="899" spans="1:10" x14ac:dyDescent="0.35">
      <c r="A899" s="71"/>
      <c r="B899" s="71"/>
      <c r="C899" s="71"/>
      <c r="D899" s="69"/>
      <c r="E899" s="71"/>
      <c r="F899" s="71"/>
      <c r="G899" s="71"/>
      <c r="H899" s="71"/>
      <c r="I899" s="72"/>
      <c r="J899" s="73"/>
    </row>
    <row r="900" spans="1:10" x14ac:dyDescent="0.35">
      <c r="A900" s="71"/>
      <c r="B900" s="71"/>
      <c r="C900" s="71"/>
      <c r="D900" s="69"/>
      <c r="E900" s="71"/>
      <c r="F900" s="71"/>
      <c r="G900" s="71"/>
      <c r="H900" s="71"/>
      <c r="I900" s="72"/>
      <c r="J900" s="73"/>
    </row>
    <row r="901" spans="1:10" x14ac:dyDescent="0.35">
      <c r="A901" s="71"/>
      <c r="B901" s="71"/>
      <c r="C901" s="71"/>
      <c r="D901" s="69"/>
      <c r="E901" s="71"/>
      <c r="F901" s="71"/>
      <c r="G901" s="71"/>
      <c r="H901" s="71"/>
      <c r="I901" s="72"/>
      <c r="J901" s="73"/>
    </row>
    <row r="902" spans="1:10" x14ac:dyDescent="0.35">
      <c r="A902" s="71"/>
      <c r="B902" s="71"/>
      <c r="C902" s="71"/>
      <c r="D902" s="69"/>
      <c r="E902" s="71"/>
      <c r="F902" s="71"/>
      <c r="G902" s="71"/>
      <c r="H902" s="71"/>
      <c r="I902" s="72"/>
      <c r="J902" s="73"/>
    </row>
    <row r="903" spans="1:10" x14ac:dyDescent="0.35">
      <c r="A903" s="71"/>
      <c r="B903" s="71"/>
      <c r="C903" s="71"/>
      <c r="D903" s="69"/>
      <c r="E903" s="71"/>
      <c r="F903" s="71"/>
      <c r="G903" s="71"/>
      <c r="H903" s="71"/>
      <c r="I903" s="72"/>
      <c r="J903" s="73"/>
    </row>
    <row r="904" spans="1:10" x14ac:dyDescent="0.35">
      <c r="A904" s="71"/>
      <c r="B904" s="71"/>
      <c r="C904" s="71"/>
      <c r="D904" s="69"/>
      <c r="E904" s="71"/>
      <c r="F904" s="71"/>
      <c r="G904" s="71"/>
      <c r="H904" s="71"/>
      <c r="I904" s="72"/>
      <c r="J904" s="73"/>
    </row>
    <row r="905" spans="1:10" x14ac:dyDescent="0.35">
      <c r="A905" s="71"/>
      <c r="B905" s="71"/>
      <c r="C905" s="71"/>
      <c r="D905" s="69"/>
      <c r="E905" s="71"/>
      <c r="F905" s="71"/>
      <c r="G905" s="71"/>
      <c r="H905" s="71"/>
      <c r="I905" s="72"/>
      <c r="J905" s="73"/>
    </row>
    <row r="906" spans="1:10" x14ac:dyDescent="0.35">
      <c r="A906" s="71"/>
      <c r="B906" s="71"/>
      <c r="C906" s="71"/>
      <c r="D906" s="69"/>
      <c r="E906" s="71"/>
      <c r="F906" s="71"/>
      <c r="G906" s="71"/>
      <c r="H906" s="71"/>
      <c r="I906" s="72"/>
      <c r="J906" s="73"/>
    </row>
    <row r="907" spans="1:10" x14ac:dyDescent="0.35">
      <c r="A907" s="71"/>
      <c r="B907" s="71"/>
      <c r="C907" s="71"/>
      <c r="D907" s="69"/>
      <c r="E907" s="71"/>
      <c r="F907" s="71"/>
      <c r="G907" s="71"/>
      <c r="H907" s="71"/>
      <c r="I907" s="72"/>
      <c r="J907" s="73"/>
    </row>
    <row r="908" spans="1:10" x14ac:dyDescent="0.35">
      <c r="A908" s="71"/>
      <c r="B908" s="71"/>
      <c r="C908" s="71"/>
      <c r="D908" s="69"/>
      <c r="E908" s="71"/>
      <c r="F908" s="71"/>
      <c r="G908" s="71"/>
      <c r="H908" s="71"/>
      <c r="I908" s="72"/>
      <c r="J908" s="73"/>
    </row>
    <row r="909" spans="1:10" x14ac:dyDescent="0.35">
      <c r="A909" s="71"/>
      <c r="B909" s="71"/>
      <c r="C909" s="71"/>
      <c r="D909" s="69"/>
      <c r="E909" s="71"/>
      <c r="F909" s="71"/>
      <c r="G909" s="71"/>
      <c r="H909" s="71"/>
      <c r="I909" s="72"/>
      <c r="J909" s="73"/>
    </row>
    <row r="910" spans="1:10" x14ac:dyDescent="0.35">
      <c r="A910" s="71"/>
      <c r="B910" s="71"/>
      <c r="C910" s="71"/>
      <c r="D910" s="69"/>
      <c r="E910" s="71"/>
      <c r="F910" s="71"/>
      <c r="G910" s="71"/>
      <c r="H910" s="71"/>
      <c r="I910" s="72"/>
      <c r="J910" s="73"/>
    </row>
    <row r="911" spans="1:10" x14ac:dyDescent="0.35">
      <c r="A911" s="71"/>
      <c r="B911" s="71"/>
      <c r="C911" s="71"/>
      <c r="D911" s="69"/>
      <c r="E911" s="71"/>
      <c r="F911" s="71"/>
      <c r="G911" s="71"/>
      <c r="H911" s="71"/>
      <c r="I911" s="72"/>
      <c r="J911" s="73"/>
    </row>
    <row r="912" spans="1:10" x14ac:dyDescent="0.35">
      <c r="A912" s="71"/>
      <c r="B912" s="71"/>
      <c r="C912" s="71"/>
      <c r="D912" s="69"/>
      <c r="E912" s="71"/>
      <c r="F912" s="71"/>
      <c r="G912" s="71"/>
      <c r="H912" s="71"/>
      <c r="I912" s="72"/>
      <c r="J912" s="73"/>
    </row>
    <row r="913" spans="1:10" x14ac:dyDescent="0.35">
      <c r="A913" s="71"/>
      <c r="B913" s="71"/>
      <c r="C913" s="71"/>
      <c r="D913" s="69"/>
      <c r="E913" s="71"/>
      <c r="F913" s="71"/>
      <c r="G913" s="71"/>
      <c r="H913" s="71"/>
      <c r="I913" s="72"/>
      <c r="J913" s="73"/>
    </row>
    <row r="914" spans="1:10" x14ac:dyDescent="0.35">
      <c r="A914" s="71"/>
      <c r="B914" s="71"/>
      <c r="C914" s="71"/>
      <c r="D914" s="69"/>
      <c r="E914" s="71"/>
      <c r="F914" s="71"/>
      <c r="G914" s="71"/>
      <c r="H914" s="71"/>
      <c r="I914" s="72"/>
      <c r="J914" s="73"/>
    </row>
    <row r="915" spans="1:10" x14ac:dyDescent="0.35">
      <c r="A915" s="71"/>
      <c r="B915" s="71"/>
      <c r="C915" s="71"/>
      <c r="D915" s="69"/>
      <c r="E915" s="71"/>
      <c r="F915" s="71"/>
      <c r="G915" s="71"/>
      <c r="H915" s="71"/>
      <c r="I915" s="72"/>
      <c r="J915" s="73"/>
    </row>
    <row r="916" spans="1:10" x14ac:dyDescent="0.35">
      <c r="A916" s="71"/>
      <c r="B916" s="71"/>
      <c r="C916" s="71"/>
      <c r="D916" s="69"/>
      <c r="E916" s="71"/>
      <c r="F916" s="71"/>
      <c r="G916" s="71"/>
      <c r="H916" s="71"/>
      <c r="I916" s="72"/>
      <c r="J916" s="73"/>
    </row>
    <row r="917" spans="1:10" x14ac:dyDescent="0.35">
      <c r="A917" s="71"/>
      <c r="B917" s="71"/>
      <c r="C917" s="71"/>
      <c r="D917" s="69"/>
      <c r="E917" s="71"/>
      <c r="F917" s="71"/>
      <c r="G917" s="71"/>
      <c r="H917" s="71"/>
      <c r="I917" s="72"/>
      <c r="J917" s="73"/>
    </row>
    <row r="918" spans="1:10" x14ac:dyDescent="0.35">
      <c r="A918" s="71"/>
      <c r="B918" s="71"/>
      <c r="C918" s="71"/>
      <c r="D918" s="69"/>
      <c r="E918" s="71"/>
      <c r="F918" s="71"/>
      <c r="G918" s="71"/>
      <c r="H918" s="71"/>
      <c r="I918" s="72"/>
      <c r="J918" s="73"/>
    </row>
    <row r="919" spans="1:10" x14ac:dyDescent="0.35">
      <c r="A919" s="71"/>
      <c r="B919" s="71"/>
      <c r="C919" s="71"/>
      <c r="D919" s="69"/>
      <c r="E919" s="71"/>
      <c r="F919" s="71"/>
      <c r="G919" s="71"/>
      <c r="H919" s="71"/>
      <c r="I919" s="72"/>
      <c r="J919" s="73"/>
    </row>
    <row r="920" spans="1:10" x14ac:dyDescent="0.35">
      <c r="A920" s="71"/>
      <c r="B920" s="71"/>
      <c r="C920" s="71"/>
      <c r="D920" s="69"/>
      <c r="E920" s="71"/>
      <c r="F920" s="71"/>
      <c r="G920" s="71"/>
      <c r="H920" s="71"/>
      <c r="I920" s="72"/>
      <c r="J920" s="73"/>
    </row>
    <row r="921" spans="1:10" x14ac:dyDescent="0.35">
      <c r="A921" s="71"/>
      <c r="B921" s="71"/>
      <c r="C921" s="71"/>
      <c r="D921" s="69"/>
      <c r="E921" s="71"/>
      <c r="F921" s="71"/>
      <c r="G921" s="71"/>
      <c r="H921" s="71"/>
      <c r="I921" s="72"/>
      <c r="J921" s="73"/>
    </row>
    <row r="922" spans="1:10" x14ac:dyDescent="0.35">
      <c r="A922" s="71"/>
      <c r="B922" s="71"/>
      <c r="C922" s="71"/>
      <c r="D922" s="69"/>
      <c r="E922" s="71"/>
      <c r="F922" s="71"/>
      <c r="G922" s="71"/>
      <c r="H922" s="71"/>
      <c r="I922" s="72"/>
      <c r="J922" s="73"/>
    </row>
    <row r="923" spans="1:10" x14ac:dyDescent="0.35">
      <c r="A923" s="71"/>
      <c r="B923" s="71"/>
      <c r="C923" s="71"/>
      <c r="D923" s="69"/>
      <c r="E923" s="71"/>
      <c r="F923" s="71"/>
      <c r="G923" s="71"/>
      <c r="H923" s="71"/>
      <c r="I923" s="72"/>
      <c r="J923" s="73"/>
    </row>
    <row r="924" spans="1:10" x14ac:dyDescent="0.35">
      <c r="A924" s="71"/>
      <c r="B924" s="71"/>
      <c r="C924" s="71"/>
      <c r="D924" s="69"/>
      <c r="E924" s="71"/>
      <c r="F924" s="71"/>
      <c r="G924" s="71"/>
      <c r="H924" s="71"/>
      <c r="I924" s="72"/>
      <c r="J924" s="73"/>
    </row>
    <row r="925" spans="1:10" x14ac:dyDescent="0.35">
      <c r="A925" s="71"/>
      <c r="B925" s="71"/>
      <c r="C925" s="71"/>
      <c r="D925" s="69"/>
      <c r="E925" s="71"/>
      <c r="F925" s="71"/>
      <c r="G925" s="71"/>
      <c r="H925" s="71"/>
      <c r="I925" s="72"/>
      <c r="J925" s="73"/>
    </row>
    <row r="926" spans="1:10" x14ac:dyDescent="0.35">
      <c r="A926" s="71"/>
      <c r="B926" s="71"/>
      <c r="C926" s="71"/>
      <c r="D926" s="69"/>
      <c r="E926" s="71"/>
      <c r="F926" s="71"/>
      <c r="G926" s="71"/>
      <c r="H926" s="71"/>
      <c r="I926" s="72"/>
      <c r="J926" s="73"/>
    </row>
    <row r="927" spans="1:10" x14ac:dyDescent="0.35">
      <c r="A927" s="71"/>
      <c r="B927" s="71"/>
      <c r="C927" s="71"/>
      <c r="D927" s="69"/>
      <c r="E927" s="71"/>
      <c r="F927" s="71"/>
      <c r="G927" s="71"/>
      <c r="H927" s="71"/>
      <c r="I927" s="72"/>
      <c r="J927" s="73"/>
    </row>
    <row r="928" spans="1:10" x14ac:dyDescent="0.35">
      <c r="A928" s="71"/>
      <c r="B928" s="71"/>
      <c r="C928" s="71"/>
      <c r="D928" s="69"/>
      <c r="E928" s="71"/>
      <c r="F928" s="71"/>
      <c r="G928" s="71"/>
      <c r="H928" s="71"/>
      <c r="I928" s="72"/>
      <c r="J928" s="73"/>
    </row>
    <row r="929" spans="1:10" x14ac:dyDescent="0.35">
      <c r="A929" s="71"/>
      <c r="B929" s="71"/>
      <c r="C929" s="71"/>
      <c r="D929" s="69"/>
      <c r="E929" s="71"/>
      <c r="F929" s="71"/>
      <c r="G929" s="71"/>
      <c r="H929" s="71"/>
      <c r="I929" s="72"/>
      <c r="J929" s="73"/>
    </row>
    <row r="930" spans="1:10" x14ac:dyDescent="0.35">
      <c r="A930" s="71"/>
      <c r="B930" s="71"/>
      <c r="C930" s="71"/>
      <c r="D930" s="69"/>
      <c r="E930" s="71"/>
      <c r="F930" s="71"/>
      <c r="G930" s="71"/>
      <c r="H930" s="71"/>
      <c r="I930" s="72"/>
      <c r="J930" s="73"/>
    </row>
    <row r="931" spans="1:10" x14ac:dyDescent="0.35">
      <c r="A931" s="71"/>
      <c r="B931" s="71"/>
      <c r="C931" s="71"/>
      <c r="D931" s="69"/>
      <c r="E931" s="71"/>
      <c r="F931" s="71"/>
      <c r="G931" s="71"/>
      <c r="H931" s="71"/>
      <c r="I931" s="72"/>
      <c r="J931" s="73"/>
    </row>
    <row r="932" spans="1:10" x14ac:dyDescent="0.35">
      <c r="A932" s="71"/>
      <c r="B932" s="71"/>
      <c r="C932" s="71"/>
      <c r="D932" s="69"/>
      <c r="E932" s="71"/>
      <c r="F932" s="71"/>
      <c r="G932" s="71"/>
      <c r="H932" s="71"/>
      <c r="I932" s="72"/>
      <c r="J932" s="73"/>
    </row>
    <row r="933" spans="1:10" x14ac:dyDescent="0.35">
      <c r="A933" s="71"/>
      <c r="B933" s="71"/>
      <c r="C933" s="71"/>
      <c r="D933" s="69"/>
      <c r="E933" s="71"/>
      <c r="F933" s="71"/>
      <c r="G933" s="71"/>
      <c r="H933" s="71"/>
      <c r="I933" s="72"/>
      <c r="J933" s="73"/>
    </row>
    <row r="934" spans="1:10" x14ac:dyDescent="0.35">
      <c r="A934" s="71"/>
      <c r="B934" s="71"/>
      <c r="C934" s="71"/>
      <c r="D934" s="69"/>
      <c r="E934" s="71"/>
      <c r="F934" s="71"/>
      <c r="G934" s="71"/>
      <c r="H934" s="71"/>
      <c r="I934" s="72"/>
      <c r="J934" s="73"/>
    </row>
    <row r="935" spans="1:10" x14ac:dyDescent="0.35">
      <c r="A935" s="71"/>
      <c r="B935" s="71"/>
      <c r="C935" s="71"/>
      <c r="D935" s="69"/>
      <c r="E935" s="71"/>
      <c r="F935" s="71"/>
      <c r="G935" s="71"/>
      <c r="H935" s="71"/>
      <c r="I935" s="72"/>
      <c r="J935" s="73"/>
    </row>
    <row r="936" spans="1:10" x14ac:dyDescent="0.35">
      <c r="A936" s="71"/>
      <c r="B936" s="71"/>
      <c r="C936" s="71"/>
      <c r="D936" s="69"/>
      <c r="E936" s="71"/>
      <c r="F936" s="71"/>
      <c r="G936" s="71"/>
      <c r="H936" s="71"/>
      <c r="I936" s="72"/>
      <c r="J936" s="73"/>
    </row>
    <row r="937" spans="1:10" x14ac:dyDescent="0.35">
      <c r="A937" s="71"/>
      <c r="B937" s="71"/>
      <c r="C937" s="71"/>
      <c r="D937" s="69"/>
      <c r="E937" s="71"/>
      <c r="F937" s="71"/>
      <c r="G937" s="71"/>
      <c r="H937" s="71"/>
      <c r="I937" s="72"/>
      <c r="J937" s="73"/>
    </row>
    <row r="938" spans="1:10" x14ac:dyDescent="0.35">
      <c r="A938" s="71"/>
      <c r="B938" s="71"/>
      <c r="C938" s="71"/>
      <c r="D938" s="69"/>
      <c r="E938" s="71"/>
      <c r="F938" s="71"/>
      <c r="G938" s="71"/>
      <c r="H938" s="71"/>
      <c r="I938" s="72"/>
      <c r="J938" s="73"/>
    </row>
    <row r="939" spans="1:10" x14ac:dyDescent="0.35">
      <c r="A939" s="71"/>
      <c r="B939" s="71"/>
      <c r="C939" s="71"/>
      <c r="D939" s="69"/>
      <c r="E939" s="71"/>
      <c r="F939" s="71"/>
      <c r="G939" s="71"/>
      <c r="H939" s="71"/>
      <c r="I939" s="72"/>
      <c r="J939" s="73"/>
    </row>
    <row r="940" spans="1:10" x14ac:dyDescent="0.35">
      <c r="A940" s="71"/>
      <c r="B940" s="71"/>
      <c r="C940" s="71"/>
      <c r="D940" s="69"/>
      <c r="E940" s="71"/>
      <c r="F940" s="71"/>
      <c r="G940" s="71"/>
      <c r="H940" s="71"/>
      <c r="I940" s="72"/>
      <c r="J940" s="73"/>
    </row>
    <row r="941" spans="1:10" x14ac:dyDescent="0.35">
      <c r="A941" s="71"/>
      <c r="B941" s="71"/>
      <c r="C941" s="71"/>
      <c r="D941" s="69"/>
      <c r="E941" s="71"/>
      <c r="F941" s="71"/>
      <c r="G941" s="71"/>
      <c r="H941" s="71"/>
      <c r="I941" s="72"/>
      <c r="J941" s="73"/>
    </row>
    <row r="942" spans="1:10" x14ac:dyDescent="0.35">
      <c r="A942" s="71"/>
      <c r="B942" s="71"/>
      <c r="C942" s="71"/>
      <c r="D942" s="69"/>
      <c r="E942" s="71"/>
      <c r="F942" s="71"/>
      <c r="G942" s="71"/>
      <c r="H942" s="71"/>
      <c r="I942" s="72"/>
      <c r="J942" s="73"/>
    </row>
    <row r="943" spans="1:10" x14ac:dyDescent="0.35">
      <c r="A943" s="71"/>
      <c r="B943" s="71"/>
      <c r="C943" s="71"/>
      <c r="D943" s="69"/>
      <c r="E943" s="71"/>
      <c r="F943" s="71"/>
      <c r="G943" s="71"/>
      <c r="H943" s="71"/>
      <c r="I943" s="72"/>
      <c r="J943" s="73"/>
    </row>
    <row r="944" spans="1:10" x14ac:dyDescent="0.35">
      <c r="A944" s="71"/>
      <c r="B944" s="71"/>
      <c r="C944" s="71"/>
      <c r="D944" s="69"/>
      <c r="E944" s="71"/>
      <c r="F944" s="71"/>
      <c r="G944" s="71"/>
      <c r="H944" s="71"/>
      <c r="I944" s="72"/>
      <c r="J944" s="73"/>
    </row>
    <row r="945" spans="1:10" x14ac:dyDescent="0.35">
      <c r="A945" s="71"/>
      <c r="B945" s="71"/>
      <c r="C945" s="71"/>
      <c r="D945" s="69"/>
      <c r="E945" s="71"/>
      <c r="F945" s="71"/>
      <c r="G945" s="71"/>
      <c r="H945" s="71"/>
      <c r="I945" s="72"/>
      <c r="J945" s="73"/>
    </row>
    <row r="946" spans="1:10" x14ac:dyDescent="0.35">
      <c r="A946" s="71"/>
      <c r="B946" s="71"/>
      <c r="C946" s="71"/>
      <c r="D946" s="69"/>
      <c r="E946" s="71"/>
      <c r="F946" s="71"/>
      <c r="G946" s="71"/>
      <c r="H946" s="71"/>
      <c r="I946" s="72"/>
      <c r="J946" s="73"/>
    </row>
    <row r="947" spans="1:10" x14ac:dyDescent="0.35">
      <c r="A947" s="71"/>
      <c r="B947" s="71"/>
      <c r="C947" s="71"/>
      <c r="D947" s="69"/>
      <c r="E947" s="71"/>
      <c r="F947" s="71"/>
      <c r="G947" s="71"/>
      <c r="H947" s="71"/>
      <c r="I947" s="72"/>
      <c r="J947" s="73"/>
    </row>
    <row r="948" spans="1:10" x14ac:dyDescent="0.35">
      <c r="A948" s="71"/>
      <c r="B948" s="71"/>
      <c r="C948" s="71"/>
      <c r="D948" s="69"/>
      <c r="E948" s="71"/>
      <c r="F948" s="71"/>
      <c r="G948" s="71"/>
      <c r="H948" s="71"/>
      <c r="I948" s="72"/>
      <c r="J948" s="73"/>
    </row>
    <row r="949" spans="1:10" x14ac:dyDescent="0.35">
      <c r="A949" s="71"/>
      <c r="B949" s="71"/>
      <c r="C949" s="71"/>
      <c r="D949" s="69"/>
      <c r="E949" s="71"/>
      <c r="F949" s="71"/>
      <c r="G949" s="71"/>
      <c r="H949" s="71"/>
      <c r="I949" s="72"/>
      <c r="J949" s="73"/>
    </row>
    <row r="950" spans="1:10" x14ac:dyDescent="0.35">
      <c r="A950" s="71"/>
      <c r="B950" s="71"/>
      <c r="C950" s="71"/>
      <c r="D950" s="69"/>
      <c r="E950" s="71"/>
      <c r="F950" s="71"/>
      <c r="G950" s="71"/>
      <c r="H950" s="71"/>
      <c r="I950" s="72"/>
      <c r="J950" s="73"/>
    </row>
    <row r="951" spans="1:10" x14ac:dyDescent="0.35">
      <c r="A951" s="71"/>
      <c r="B951" s="71"/>
      <c r="C951" s="71"/>
      <c r="D951" s="69"/>
      <c r="E951" s="71"/>
      <c r="F951" s="71"/>
      <c r="G951" s="71"/>
      <c r="H951" s="71"/>
      <c r="I951" s="72"/>
      <c r="J951" s="73"/>
    </row>
    <row r="952" spans="1:10" x14ac:dyDescent="0.35">
      <c r="A952" s="71"/>
      <c r="B952" s="71"/>
      <c r="C952" s="71"/>
      <c r="D952" s="69"/>
      <c r="E952" s="71"/>
      <c r="F952" s="71"/>
      <c r="G952" s="71"/>
      <c r="H952" s="71"/>
      <c r="I952" s="72"/>
      <c r="J952" s="73"/>
    </row>
    <row r="953" spans="1:10" x14ac:dyDescent="0.35">
      <c r="A953" s="71"/>
      <c r="B953" s="71"/>
      <c r="C953" s="71"/>
      <c r="D953" s="69"/>
      <c r="E953" s="71"/>
      <c r="F953" s="71"/>
      <c r="G953" s="71"/>
      <c r="H953" s="71"/>
      <c r="I953" s="72"/>
      <c r="J953" s="73"/>
    </row>
    <row r="954" spans="1:10" x14ac:dyDescent="0.35">
      <c r="A954" s="71"/>
      <c r="B954" s="71"/>
      <c r="C954" s="71"/>
      <c r="D954" s="69"/>
      <c r="E954" s="71"/>
      <c r="F954" s="71"/>
      <c r="G954" s="71"/>
      <c r="H954" s="71"/>
      <c r="I954" s="72"/>
      <c r="J954" s="73"/>
    </row>
    <row r="955" spans="1:10" x14ac:dyDescent="0.35">
      <c r="A955" s="71"/>
      <c r="B955" s="71"/>
      <c r="C955" s="71"/>
      <c r="D955" s="69"/>
      <c r="E955" s="71"/>
      <c r="F955" s="71"/>
      <c r="G955" s="71"/>
      <c r="H955" s="71"/>
      <c r="I955" s="72"/>
      <c r="J955" s="73"/>
    </row>
    <row r="956" spans="1:10" x14ac:dyDescent="0.35">
      <c r="A956" s="71"/>
      <c r="B956" s="71"/>
      <c r="C956" s="71"/>
      <c r="D956" s="69"/>
      <c r="E956" s="71"/>
      <c r="F956" s="71"/>
      <c r="G956" s="71"/>
      <c r="H956" s="71"/>
      <c r="I956" s="72"/>
      <c r="J956" s="73"/>
    </row>
    <row r="957" spans="1:10" x14ac:dyDescent="0.35">
      <c r="A957" s="71"/>
      <c r="B957" s="71"/>
      <c r="C957" s="71"/>
      <c r="D957" s="69"/>
      <c r="E957" s="71"/>
      <c r="F957" s="71"/>
      <c r="G957" s="71"/>
      <c r="H957" s="71"/>
      <c r="I957" s="72"/>
      <c r="J957" s="73"/>
    </row>
    <row r="958" spans="1:10" x14ac:dyDescent="0.35">
      <c r="A958" s="71"/>
      <c r="B958" s="71"/>
      <c r="C958" s="71"/>
      <c r="D958" s="69"/>
      <c r="E958" s="71"/>
      <c r="F958" s="71"/>
      <c r="G958" s="71"/>
      <c r="H958" s="71"/>
      <c r="I958" s="72"/>
      <c r="J958" s="73"/>
    </row>
    <row r="959" spans="1:10" x14ac:dyDescent="0.35">
      <c r="A959" s="71"/>
      <c r="B959" s="71"/>
      <c r="C959" s="71"/>
      <c r="D959" s="69"/>
      <c r="E959" s="71"/>
      <c r="F959" s="71"/>
      <c r="G959" s="71"/>
      <c r="H959" s="71"/>
      <c r="I959" s="72"/>
      <c r="J959" s="73"/>
    </row>
    <row r="960" spans="1:10" x14ac:dyDescent="0.35">
      <c r="A960" s="71"/>
      <c r="B960" s="71"/>
      <c r="C960" s="71"/>
      <c r="D960" s="69"/>
      <c r="E960" s="71"/>
      <c r="F960" s="71"/>
      <c r="G960" s="71"/>
      <c r="H960" s="71"/>
      <c r="I960" s="72"/>
      <c r="J960" s="73"/>
    </row>
    <row r="961" spans="1:10" x14ac:dyDescent="0.35">
      <c r="A961" s="71"/>
      <c r="B961" s="71"/>
      <c r="C961" s="71"/>
      <c r="D961" s="69"/>
      <c r="E961" s="71"/>
      <c r="F961" s="71"/>
      <c r="G961" s="71"/>
      <c r="H961" s="71"/>
      <c r="I961" s="72"/>
      <c r="J961" s="73"/>
    </row>
    <row r="962" spans="1:10" x14ac:dyDescent="0.35">
      <c r="A962" s="71"/>
      <c r="B962" s="71"/>
      <c r="C962" s="71"/>
      <c r="D962" s="69"/>
      <c r="E962" s="71"/>
      <c r="F962" s="71"/>
      <c r="G962" s="71"/>
      <c r="H962" s="71"/>
      <c r="I962" s="72"/>
      <c r="J962" s="73"/>
    </row>
    <row r="963" spans="1:10" x14ac:dyDescent="0.35">
      <c r="A963" s="71"/>
      <c r="B963" s="71"/>
      <c r="C963" s="71"/>
      <c r="D963" s="69"/>
      <c r="E963" s="71"/>
      <c r="F963" s="71"/>
      <c r="G963" s="71"/>
      <c r="H963" s="71"/>
      <c r="I963" s="72"/>
      <c r="J963" s="73"/>
    </row>
    <row r="964" spans="1:10" x14ac:dyDescent="0.35">
      <c r="A964" s="71"/>
      <c r="B964" s="71"/>
      <c r="C964" s="71"/>
      <c r="D964" s="69"/>
      <c r="E964" s="71"/>
      <c r="F964" s="71"/>
      <c r="G964" s="71"/>
      <c r="H964" s="71"/>
      <c r="I964" s="72"/>
      <c r="J964" s="73"/>
    </row>
    <row r="965" spans="1:10" x14ac:dyDescent="0.35">
      <c r="A965" s="71"/>
      <c r="B965" s="71"/>
      <c r="C965" s="71"/>
      <c r="D965" s="69"/>
      <c r="E965" s="71"/>
      <c r="F965" s="71"/>
      <c r="G965" s="71"/>
      <c r="H965" s="71"/>
      <c r="I965" s="72"/>
      <c r="J965" s="73"/>
    </row>
    <row r="966" spans="1:10" x14ac:dyDescent="0.35">
      <c r="A966" s="71"/>
      <c r="B966" s="71"/>
      <c r="C966" s="71"/>
      <c r="D966" s="69"/>
      <c r="E966" s="71"/>
      <c r="F966" s="71"/>
      <c r="G966" s="71"/>
      <c r="H966" s="71"/>
      <c r="I966" s="72"/>
      <c r="J966" s="73"/>
    </row>
    <row r="967" spans="1:10" x14ac:dyDescent="0.35">
      <c r="A967" s="71"/>
      <c r="B967" s="71"/>
      <c r="C967" s="71"/>
      <c r="D967" s="69"/>
      <c r="E967" s="71"/>
      <c r="F967" s="71"/>
      <c r="G967" s="71"/>
      <c r="H967" s="71"/>
      <c r="I967" s="72"/>
      <c r="J967" s="73"/>
    </row>
    <row r="968" spans="1:10" x14ac:dyDescent="0.35">
      <c r="A968" s="71"/>
      <c r="B968" s="71"/>
      <c r="C968" s="71"/>
      <c r="D968" s="69"/>
      <c r="E968" s="71"/>
      <c r="F968" s="71"/>
      <c r="G968" s="71"/>
      <c r="H968" s="71"/>
      <c r="I968" s="72"/>
      <c r="J968" s="73"/>
    </row>
    <row r="969" spans="1:10" x14ac:dyDescent="0.35">
      <c r="A969" s="71"/>
      <c r="B969" s="71"/>
      <c r="C969" s="71"/>
      <c r="D969" s="69"/>
      <c r="E969" s="71"/>
      <c r="F969" s="71"/>
      <c r="G969" s="71"/>
      <c r="H969" s="71"/>
      <c r="I969" s="72"/>
      <c r="J969" s="73"/>
    </row>
    <row r="970" spans="1:10" x14ac:dyDescent="0.35">
      <c r="A970" s="71"/>
      <c r="B970" s="71"/>
      <c r="C970" s="71"/>
      <c r="D970" s="69"/>
      <c r="E970" s="71"/>
      <c r="F970" s="71"/>
      <c r="G970" s="71"/>
      <c r="H970" s="71"/>
      <c r="I970" s="72"/>
      <c r="J970" s="73"/>
    </row>
    <row r="971" spans="1:10" x14ac:dyDescent="0.35">
      <c r="A971" s="71"/>
      <c r="B971" s="71"/>
      <c r="C971" s="71"/>
      <c r="D971" s="69"/>
      <c r="E971" s="71"/>
      <c r="F971" s="71"/>
      <c r="G971" s="71"/>
      <c r="H971" s="71"/>
      <c r="I971" s="72"/>
      <c r="J971" s="73"/>
    </row>
    <row r="972" spans="1:10" x14ac:dyDescent="0.35">
      <c r="A972" s="71"/>
      <c r="B972" s="71"/>
      <c r="C972" s="71"/>
      <c r="D972" s="69"/>
      <c r="E972" s="71"/>
      <c r="F972" s="71"/>
      <c r="G972" s="71"/>
      <c r="H972" s="71"/>
      <c r="I972" s="72"/>
      <c r="J972" s="73"/>
    </row>
    <row r="973" spans="1:10" x14ac:dyDescent="0.35">
      <c r="A973" s="71"/>
      <c r="B973" s="71"/>
      <c r="C973" s="71"/>
      <c r="D973" s="69"/>
      <c r="E973" s="71"/>
      <c r="F973" s="71"/>
      <c r="G973" s="71"/>
      <c r="H973" s="71"/>
      <c r="I973" s="72"/>
      <c r="J973" s="73"/>
    </row>
    <row r="974" spans="1:10" x14ac:dyDescent="0.35">
      <c r="A974" s="71"/>
      <c r="B974" s="71"/>
      <c r="C974" s="71"/>
      <c r="D974" s="69"/>
      <c r="E974" s="71"/>
      <c r="F974" s="71"/>
      <c r="G974" s="71"/>
      <c r="H974" s="71"/>
      <c r="I974" s="72"/>
      <c r="J974" s="73"/>
    </row>
    <row r="975" spans="1:10" x14ac:dyDescent="0.35">
      <c r="A975" s="71"/>
      <c r="B975" s="71"/>
      <c r="C975" s="71"/>
      <c r="D975" s="69"/>
      <c r="E975" s="71"/>
      <c r="F975" s="71"/>
      <c r="G975" s="71"/>
      <c r="H975" s="71"/>
      <c r="I975" s="72"/>
      <c r="J975" s="73"/>
    </row>
    <row r="976" spans="1:10" x14ac:dyDescent="0.35">
      <c r="A976" s="71"/>
      <c r="B976" s="71"/>
      <c r="C976" s="71"/>
      <c r="D976" s="69"/>
      <c r="E976" s="71"/>
      <c r="F976" s="71"/>
      <c r="G976" s="71"/>
      <c r="H976" s="71"/>
      <c r="I976" s="72"/>
      <c r="J976" s="73"/>
    </row>
    <row r="977" spans="1:10" x14ac:dyDescent="0.35">
      <c r="A977" s="71"/>
      <c r="B977" s="71"/>
      <c r="C977" s="71"/>
      <c r="D977" s="69"/>
      <c r="E977" s="71"/>
      <c r="F977" s="71"/>
      <c r="G977" s="71"/>
      <c r="H977" s="71"/>
      <c r="I977" s="72"/>
      <c r="J977" s="73"/>
    </row>
    <row r="978" spans="1:10" x14ac:dyDescent="0.35">
      <c r="A978" s="71"/>
      <c r="B978" s="71"/>
      <c r="C978" s="71"/>
      <c r="D978" s="69"/>
      <c r="E978" s="71"/>
      <c r="F978" s="71"/>
      <c r="G978" s="71"/>
      <c r="H978" s="71"/>
      <c r="I978" s="72"/>
      <c r="J978" s="73"/>
    </row>
    <row r="979" spans="1:10" x14ac:dyDescent="0.35">
      <c r="A979" s="71"/>
      <c r="B979" s="71"/>
      <c r="C979" s="71"/>
      <c r="D979" s="69"/>
      <c r="E979" s="71"/>
      <c r="F979" s="71"/>
      <c r="G979" s="71"/>
      <c r="H979" s="71"/>
      <c r="I979" s="72"/>
      <c r="J979" s="73"/>
    </row>
    <row r="980" spans="1:10" x14ac:dyDescent="0.35">
      <c r="A980" s="71"/>
      <c r="B980" s="71"/>
      <c r="C980" s="71"/>
      <c r="D980" s="69"/>
      <c r="E980" s="71"/>
      <c r="F980" s="71"/>
      <c r="G980" s="71"/>
      <c r="H980" s="71"/>
      <c r="I980" s="72"/>
      <c r="J980" s="73"/>
    </row>
    <row r="981" spans="1:10" x14ac:dyDescent="0.35">
      <c r="A981" s="71"/>
      <c r="B981" s="71"/>
      <c r="C981" s="71"/>
      <c r="D981" s="69"/>
      <c r="E981" s="71"/>
      <c r="F981" s="71"/>
      <c r="G981" s="71"/>
      <c r="H981" s="71"/>
      <c r="I981" s="72"/>
      <c r="J981" s="73"/>
    </row>
    <row r="982" spans="1:10" x14ac:dyDescent="0.35">
      <c r="A982" s="71"/>
      <c r="B982" s="71"/>
      <c r="C982" s="71"/>
      <c r="D982" s="69"/>
      <c r="E982" s="71"/>
      <c r="F982" s="71"/>
      <c r="G982" s="71"/>
      <c r="H982" s="71"/>
      <c r="I982" s="72"/>
      <c r="J982" s="73"/>
    </row>
    <row r="983" spans="1:10" x14ac:dyDescent="0.35">
      <c r="A983" s="71"/>
      <c r="B983" s="71"/>
      <c r="C983" s="71"/>
      <c r="D983" s="69"/>
      <c r="E983" s="71"/>
      <c r="F983" s="71"/>
      <c r="G983" s="71"/>
      <c r="H983" s="71"/>
      <c r="I983" s="72"/>
      <c r="J983" s="73"/>
    </row>
    <row r="984" spans="1:10" x14ac:dyDescent="0.35">
      <c r="A984" s="71"/>
      <c r="B984" s="71"/>
      <c r="C984" s="71"/>
      <c r="D984" s="69"/>
      <c r="E984" s="71"/>
      <c r="F984" s="71"/>
      <c r="G984" s="71"/>
      <c r="H984" s="71"/>
      <c r="I984" s="72"/>
      <c r="J984" s="73"/>
    </row>
    <row r="985" spans="1:10" x14ac:dyDescent="0.35">
      <c r="A985" s="71"/>
      <c r="B985" s="71"/>
      <c r="C985" s="71"/>
      <c r="D985" s="69"/>
      <c r="E985" s="71"/>
      <c r="F985" s="71"/>
      <c r="G985" s="71"/>
      <c r="H985" s="71"/>
      <c r="I985" s="72"/>
      <c r="J985" s="73"/>
    </row>
    <row r="986" spans="1:10" x14ac:dyDescent="0.35">
      <c r="A986" s="71"/>
      <c r="B986" s="71"/>
      <c r="C986" s="71"/>
      <c r="D986" s="69"/>
      <c r="E986" s="71"/>
      <c r="F986" s="71"/>
      <c r="G986" s="71"/>
      <c r="H986" s="71"/>
      <c r="I986" s="72"/>
      <c r="J986" s="73"/>
    </row>
    <row r="987" spans="1:10" x14ac:dyDescent="0.35">
      <c r="A987" s="71"/>
      <c r="B987" s="71"/>
      <c r="C987" s="71"/>
      <c r="D987" s="69"/>
      <c r="E987" s="71"/>
      <c r="F987" s="71"/>
      <c r="G987" s="71"/>
      <c r="H987" s="71"/>
      <c r="I987" s="72"/>
      <c r="J987" s="73"/>
    </row>
    <row r="988" spans="1:10" x14ac:dyDescent="0.35">
      <c r="A988" s="71"/>
      <c r="B988" s="71"/>
      <c r="C988" s="71"/>
      <c r="D988" s="69"/>
      <c r="E988" s="71"/>
      <c r="F988" s="71"/>
      <c r="G988" s="71"/>
      <c r="H988" s="71"/>
      <c r="I988" s="72"/>
      <c r="J988" s="73"/>
    </row>
    <row r="989" spans="1:10" x14ac:dyDescent="0.35">
      <c r="A989" s="71"/>
      <c r="B989" s="71"/>
      <c r="C989" s="71"/>
      <c r="D989" s="69"/>
      <c r="E989" s="71"/>
      <c r="F989" s="71"/>
      <c r="G989" s="71"/>
      <c r="H989" s="71"/>
      <c r="I989" s="72"/>
      <c r="J989" s="73"/>
    </row>
    <row r="990" spans="1:10" x14ac:dyDescent="0.35">
      <c r="A990" s="71"/>
      <c r="B990" s="71"/>
      <c r="C990" s="71"/>
      <c r="D990" s="69"/>
      <c r="E990" s="71"/>
      <c r="F990" s="71"/>
      <c r="G990" s="71"/>
      <c r="H990" s="71"/>
      <c r="I990" s="72"/>
      <c r="J990" s="73"/>
    </row>
    <row r="991" spans="1:10" x14ac:dyDescent="0.35">
      <c r="A991" s="71"/>
      <c r="B991" s="71"/>
      <c r="C991" s="71"/>
      <c r="D991" s="69"/>
      <c r="E991" s="71"/>
      <c r="F991" s="71"/>
      <c r="G991" s="71"/>
      <c r="H991" s="71"/>
      <c r="I991" s="72"/>
      <c r="J991" s="73"/>
    </row>
    <row r="992" spans="1:10" x14ac:dyDescent="0.35">
      <c r="A992" s="71"/>
      <c r="B992" s="71"/>
      <c r="C992" s="71"/>
      <c r="D992" s="69"/>
      <c r="E992" s="71"/>
      <c r="F992" s="71"/>
      <c r="G992" s="71"/>
      <c r="H992" s="71"/>
      <c r="I992" s="72"/>
      <c r="J992" s="73"/>
    </row>
    <row r="993" spans="1:10" x14ac:dyDescent="0.35">
      <c r="A993" s="71"/>
      <c r="B993" s="71"/>
      <c r="C993" s="71"/>
      <c r="D993" s="69"/>
      <c r="E993" s="71"/>
      <c r="F993" s="71"/>
      <c r="G993" s="71"/>
      <c r="H993" s="71"/>
      <c r="I993" s="72"/>
      <c r="J993" s="73"/>
    </row>
    <row r="994" spans="1:10" x14ac:dyDescent="0.35">
      <c r="A994" s="71"/>
      <c r="B994" s="71"/>
      <c r="C994" s="71"/>
      <c r="D994" s="69"/>
      <c r="E994" s="71"/>
      <c r="F994" s="71"/>
      <c r="G994" s="71"/>
      <c r="H994" s="71"/>
      <c r="I994" s="72"/>
      <c r="J994" s="73"/>
    </row>
    <row r="995" spans="1:10" x14ac:dyDescent="0.35">
      <c r="A995" s="71"/>
      <c r="B995" s="71"/>
      <c r="C995" s="71"/>
      <c r="D995" s="69"/>
      <c r="E995" s="71"/>
      <c r="F995" s="71"/>
      <c r="G995" s="71"/>
      <c r="H995" s="71"/>
      <c r="I995" s="72"/>
      <c r="J995" s="73"/>
    </row>
    <row r="996" spans="1:10" x14ac:dyDescent="0.35">
      <c r="A996" s="71"/>
      <c r="B996" s="71"/>
      <c r="C996" s="71"/>
      <c r="D996" s="69"/>
      <c r="E996" s="71"/>
      <c r="F996" s="71"/>
      <c r="G996" s="71"/>
      <c r="H996" s="71"/>
      <c r="I996" s="72"/>
      <c r="J996" s="73"/>
    </row>
    <row r="997" spans="1:10" x14ac:dyDescent="0.35">
      <c r="A997" s="71"/>
      <c r="B997" s="71"/>
      <c r="C997" s="71"/>
      <c r="D997" s="69"/>
      <c r="E997" s="71"/>
      <c r="F997" s="71"/>
      <c r="G997" s="71"/>
      <c r="H997" s="71"/>
      <c r="I997" s="72"/>
      <c r="J997" s="73"/>
    </row>
    <row r="998" spans="1:10" x14ac:dyDescent="0.35">
      <c r="A998" s="71"/>
      <c r="B998" s="71"/>
      <c r="C998" s="71"/>
      <c r="D998" s="69"/>
      <c r="E998" s="71"/>
      <c r="F998" s="71"/>
      <c r="G998" s="71"/>
      <c r="H998" s="71"/>
      <c r="I998" s="72"/>
      <c r="J998" s="73"/>
    </row>
    <row r="999" spans="1:10" x14ac:dyDescent="0.35">
      <c r="A999" s="71"/>
      <c r="B999" s="71"/>
      <c r="C999" s="71"/>
      <c r="D999" s="69"/>
      <c r="E999" s="71"/>
      <c r="F999" s="71"/>
      <c r="G999" s="71"/>
      <c r="H999" s="71"/>
      <c r="I999" s="72"/>
      <c r="J999" s="73"/>
    </row>
    <row r="1000" spans="1:10" x14ac:dyDescent="0.35">
      <c r="A1000" s="71"/>
      <c r="B1000" s="71"/>
      <c r="C1000" s="71"/>
      <c r="D1000" s="69"/>
      <c r="E1000" s="71"/>
      <c r="F1000" s="71"/>
      <c r="G1000" s="71"/>
      <c r="H1000" s="71"/>
      <c r="I1000" s="72"/>
      <c r="J1000" s="73"/>
    </row>
    <row r="1001" spans="1:10" x14ac:dyDescent="0.35">
      <c r="A1001" s="71"/>
      <c r="B1001" s="71"/>
      <c r="C1001" s="71"/>
      <c r="D1001" s="69"/>
      <c r="E1001" s="71"/>
      <c r="F1001" s="71"/>
      <c r="G1001" s="71"/>
      <c r="H1001" s="71"/>
      <c r="I1001" s="72"/>
      <c r="J1001" s="73"/>
    </row>
    <row r="1002" spans="1:10" x14ac:dyDescent="0.35">
      <c r="A1002" s="71"/>
      <c r="B1002" s="71"/>
      <c r="C1002" s="71"/>
      <c r="D1002" s="69"/>
      <c r="E1002" s="71"/>
      <c r="F1002" s="71"/>
      <c r="G1002" s="71"/>
      <c r="H1002" s="71"/>
      <c r="I1002" s="72"/>
      <c r="J1002" s="73"/>
    </row>
    <row r="1003" spans="1:10" x14ac:dyDescent="0.35">
      <c r="A1003" s="71"/>
      <c r="B1003" s="71"/>
      <c r="C1003" s="71"/>
      <c r="D1003" s="69"/>
      <c r="E1003" s="71"/>
      <c r="F1003" s="71"/>
      <c r="G1003" s="71"/>
      <c r="H1003" s="71"/>
      <c r="I1003" s="72"/>
      <c r="J1003" s="73"/>
    </row>
    <row r="1004" spans="1:10" x14ac:dyDescent="0.35">
      <c r="A1004" s="71"/>
      <c r="B1004" s="71"/>
      <c r="C1004" s="71"/>
      <c r="D1004" s="69"/>
      <c r="E1004" s="71"/>
      <c r="F1004" s="71"/>
      <c r="G1004" s="71"/>
      <c r="H1004" s="71"/>
      <c r="I1004" s="72"/>
      <c r="J1004" s="73"/>
    </row>
    <row r="1005" spans="1:10" x14ac:dyDescent="0.35">
      <c r="A1005" s="71"/>
      <c r="B1005" s="71"/>
      <c r="C1005" s="71"/>
      <c r="D1005" s="69"/>
      <c r="E1005" s="71"/>
      <c r="F1005" s="71"/>
      <c r="G1005" s="71"/>
      <c r="H1005" s="71"/>
      <c r="I1005" s="72"/>
      <c r="J1005" s="73"/>
    </row>
    <row r="1006" spans="1:10" x14ac:dyDescent="0.35">
      <c r="A1006" s="71"/>
      <c r="B1006" s="71"/>
      <c r="C1006" s="71"/>
      <c r="D1006" s="69"/>
      <c r="E1006" s="71"/>
      <c r="F1006" s="71"/>
      <c r="G1006" s="71"/>
      <c r="H1006" s="71"/>
      <c r="I1006" s="72"/>
      <c r="J1006" s="73"/>
    </row>
    <row r="1007" spans="1:10" x14ac:dyDescent="0.35">
      <c r="A1007" s="71"/>
      <c r="B1007" s="71"/>
      <c r="C1007" s="71"/>
      <c r="D1007" s="69"/>
      <c r="E1007" s="71"/>
      <c r="F1007" s="71"/>
      <c r="G1007" s="71"/>
      <c r="H1007" s="71"/>
      <c r="I1007" s="72"/>
      <c r="J1007" s="73"/>
    </row>
    <row r="1008" spans="1:10" x14ac:dyDescent="0.35">
      <c r="A1008" s="71"/>
      <c r="B1008" s="71"/>
      <c r="C1008" s="71"/>
      <c r="D1008" s="69"/>
      <c r="E1008" s="71"/>
      <c r="F1008" s="71"/>
      <c r="G1008" s="71"/>
      <c r="H1008" s="71"/>
      <c r="I1008" s="72"/>
      <c r="J1008" s="73"/>
    </row>
    <row r="1009" spans="1:10" x14ac:dyDescent="0.35">
      <c r="A1009" s="71"/>
      <c r="B1009" s="71"/>
      <c r="C1009" s="71"/>
      <c r="D1009" s="69"/>
      <c r="E1009" s="71"/>
      <c r="F1009" s="71"/>
      <c r="G1009" s="71"/>
      <c r="H1009" s="71"/>
      <c r="I1009" s="72"/>
      <c r="J1009" s="73"/>
    </row>
    <row r="1010" spans="1:10" x14ac:dyDescent="0.35">
      <c r="A1010" s="71"/>
      <c r="B1010" s="71"/>
      <c r="C1010" s="71"/>
      <c r="D1010" s="69"/>
      <c r="E1010" s="71"/>
      <c r="F1010" s="71"/>
      <c r="G1010" s="71"/>
      <c r="H1010" s="71"/>
      <c r="I1010" s="72"/>
      <c r="J1010" s="73"/>
    </row>
    <row r="1011" spans="1:10" x14ac:dyDescent="0.35">
      <c r="A1011" s="71"/>
      <c r="B1011" s="71"/>
      <c r="C1011" s="71"/>
      <c r="D1011" s="69"/>
      <c r="E1011" s="71"/>
      <c r="F1011" s="71"/>
      <c r="G1011" s="71"/>
      <c r="H1011" s="71"/>
      <c r="I1011" s="72"/>
      <c r="J1011" s="73"/>
    </row>
    <row r="1012" spans="1:10" x14ac:dyDescent="0.35">
      <c r="A1012" s="71"/>
      <c r="B1012" s="71"/>
      <c r="C1012" s="71"/>
      <c r="D1012" s="69"/>
      <c r="E1012" s="71"/>
      <c r="F1012" s="71"/>
      <c r="G1012" s="71"/>
      <c r="H1012" s="71"/>
      <c r="I1012" s="72"/>
      <c r="J1012" s="73"/>
    </row>
    <row r="1013" spans="1:10" x14ac:dyDescent="0.35">
      <c r="A1013" s="71"/>
      <c r="B1013" s="71"/>
      <c r="C1013" s="71"/>
      <c r="D1013" s="69"/>
      <c r="E1013" s="71"/>
      <c r="F1013" s="71"/>
      <c r="G1013" s="71"/>
      <c r="H1013" s="71"/>
      <c r="I1013" s="72"/>
      <c r="J1013" s="73"/>
    </row>
    <row r="1014" spans="1:10" x14ac:dyDescent="0.35">
      <c r="A1014" s="71"/>
      <c r="B1014" s="71"/>
      <c r="C1014" s="71"/>
      <c r="D1014" s="69"/>
      <c r="E1014" s="71"/>
      <c r="F1014" s="71"/>
      <c r="G1014" s="71"/>
      <c r="H1014" s="71"/>
      <c r="I1014" s="72"/>
      <c r="J1014" s="73"/>
    </row>
    <row r="1015" spans="1:10" x14ac:dyDescent="0.35">
      <c r="A1015" s="71"/>
      <c r="B1015" s="71"/>
      <c r="C1015" s="71"/>
      <c r="D1015" s="69"/>
      <c r="E1015" s="71"/>
      <c r="F1015" s="71"/>
      <c r="G1015" s="71"/>
      <c r="H1015" s="71"/>
      <c r="I1015" s="72"/>
      <c r="J1015" s="73"/>
    </row>
    <row r="1016" spans="1:10" x14ac:dyDescent="0.35">
      <c r="A1016" s="71"/>
      <c r="B1016" s="71"/>
      <c r="C1016" s="71"/>
      <c r="D1016" s="69"/>
      <c r="E1016" s="71"/>
      <c r="F1016" s="71"/>
      <c r="G1016" s="71"/>
      <c r="H1016" s="71"/>
      <c r="I1016" s="72"/>
      <c r="J1016" s="73"/>
    </row>
    <row r="1017" spans="1:10" x14ac:dyDescent="0.35">
      <c r="A1017" s="71"/>
      <c r="B1017" s="71"/>
      <c r="C1017" s="71"/>
      <c r="D1017" s="69"/>
      <c r="E1017" s="71"/>
      <c r="F1017" s="71"/>
      <c r="G1017" s="71"/>
      <c r="H1017" s="71"/>
      <c r="I1017" s="72"/>
      <c r="J1017" s="73"/>
    </row>
    <row r="1018" spans="1:10" x14ac:dyDescent="0.35">
      <c r="A1018" s="71"/>
      <c r="B1018" s="71"/>
      <c r="C1018" s="71"/>
      <c r="D1018" s="69"/>
      <c r="E1018" s="71"/>
      <c r="F1018" s="71"/>
      <c r="G1018" s="71"/>
      <c r="H1018" s="71"/>
      <c r="I1018" s="72"/>
      <c r="J1018" s="73"/>
    </row>
    <row r="1019" spans="1:10" x14ac:dyDescent="0.35">
      <c r="A1019" s="71"/>
      <c r="B1019" s="71"/>
      <c r="C1019" s="71"/>
      <c r="D1019" s="69"/>
      <c r="E1019" s="71"/>
      <c r="F1019" s="71"/>
      <c r="G1019" s="71"/>
      <c r="H1019" s="71"/>
      <c r="I1019" s="72"/>
      <c r="J1019" s="73"/>
    </row>
    <row r="1020" spans="1:10" x14ac:dyDescent="0.35">
      <c r="A1020" s="71"/>
      <c r="B1020" s="71"/>
      <c r="C1020" s="71"/>
      <c r="D1020" s="69"/>
      <c r="E1020" s="71"/>
      <c r="F1020" s="71"/>
      <c r="G1020" s="71"/>
      <c r="H1020" s="71"/>
      <c r="I1020" s="72"/>
      <c r="J1020" s="73"/>
    </row>
    <row r="1021" spans="1:10" x14ac:dyDescent="0.35">
      <c r="A1021" s="71"/>
      <c r="B1021" s="71"/>
      <c r="C1021" s="71"/>
      <c r="D1021" s="69"/>
      <c r="E1021" s="71"/>
      <c r="F1021" s="71"/>
      <c r="G1021" s="71"/>
      <c r="H1021" s="71"/>
      <c r="I1021" s="72"/>
      <c r="J1021" s="73"/>
    </row>
    <row r="1022" spans="1:10" x14ac:dyDescent="0.35">
      <c r="A1022" s="71"/>
      <c r="B1022" s="71"/>
      <c r="C1022" s="71"/>
      <c r="D1022" s="69"/>
      <c r="E1022" s="71"/>
      <c r="F1022" s="71"/>
      <c r="G1022" s="71"/>
      <c r="H1022" s="71"/>
      <c r="I1022" s="72"/>
      <c r="J1022" s="73"/>
    </row>
    <row r="1023" spans="1:10" x14ac:dyDescent="0.35">
      <c r="A1023" s="71"/>
      <c r="B1023" s="71"/>
      <c r="C1023" s="71"/>
      <c r="D1023" s="69"/>
      <c r="E1023" s="71"/>
      <c r="F1023" s="71"/>
      <c r="G1023" s="71"/>
      <c r="H1023" s="71"/>
      <c r="I1023" s="72"/>
      <c r="J1023" s="73"/>
    </row>
    <row r="1024" spans="1:10" x14ac:dyDescent="0.35">
      <c r="A1024" s="71"/>
      <c r="B1024" s="71"/>
      <c r="C1024" s="71"/>
      <c r="D1024" s="69"/>
      <c r="E1024" s="71"/>
      <c r="F1024" s="71"/>
      <c r="G1024" s="71"/>
      <c r="H1024" s="71"/>
      <c r="I1024" s="72"/>
      <c r="J1024" s="73"/>
    </row>
    <row r="1025" spans="1:10" x14ac:dyDescent="0.35">
      <c r="A1025" s="71"/>
      <c r="B1025" s="71"/>
      <c r="C1025" s="71"/>
      <c r="D1025" s="69"/>
      <c r="E1025" s="71"/>
      <c r="F1025" s="71"/>
      <c r="G1025" s="71"/>
      <c r="H1025" s="71"/>
      <c r="I1025" s="72"/>
      <c r="J1025" s="73"/>
    </row>
    <row r="1026" spans="1:10" x14ac:dyDescent="0.35">
      <c r="A1026" s="71"/>
      <c r="B1026" s="71"/>
      <c r="C1026" s="71"/>
      <c r="D1026" s="69"/>
      <c r="E1026" s="71"/>
      <c r="F1026" s="71"/>
      <c r="G1026" s="71"/>
      <c r="H1026" s="71"/>
      <c r="I1026" s="72"/>
      <c r="J1026" s="73"/>
    </row>
    <row r="1027" spans="1:10" x14ac:dyDescent="0.35">
      <c r="A1027" s="71"/>
      <c r="B1027" s="71"/>
      <c r="C1027" s="71"/>
      <c r="D1027" s="69"/>
      <c r="E1027" s="71"/>
      <c r="F1027" s="71"/>
      <c r="G1027" s="71"/>
      <c r="H1027" s="71"/>
      <c r="I1027" s="72"/>
      <c r="J1027" s="73"/>
    </row>
    <row r="1028" spans="1:10" x14ac:dyDescent="0.35">
      <c r="A1028" s="71"/>
      <c r="B1028" s="71"/>
      <c r="C1028" s="71"/>
      <c r="D1028" s="69"/>
      <c r="E1028" s="71"/>
      <c r="F1028" s="71"/>
      <c r="G1028" s="71"/>
      <c r="H1028" s="71"/>
      <c r="I1028" s="72"/>
      <c r="J1028" s="73"/>
    </row>
    <row r="1029" spans="1:10" x14ac:dyDescent="0.35">
      <c r="A1029" s="71"/>
      <c r="B1029" s="71"/>
      <c r="C1029" s="71"/>
      <c r="D1029" s="69"/>
      <c r="E1029" s="71"/>
      <c r="F1029" s="71"/>
      <c r="G1029" s="71"/>
      <c r="H1029" s="71"/>
      <c r="I1029" s="72"/>
      <c r="J1029" s="73"/>
    </row>
    <row r="1030" spans="1:10" x14ac:dyDescent="0.35">
      <c r="A1030" s="71"/>
      <c r="B1030" s="71"/>
      <c r="C1030" s="71"/>
      <c r="D1030" s="69"/>
      <c r="E1030" s="71"/>
      <c r="F1030" s="71"/>
      <c r="G1030" s="71"/>
      <c r="H1030" s="71"/>
      <c r="I1030" s="72"/>
      <c r="J1030" s="73"/>
    </row>
    <row r="1031" spans="1:10" x14ac:dyDescent="0.35">
      <c r="A1031" s="71"/>
      <c r="B1031" s="71"/>
      <c r="C1031" s="71"/>
      <c r="D1031" s="69"/>
      <c r="E1031" s="71"/>
      <c r="F1031" s="71"/>
      <c r="G1031" s="71"/>
      <c r="H1031" s="71"/>
      <c r="I1031" s="72"/>
      <c r="J1031" s="73"/>
    </row>
    <row r="1032" spans="1:10" x14ac:dyDescent="0.35">
      <c r="A1032" s="71"/>
      <c r="B1032" s="71"/>
      <c r="C1032" s="71"/>
      <c r="D1032" s="69"/>
      <c r="E1032" s="71"/>
      <c r="F1032" s="71"/>
      <c r="G1032" s="71"/>
      <c r="H1032" s="71"/>
      <c r="I1032" s="72"/>
      <c r="J1032" s="73"/>
    </row>
    <row r="1033" spans="1:10" x14ac:dyDescent="0.35">
      <c r="A1033" s="71"/>
      <c r="B1033" s="71"/>
      <c r="C1033" s="71"/>
      <c r="D1033" s="69"/>
      <c r="E1033" s="71"/>
      <c r="F1033" s="71"/>
      <c r="G1033" s="71"/>
      <c r="H1033" s="71"/>
      <c r="I1033" s="72"/>
      <c r="J1033" s="73"/>
    </row>
    <row r="1034" spans="1:10" x14ac:dyDescent="0.35">
      <c r="A1034" s="71"/>
      <c r="B1034" s="71"/>
      <c r="C1034" s="71"/>
      <c r="D1034" s="69"/>
      <c r="E1034" s="71"/>
      <c r="F1034" s="71"/>
      <c r="G1034" s="71"/>
      <c r="H1034" s="71"/>
      <c r="I1034" s="72"/>
      <c r="J1034" s="73"/>
    </row>
    <row r="1035" spans="1:10" x14ac:dyDescent="0.35">
      <c r="A1035" s="71"/>
      <c r="B1035" s="71"/>
      <c r="C1035" s="71"/>
      <c r="D1035" s="69"/>
      <c r="E1035" s="71"/>
      <c r="F1035" s="71"/>
      <c r="G1035" s="71"/>
      <c r="H1035" s="71"/>
      <c r="I1035" s="72"/>
      <c r="J1035" s="73"/>
    </row>
    <row r="1036" spans="1:10" x14ac:dyDescent="0.35">
      <c r="A1036" s="71"/>
      <c r="B1036" s="71"/>
      <c r="C1036" s="71"/>
      <c r="D1036" s="69"/>
      <c r="E1036" s="71"/>
      <c r="F1036" s="71"/>
      <c r="G1036" s="71"/>
      <c r="H1036" s="71"/>
      <c r="I1036" s="72"/>
      <c r="J1036" s="73"/>
    </row>
    <row r="1037" spans="1:10" x14ac:dyDescent="0.35">
      <c r="A1037" s="71"/>
      <c r="B1037" s="71"/>
      <c r="C1037" s="71"/>
      <c r="D1037" s="69"/>
      <c r="E1037" s="71"/>
      <c r="F1037" s="71"/>
      <c r="G1037" s="71"/>
      <c r="H1037" s="71"/>
      <c r="I1037" s="72"/>
      <c r="J1037" s="73"/>
    </row>
    <row r="1038" spans="1:10" x14ac:dyDescent="0.35">
      <c r="A1038" s="71"/>
      <c r="B1038" s="71"/>
      <c r="C1038" s="71"/>
      <c r="D1038" s="69"/>
      <c r="E1038" s="71"/>
      <c r="F1038" s="71"/>
      <c r="G1038" s="71"/>
      <c r="H1038" s="71"/>
      <c r="I1038" s="72"/>
      <c r="J1038" s="73"/>
    </row>
    <row r="1039" spans="1:10" x14ac:dyDescent="0.35">
      <c r="A1039" s="71"/>
      <c r="B1039" s="71"/>
      <c r="C1039" s="71"/>
      <c r="D1039" s="69"/>
      <c r="E1039" s="71"/>
      <c r="F1039" s="71"/>
      <c r="G1039" s="71"/>
      <c r="H1039" s="71"/>
      <c r="I1039" s="72"/>
      <c r="J1039" s="73"/>
    </row>
    <row r="1040" spans="1:10" x14ac:dyDescent="0.35">
      <c r="A1040" s="71"/>
      <c r="B1040" s="71"/>
      <c r="C1040" s="71"/>
      <c r="D1040" s="69"/>
      <c r="E1040" s="71"/>
      <c r="F1040" s="71"/>
      <c r="G1040" s="71"/>
      <c r="H1040" s="71"/>
      <c r="I1040" s="72"/>
      <c r="J1040" s="73"/>
    </row>
    <row r="1041" spans="1:10" x14ac:dyDescent="0.35">
      <c r="A1041" s="71"/>
      <c r="B1041" s="71"/>
      <c r="C1041" s="71"/>
      <c r="D1041" s="69"/>
      <c r="E1041" s="71"/>
      <c r="F1041" s="71"/>
      <c r="G1041" s="71"/>
      <c r="H1041" s="71"/>
      <c r="I1041" s="72"/>
      <c r="J1041" s="73"/>
    </row>
    <row r="1042" spans="1:10" x14ac:dyDescent="0.35">
      <c r="A1042" s="71"/>
      <c r="B1042" s="71"/>
      <c r="C1042" s="71"/>
      <c r="D1042" s="69"/>
      <c r="E1042" s="71"/>
      <c r="F1042" s="71"/>
      <c r="G1042" s="71"/>
      <c r="H1042" s="71"/>
      <c r="I1042" s="72"/>
      <c r="J1042" s="73"/>
    </row>
    <row r="1043" spans="1:10" x14ac:dyDescent="0.35">
      <c r="A1043" s="71"/>
      <c r="B1043" s="71"/>
      <c r="C1043" s="71"/>
      <c r="D1043" s="69"/>
      <c r="E1043" s="71"/>
      <c r="F1043" s="71"/>
      <c r="G1043" s="71"/>
      <c r="H1043" s="71"/>
      <c r="I1043" s="72"/>
      <c r="J1043" s="73"/>
    </row>
    <row r="1044" spans="1:10" x14ac:dyDescent="0.35">
      <c r="A1044" s="71"/>
      <c r="B1044" s="71"/>
      <c r="C1044" s="71"/>
      <c r="D1044" s="69"/>
      <c r="E1044" s="71"/>
      <c r="F1044" s="71"/>
      <c r="G1044" s="71"/>
      <c r="H1044" s="71"/>
      <c r="I1044" s="72"/>
      <c r="J1044" s="73"/>
    </row>
    <row r="1045" spans="1:10" x14ac:dyDescent="0.35">
      <c r="A1045" s="71"/>
      <c r="B1045" s="71"/>
      <c r="C1045" s="71"/>
      <c r="D1045" s="69"/>
      <c r="E1045" s="71"/>
      <c r="F1045" s="71"/>
      <c r="G1045" s="71"/>
      <c r="H1045" s="71"/>
      <c r="I1045" s="72"/>
      <c r="J1045" s="73"/>
    </row>
    <row r="1046" spans="1:10" x14ac:dyDescent="0.35">
      <c r="A1046" s="71"/>
      <c r="B1046" s="71"/>
      <c r="C1046" s="71"/>
      <c r="D1046" s="69"/>
      <c r="E1046" s="71"/>
      <c r="F1046" s="71"/>
      <c r="G1046" s="71"/>
      <c r="H1046" s="71"/>
      <c r="I1046" s="72"/>
      <c r="J1046" s="73"/>
    </row>
    <row r="1047" spans="1:10" x14ac:dyDescent="0.35">
      <c r="A1047" s="71"/>
      <c r="B1047" s="71"/>
      <c r="C1047" s="71"/>
      <c r="D1047" s="69"/>
      <c r="E1047" s="71"/>
      <c r="F1047" s="71"/>
      <c r="G1047" s="71"/>
      <c r="H1047" s="71"/>
      <c r="I1047" s="72"/>
      <c r="J1047" s="73"/>
    </row>
    <row r="1048" spans="1:10" x14ac:dyDescent="0.35">
      <c r="A1048" s="71"/>
      <c r="B1048" s="71"/>
      <c r="C1048" s="71"/>
      <c r="D1048" s="69"/>
      <c r="E1048" s="71"/>
      <c r="F1048" s="71"/>
      <c r="G1048" s="71"/>
      <c r="H1048" s="71"/>
      <c r="I1048" s="72"/>
      <c r="J1048" s="73"/>
    </row>
    <row r="1049" spans="1:10" x14ac:dyDescent="0.35">
      <c r="A1049" s="71"/>
      <c r="B1049" s="71"/>
      <c r="C1049" s="71"/>
      <c r="D1049" s="69"/>
      <c r="E1049" s="71"/>
      <c r="F1049" s="71"/>
      <c r="G1049" s="71"/>
      <c r="H1049" s="71"/>
      <c r="I1049" s="72"/>
      <c r="J1049" s="73"/>
    </row>
    <row r="1050" spans="1:10" x14ac:dyDescent="0.35">
      <c r="A1050" s="71"/>
      <c r="B1050" s="71"/>
      <c r="C1050" s="71"/>
      <c r="D1050" s="69"/>
      <c r="E1050" s="71"/>
      <c r="F1050" s="71"/>
      <c r="G1050" s="71"/>
      <c r="H1050" s="71"/>
      <c r="I1050" s="72"/>
      <c r="J1050" s="73"/>
    </row>
    <row r="1051" spans="1:10" x14ac:dyDescent="0.35">
      <c r="A1051" s="71"/>
      <c r="B1051" s="71"/>
      <c r="C1051" s="71"/>
      <c r="D1051" s="69"/>
      <c r="E1051" s="71"/>
      <c r="F1051" s="71"/>
      <c r="G1051" s="71"/>
      <c r="H1051" s="71"/>
      <c r="I1051" s="72"/>
      <c r="J1051" s="73"/>
    </row>
    <row r="1052" spans="1:10" x14ac:dyDescent="0.35">
      <c r="A1052" s="71"/>
      <c r="B1052" s="71"/>
      <c r="C1052" s="71"/>
      <c r="D1052" s="69"/>
      <c r="E1052" s="71"/>
      <c r="F1052" s="71"/>
      <c r="G1052" s="71"/>
      <c r="H1052" s="71"/>
      <c r="I1052" s="72"/>
      <c r="J1052" s="73"/>
    </row>
    <row r="1053" spans="1:10" x14ac:dyDescent="0.35">
      <c r="A1053" s="71"/>
      <c r="B1053" s="71"/>
      <c r="C1053" s="71"/>
      <c r="D1053" s="69"/>
      <c r="E1053" s="71"/>
      <c r="F1053" s="71"/>
      <c r="G1053" s="71"/>
      <c r="H1053" s="71"/>
      <c r="I1053" s="72"/>
      <c r="J1053" s="73"/>
    </row>
    <row r="1054" spans="1:10" x14ac:dyDescent="0.35">
      <c r="A1054" s="71"/>
      <c r="B1054" s="71"/>
      <c r="C1054" s="71"/>
      <c r="D1054" s="69"/>
      <c r="E1054" s="71"/>
      <c r="F1054" s="71"/>
      <c r="G1054" s="71"/>
      <c r="H1054" s="71"/>
      <c r="I1054" s="72"/>
      <c r="J1054" s="73"/>
    </row>
    <row r="1055" spans="1:10" x14ac:dyDescent="0.35">
      <c r="A1055" s="71"/>
      <c r="B1055" s="71"/>
      <c r="C1055" s="71"/>
      <c r="D1055" s="69"/>
      <c r="E1055" s="71"/>
      <c r="F1055" s="71"/>
      <c r="G1055" s="71"/>
      <c r="H1055" s="71"/>
      <c r="I1055" s="72"/>
      <c r="J1055" s="73"/>
    </row>
    <row r="1056" spans="1:10" x14ac:dyDescent="0.35">
      <c r="A1056" s="71"/>
      <c r="B1056" s="71"/>
      <c r="C1056" s="71"/>
      <c r="D1056" s="69"/>
      <c r="E1056" s="71"/>
      <c r="F1056" s="71"/>
      <c r="G1056" s="71"/>
      <c r="H1056" s="71"/>
      <c r="I1056" s="72"/>
      <c r="J1056" s="73"/>
    </row>
    <row r="1057" spans="1:10" x14ac:dyDescent="0.35">
      <c r="A1057" s="71"/>
      <c r="B1057" s="71"/>
      <c r="C1057" s="71"/>
      <c r="D1057" s="69"/>
      <c r="E1057" s="71"/>
      <c r="F1057" s="71"/>
      <c r="G1057" s="71"/>
      <c r="H1057" s="71"/>
      <c r="I1057" s="72"/>
      <c r="J1057" s="73"/>
    </row>
    <row r="1058" spans="1:10" x14ac:dyDescent="0.35">
      <c r="A1058" s="71"/>
      <c r="B1058" s="71"/>
      <c r="C1058" s="71"/>
      <c r="D1058" s="69"/>
      <c r="E1058" s="71"/>
      <c r="F1058" s="71"/>
      <c r="G1058" s="71"/>
      <c r="H1058" s="71"/>
      <c r="I1058" s="72"/>
      <c r="J1058" s="73"/>
    </row>
    <row r="1059" spans="1:10" x14ac:dyDescent="0.35">
      <c r="A1059" s="71"/>
      <c r="B1059" s="71"/>
      <c r="C1059" s="71"/>
      <c r="D1059" s="69"/>
      <c r="E1059" s="71"/>
      <c r="F1059" s="71"/>
      <c r="G1059" s="71"/>
      <c r="H1059" s="71"/>
      <c r="I1059" s="72"/>
      <c r="J1059" s="73"/>
    </row>
    <row r="1060" spans="1:10" x14ac:dyDescent="0.35">
      <c r="A1060" s="71"/>
      <c r="B1060" s="71"/>
      <c r="C1060" s="71"/>
      <c r="D1060" s="69"/>
      <c r="E1060" s="71"/>
      <c r="F1060" s="71"/>
      <c r="G1060" s="71"/>
      <c r="H1060" s="71"/>
      <c r="I1060" s="72"/>
      <c r="J1060" s="73"/>
    </row>
    <row r="1061" spans="1:10" x14ac:dyDescent="0.35">
      <c r="A1061" s="71"/>
      <c r="B1061" s="71"/>
      <c r="C1061" s="71"/>
      <c r="D1061" s="69"/>
      <c r="E1061" s="71"/>
      <c r="F1061" s="71"/>
      <c r="G1061" s="71"/>
      <c r="H1061" s="71"/>
      <c r="I1061" s="72"/>
      <c r="J1061" s="73"/>
    </row>
    <row r="1062" spans="1:10" x14ac:dyDescent="0.35">
      <c r="A1062" s="71"/>
      <c r="B1062" s="71"/>
      <c r="C1062" s="71"/>
      <c r="D1062" s="69"/>
      <c r="E1062" s="71"/>
      <c r="F1062" s="71"/>
      <c r="G1062" s="71"/>
      <c r="H1062" s="71"/>
      <c r="I1062" s="72"/>
      <c r="J1062" s="73"/>
    </row>
    <row r="1063" spans="1:10" x14ac:dyDescent="0.35">
      <c r="A1063" s="71"/>
      <c r="B1063" s="71"/>
      <c r="C1063" s="71"/>
      <c r="D1063" s="69"/>
      <c r="E1063" s="71"/>
      <c r="F1063" s="71"/>
      <c r="G1063" s="71"/>
      <c r="H1063" s="71"/>
      <c r="I1063" s="72"/>
      <c r="J1063" s="73"/>
    </row>
    <row r="1064" spans="1:10" x14ac:dyDescent="0.35">
      <c r="A1064" s="71"/>
      <c r="B1064" s="71"/>
      <c r="C1064" s="71"/>
      <c r="D1064" s="69"/>
      <c r="E1064" s="71"/>
      <c r="F1064" s="71"/>
      <c r="G1064" s="71"/>
      <c r="H1064" s="71"/>
      <c r="I1064" s="72"/>
      <c r="J1064" s="73"/>
    </row>
    <row r="1065" spans="1:10" x14ac:dyDescent="0.35">
      <c r="A1065" s="71"/>
      <c r="B1065" s="71"/>
      <c r="C1065" s="71"/>
      <c r="D1065" s="69"/>
      <c r="E1065" s="71"/>
      <c r="F1065" s="71"/>
      <c r="G1065" s="71"/>
      <c r="H1065" s="71"/>
      <c r="I1065" s="72"/>
      <c r="J1065" s="73"/>
    </row>
    <row r="1066" spans="1:10" x14ac:dyDescent="0.35">
      <c r="A1066" s="71"/>
      <c r="B1066" s="71"/>
      <c r="C1066" s="71"/>
      <c r="D1066" s="69"/>
      <c r="E1066" s="71"/>
      <c r="F1066" s="71"/>
      <c r="G1066" s="71"/>
      <c r="H1066" s="71"/>
      <c r="I1066" s="72"/>
      <c r="J1066" s="73"/>
    </row>
    <row r="1067" spans="1:10" x14ac:dyDescent="0.35">
      <c r="A1067" s="71"/>
      <c r="B1067" s="71"/>
      <c r="C1067" s="71"/>
      <c r="D1067" s="69"/>
      <c r="E1067" s="71"/>
      <c r="F1067" s="71"/>
      <c r="G1067" s="71"/>
      <c r="H1067" s="71"/>
      <c r="I1067" s="72"/>
      <c r="J1067" s="73"/>
    </row>
    <row r="1068" spans="1:10" x14ac:dyDescent="0.35">
      <c r="A1068" s="71"/>
      <c r="B1068" s="71"/>
      <c r="C1068" s="71"/>
      <c r="D1068" s="69"/>
      <c r="E1068" s="71"/>
      <c r="F1068" s="71"/>
      <c r="G1068" s="71"/>
      <c r="H1068" s="71"/>
      <c r="I1068" s="72"/>
      <c r="J1068" s="73"/>
    </row>
    <row r="1069" spans="1:10" x14ac:dyDescent="0.35">
      <c r="A1069" s="71"/>
      <c r="B1069" s="71"/>
      <c r="C1069" s="71"/>
      <c r="D1069" s="69"/>
      <c r="E1069" s="71"/>
      <c r="F1069" s="71"/>
      <c r="G1069" s="71"/>
      <c r="H1069" s="71"/>
      <c r="I1069" s="72"/>
      <c r="J1069" s="73"/>
    </row>
    <row r="1070" spans="1:10" x14ac:dyDescent="0.35">
      <c r="A1070" s="71"/>
      <c r="B1070" s="71"/>
      <c r="C1070" s="71"/>
      <c r="D1070" s="69"/>
      <c r="E1070" s="71"/>
      <c r="F1070" s="71"/>
      <c r="G1070" s="71"/>
      <c r="H1070" s="71"/>
      <c r="I1070" s="72"/>
      <c r="J1070" s="73"/>
    </row>
    <row r="1071" spans="1:10" x14ac:dyDescent="0.35">
      <c r="A1071" s="71"/>
      <c r="B1071" s="71"/>
      <c r="C1071" s="71"/>
      <c r="D1071" s="69"/>
      <c r="E1071" s="71"/>
      <c r="F1071" s="71"/>
      <c r="G1071" s="71"/>
      <c r="H1071" s="71"/>
      <c r="I1071" s="72"/>
      <c r="J1071" s="73"/>
    </row>
    <row r="1072" spans="1:10" x14ac:dyDescent="0.35">
      <c r="A1072" s="71"/>
      <c r="B1072" s="71"/>
      <c r="C1072" s="71"/>
      <c r="D1072" s="69"/>
      <c r="E1072" s="71"/>
      <c r="F1072" s="71"/>
      <c r="G1072" s="71"/>
      <c r="H1072" s="71"/>
      <c r="I1072" s="72"/>
      <c r="J1072" s="73"/>
    </row>
    <row r="1073" spans="1:10" x14ac:dyDescent="0.35">
      <c r="A1073" s="71"/>
      <c r="B1073" s="71"/>
      <c r="C1073" s="71"/>
      <c r="D1073" s="69"/>
      <c r="E1073" s="71"/>
      <c r="F1073" s="71"/>
      <c r="G1073" s="71"/>
      <c r="H1073" s="71"/>
      <c r="I1073" s="72"/>
      <c r="J1073" s="73"/>
    </row>
    <row r="1074" spans="1:10" x14ac:dyDescent="0.35">
      <c r="A1074" s="71"/>
      <c r="B1074" s="71"/>
      <c r="C1074" s="71"/>
      <c r="D1074" s="69"/>
      <c r="E1074" s="71"/>
      <c r="F1074" s="71"/>
      <c r="G1074" s="71"/>
      <c r="H1074" s="71"/>
      <c r="I1074" s="72"/>
      <c r="J1074" s="73"/>
    </row>
    <row r="1075" spans="1:10" x14ac:dyDescent="0.35">
      <c r="A1075" s="71"/>
      <c r="B1075" s="71"/>
      <c r="C1075" s="71"/>
      <c r="D1075" s="69"/>
      <c r="E1075" s="71"/>
      <c r="F1075" s="71"/>
      <c r="G1075" s="71"/>
      <c r="H1075" s="71"/>
      <c r="I1075" s="72"/>
      <c r="J1075" s="73"/>
    </row>
    <row r="1076" spans="1:10" x14ac:dyDescent="0.35">
      <c r="A1076" s="71"/>
      <c r="B1076" s="71"/>
      <c r="C1076" s="71"/>
      <c r="D1076" s="69"/>
      <c r="E1076" s="71"/>
      <c r="F1076" s="71"/>
      <c r="G1076" s="71"/>
      <c r="H1076" s="71"/>
      <c r="I1076" s="72"/>
      <c r="J1076" s="73"/>
    </row>
    <row r="1077" spans="1:10" x14ac:dyDescent="0.35">
      <c r="A1077" s="71"/>
      <c r="B1077" s="71"/>
      <c r="C1077" s="71"/>
      <c r="D1077" s="69"/>
      <c r="E1077" s="71"/>
      <c r="F1077" s="71"/>
      <c r="G1077" s="71"/>
      <c r="H1077" s="71"/>
      <c r="I1077" s="72"/>
      <c r="J1077" s="73"/>
    </row>
    <row r="1078" spans="1:10" x14ac:dyDescent="0.35">
      <c r="A1078" s="71"/>
      <c r="B1078" s="71"/>
      <c r="C1078" s="71"/>
      <c r="D1078" s="69"/>
      <c r="E1078" s="71"/>
      <c r="F1078" s="71"/>
      <c r="G1078" s="71"/>
      <c r="H1078" s="71"/>
      <c r="I1078" s="72"/>
      <c r="J1078" s="73"/>
    </row>
    <row r="1079" spans="1:10" x14ac:dyDescent="0.35">
      <c r="A1079" s="71"/>
      <c r="B1079" s="71"/>
      <c r="C1079" s="71"/>
      <c r="D1079" s="69"/>
      <c r="E1079" s="71"/>
      <c r="F1079" s="71"/>
      <c r="G1079" s="71"/>
      <c r="H1079" s="71"/>
      <c r="I1079" s="72"/>
      <c r="J1079" s="73"/>
    </row>
    <row r="1080" spans="1:10" x14ac:dyDescent="0.35">
      <c r="A1080" s="71"/>
      <c r="B1080" s="71"/>
      <c r="C1080" s="71"/>
      <c r="D1080" s="69"/>
      <c r="E1080" s="71"/>
      <c r="F1080" s="71"/>
      <c r="G1080" s="71"/>
      <c r="H1080" s="71"/>
      <c r="I1080" s="72"/>
      <c r="J1080" s="73"/>
    </row>
    <row r="1081" spans="1:10" x14ac:dyDescent="0.35">
      <c r="A1081" s="71"/>
      <c r="B1081" s="71"/>
      <c r="C1081" s="71"/>
      <c r="D1081" s="69"/>
      <c r="E1081" s="71"/>
      <c r="F1081" s="71"/>
      <c r="G1081" s="71"/>
      <c r="H1081" s="71"/>
      <c r="I1081" s="72"/>
      <c r="J1081" s="73"/>
    </row>
    <row r="1082" spans="1:10" x14ac:dyDescent="0.35">
      <c r="A1082" s="71"/>
      <c r="B1082" s="71"/>
      <c r="C1082" s="71"/>
      <c r="D1082" s="69"/>
      <c r="E1082" s="71"/>
      <c r="F1082" s="71"/>
      <c r="G1082" s="71"/>
      <c r="H1082" s="71"/>
      <c r="I1082" s="72"/>
      <c r="J1082" s="73"/>
    </row>
    <row r="1083" spans="1:10" x14ac:dyDescent="0.35">
      <c r="A1083" s="71"/>
      <c r="B1083" s="71"/>
      <c r="C1083" s="71"/>
      <c r="D1083" s="69"/>
      <c r="E1083" s="71"/>
      <c r="F1083" s="71"/>
      <c r="G1083" s="71"/>
      <c r="H1083" s="71"/>
      <c r="I1083" s="72"/>
      <c r="J1083" s="73"/>
    </row>
    <row r="1084" spans="1:10" x14ac:dyDescent="0.35">
      <c r="A1084" s="71"/>
      <c r="B1084" s="71"/>
      <c r="C1084" s="71"/>
      <c r="D1084" s="69"/>
      <c r="E1084" s="71"/>
      <c r="F1084" s="71"/>
      <c r="G1084" s="71"/>
      <c r="H1084" s="71"/>
      <c r="I1084" s="72"/>
      <c r="J1084" s="73"/>
    </row>
    <row r="1085" spans="1:10" x14ac:dyDescent="0.35">
      <c r="A1085" s="71"/>
      <c r="B1085" s="71"/>
      <c r="C1085" s="71"/>
      <c r="D1085" s="69"/>
      <c r="E1085" s="71"/>
      <c r="F1085" s="71"/>
      <c r="G1085" s="71"/>
      <c r="H1085" s="71"/>
      <c r="I1085" s="72"/>
      <c r="J1085" s="73"/>
    </row>
    <row r="1086" spans="1:10" x14ac:dyDescent="0.35">
      <c r="A1086" s="71"/>
      <c r="B1086" s="71"/>
      <c r="C1086" s="71"/>
      <c r="D1086" s="69"/>
      <c r="E1086" s="71"/>
      <c r="F1086" s="71"/>
      <c r="G1086" s="71"/>
      <c r="H1086" s="71"/>
      <c r="I1086" s="72"/>
      <c r="J1086" s="73"/>
    </row>
    <row r="1087" spans="1:10" x14ac:dyDescent="0.35">
      <c r="A1087" s="71"/>
      <c r="B1087" s="71"/>
      <c r="C1087" s="71"/>
      <c r="D1087" s="69"/>
      <c r="E1087" s="71"/>
      <c r="F1087" s="71"/>
      <c r="G1087" s="71"/>
      <c r="H1087" s="71"/>
      <c r="I1087" s="72"/>
      <c r="J1087" s="73"/>
    </row>
    <row r="1088" spans="1:10" x14ac:dyDescent="0.35">
      <c r="A1088" s="71"/>
      <c r="B1088" s="71"/>
      <c r="C1088" s="71"/>
      <c r="D1088" s="69"/>
      <c r="E1088" s="71"/>
      <c r="F1088" s="71"/>
      <c r="G1088" s="71"/>
      <c r="H1088" s="71"/>
      <c r="I1088" s="72"/>
      <c r="J1088" s="73"/>
    </row>
    <row r="1089" spans="1:10" x14ac:dyDescent="0.35">
      <c r="A1089" s="71"/>
      <c r="B1089" s="71"/>
      <c r="C1089" s="71"/>
      <c r="D1089" s="69"/>
      <c r="E1089" s="71"/>
      <c r="F1089" s="71"/>
      <c r="G1089" s="71"/>
      <c r="H1089" s="71"/>
      <c r="I1089" s="72"/>
      <c r="J1089" s="73"/>
    </row>
    <row r="1090" spans="1:10" x14ac:dyDescent="0.35">
      <c r="A1090" s="71"/>
      <c r="B1090" s="71"/>
      <c r="C1090" s="71"/>
      <c r="D1090" s="69"/>
      <c r="E1090" s="71"/>
      <c r="F1090" s="71"/>
      <c r="G1090" s="71"/>
      <c r="H1090" s="71"/>
      <c r="I1090" s="72"/>
      <c r="J1090" s="73"/>
    </row>
    <row r="1091" spans="1:10" x14ac:dyDescent="0.35">
      <c r="A1091" s="71"/>
      <c r="B1091" s="71"/>
      <c r="C1091" s="71"/>
      <c r="D1091" s="69"/>
      <c r="E1091" s="71"/>
      <c r="F1091" s="71"/>
      <c r="G1091" s="71"/>
      <c r="H1091" s="71"/>
      <c r="I1091" s="72"/>
      <c r="J1091" s="73"/>
    </row>
    <row r="1092" spans="1:10" x14ac:dyDescent="0.35">
      <c r="A1092" s="71"/>
      <c r="B1092" s="71"/>
      <c r="C1092" s="71"/>
      <c r="D1092" s="69"/>
      <c r="E1092" s="71"/>
      <c r="F1092" s="71"/>
      <c r="G1092" s="71"/>
      <c r="H1092" s="71"/>
      <c r="I1092" s="72"/>
      <c r="J1092" s="73"/>
    </row>
    <row r="1093" spans="1:10" x14ac:dyDescent="0.35">
      <c r="A1093" s="71"/>
      <c r="B1093" s="71"/>
      <c r="C1093" s="71"/>
      <c r="D1093" s="69"/>
      <c r="E1093" s="71"/>
      <c r="F1093" s="71"/>
      <c r="G1093" s="71"/>
      <c r="H1093" s="71"/>
      <c r="I1093" s="72"/>
      <c r="J1093" s="73"/>
    </row>
    <row r="1094" spans="1:10" x14ac:dyDescent="0.35">
      <c r="A1094" s="71"/>
      <c r="B1094" s="71"/>
      <c r="C1094" s="71"/>
      <c r="D1094" s="69"/>
      <c r="E1094" s="71"/>
      <c r="F1094" s="71"/>
      <c r="G1094" s="71"/>
      <c r="H1094" s="71"/>
      <c r="I1094" s="72"/>
      <c r="J1094" s="73"/>
    </row>
    <row r="1095" spans="1:10" x14ac:dyDescent="0.35">
      <c r="A1095" s="71"/>
      <c r="B1095" s="71"/>
      <c r="C1095" s="71"/>
      <c r="D1095" s="69"/>
      <c r="E1095" s="71"/>
      <c r="F1095" s="71"/>
      <c r="G1095" s="71"/>
      <c r="H1095" s="71"/>
      <c r="I1095" s="72"/>
      <c r="J1095" s="73"/>
    </row>
    <row r="1096" spans="1:10" x14ac:dyDescent="0.35">
      <c r="A1096" s="71"/>
      <c r="B1096" s="71"/>
      <c r="C1096" s="71"/>
      <c r="D1096" s="69"/>
      <c r="E1096" s="71"/>
      <c r="F1096" s="71"/>
      <c r="G1096" s="71"/>
      <c r="H1096" s="71"/>
      <c r="I1096" s="72"/>
      <c r="J1096" s="73"/>
    </row>
    <row r="1097" spans="1:10" x14ac:dyDescent="0.35">
      <c r="A1097" s="71"/>
      <c r="B1097" s="71"/>
      <c r="C1097" s="71"/>
      <c r="D1097" s="69"/>
      <c r="E1097" s="71"/>
      <c r="F1097" s="71"/>
      <c r="G1097" s="71"/>
      <c r="H1097" s="71"/>
      <c r="I1097" s="72"/>
      <c r="J1097" s="73"/>
    </row>
    <row r="1098" spans="1:10" x14ac:dyDescent="0.35">
      <c r="A1098" s="71"/>
      <c r="B1098" s="71"/>
      <c r="C1098" s="71"/>
      <c r="D1098" s="69"/>
      <c r="E1098" s="71"/>
      <c r="F1098" s="71"/>
      <c r="G1098" s="71"/>
      <c r="H1098" s="71"/>
      <c r="I1098" s="72"/>
      <c r="J1098" s="73"/>
    </row>
    <row r="1099" spans="1:10" x14ac:dyDescent="0.35">
      <c r="A1099" s="71"/>
      <c r="B1099" s="71"/>
      <c r="C1099" s="71"/>
      <c r="D1099" s="69"/>
      <c r="E1099" s="71"/>
      <c r="F1099" s="71"/>
      <c r="G1099" s="71"/>
      <c r="H1099" s="71"/>
      <c r="I1099" s="72"/>
      <c r="J1099" s="73"/>
    </row>
    <row r="1100" spans="1:10" x14ac:dyDescent="0.35">
      <c r="A1100" s="71"/>
      <c r="B1100" s="71"/>
      <c r="C1100" s="71"/>
      <c r="D1100" s="69"/>
      <c r="E1100" s="71"/>
      <c r="F1100" s="71"/>
      <c r="G1100" s="71"/>
      <c r="H1100" s="71"/>
      <c r="I1100" s="72"/>
      <c r="J1100" s="73"/>
    </row>
    <row r="1101" spans="1:10" x14ac:dyDescent="0.35">
      <c r="A1101" s="71"/>
      <c r="B1101" s="71"/>
      <c r="C1101" s="71"/>
      <c r="D1101" s="69"/>
      <c r="E1101" s="71"/>
      <c r="F1101" s="71"/>
      <c r="G1101" s="71"/>
      <c r="H1101" s="71"/>
      <c r="I1101" s="72"/>
      <c r="J1101" s="73"/>
    </row>
    <row r="1102" spans="1:10" x14ac:dyDescent="0.35">
      <c r="A1102" s="71"/>
      <c r="B1102" s="71"/>
      <c r="C1102" s="71"/>
      <c r="D1102" s="69"/>
      <c r="E1102" s="71"/>
      <c r="F1102" s="71"/>
      <c r="G1102" s="71"/>
      <c r="H1102" s="71"/>
      <c r="I1102" s="72"/>
      <c r="J1102" s="73"/>
    </row>
    <row r="1103" spans="1:10" x14ac:dyDescent="0.35">
      <c r="A1103" s="71"/>
      <c r="B1103" s="71"/>
      <c r="C1103" s="71"/>
      <c r="D1103" s="69"/>
      <c r="E1103" s="71"/>
      <c r="F1103" s="71"/>
      <c r="G1103" s="71"/>
      <c r="H1103" s="71"/>
      <c r="I1103" s="72"/>
      <c r="J1103" s="73"/>
    </row>
    <row r="1104" spans="1:10" x14ac:dyDescent="0.35">
      <c r="A1104" s="71"/>
      <c r="B1104" s="71"/>
      <c r="C1104" s="71"/>
      <c r="D1104" s="69"/>
      <c r="E1104" s="71"/>
      <c r="F1104" s="71"/>
      <c r="G1104" s="71"/>
      <c r="H1104" s="71"/>
      <c r="I1104" s="72"/>
      <c r="J1104" s="73"/>
    </row>
    <row r="1105" spans="1:10" x14ac:dyDescent="0.35">
      <c r="A1105" s="71"/>
      <c r="B1105" s="71"/>
      <c r="C1105" s="71"/>
      <c r="D1105" s="69"/>
      <c r="E1105" s="71"/>
      <c r="F1105" s="71"/>
      <c r="G1105" s="71"/>
      <c r="H1105" s="71"/>
      <c r="I1105" s="72"/>
      <c r="J1105" s="73"/>
    </row>
    <row r="1106" spans="1:10" x14ac:dyDescent="0.35">
      <c r="A1106" s="71"/>
      <c r="B1106" s="71"/>
      <c r="C1106" s="71"/>
      <c r="D1106" s="69"/>
      <c r="E1106" s="71"/>
      <c r="F1106" s="71"/>
      <c r="G1106" s="71"/>
      <c r="H1106" s="71"/>
      <c r="I1106" s="72"/>
      <c r="J1106" s="73"/>
    </row>
    <row r="1107" spans="1:10" x14ac:dyDescent="0.35">
      <c r="A1107" s="71"/>
      <c r="B1107" s="71"/>
      <c r="C1107" s="71"/>
      <c r="D1107" s="69"/>
      <c r="E1107" s="71"/>
      <c r="F1107" s="71"/>
      <c r="G1107" s="71"/>
      <c r="H1107" s="71"/>
      <c r="I1107" s="72"/>
      <c r="J1107" s="73"/>
    </row>
    <row r="1108" spans="1:10" x14ac:dyDescent="0.35">
      <c r="A1108" s="71"/>
      <c r="B1108" s="71"/>
      <c r="C1108" s="71"/>
      <c r="D1108" s="69"/>
      <c r="E1108" s="71"/>
      <c r="F1108" s="71"/>
      <c r="G1108" s="71"/>
      <c r="H1108" s="71"/>
      <c r="I1108" s="72"/>
      <c r="J1108" s="73"/>
    </row>
    <row r="1109" spans="1:10" x14ac:dyDescent="0.35">
      <c r="A1109" s="71"/>
      <c r="B1109" s="71"/>
      <c r="C1109" s="71"/>
      <c r="D1109" s="69"/>
      <c r="E1109" s="71"/>
      <c r="F1109" s="71"/>
      <c r="G1109" s="71"/>
      <c r="H1109" s="71"/>
      <c r="I1109" s="72"/>
      <c r="J1109" s="73"/>
    </row>
    <row r="1110" spans="1:10" x14ac:dyDescent="0.35">
      <c r="A1110" s="71"/>
      <c r="B1110" s="71"/>
      <c r="C1110" s="71"/>
      <c r="D1110" s="69"/>
      <c r="E1110" s="71"/>
      <c r="F1110" s="71"/>
      <c r="G1110" s="71"/>
      <c r="H1110" s="71"/>
      <c r="I1110" s="72"/>
      <c r="J1110" s="73"/>
    </row>
    <row r="1111" spans="1:10" x14ac:dyDescent="0.35">
      <c r="A1111" s="71"/>
      <c r="B1111" s="71"/>
      <c r="C1111" s="71"/>
      <c r="D1111" s="69"/>
      <c r="E1111" s="71"/>
      <c r="F1111" s="71"/>
      <c r="G1111" s="71"/>
      <c r="H1111" s="71"/>
      <c r="I1111" s="72"/>
      <c r="J1111" s="73"/>
    </row>
    <row r="1112" spans="1:10" x14ac:dyDescent="0.35">
      <c r="A1112" s="71"/>
      <c r="B1112" s="71"/>
      <c r="C1112" s="71"/>
      <c r="D1112" s="69"/>
      <c r="E1112" s="71"/>
      <c r="F1112" s="71"/>
      <c r="G1112" s="71"/>
      <c r="H1112" s="71"/>
      <c r="I1112" s="72"/>
      <c r="J1112" s="73"/>
    </row>
    <row r="1113" spans="1:10" x14ac:dyDescent="0.35">
      <c r="A1113" s="71"/>
      <c r="B1113" s="71"/>
      <c r="C1113" s="71"/>
      <c r="D1113" s="69"/>
      <c r="E1113" s="71"/>
      <c r="F1113" s="71"/>
      <c r="G1113" s="71"/>
      <c r="H1113" s="71"/>
      <c r="I1113" s="72"/>
      <c r="J1113" s="73"/>
    </row>
    <row r="1114" spans="1:10" x14ac:dyDescent="0.35">
      <c r="A1114" s="71"/>
      <c r="B1114" s="71"/>
      <c r="C1114" s="71"/>
      <c r="D1114" s="69"/>
      <c r="E1114" s="71"/>
      <c r="F1114" s="71"/>
      <c r="G1114" s="71"/>
      <c r="H1114" s="71"/>
      <c r="I1114" s="72"/>
      <c r="J1114" s="73"/>
    </row>
    <row r="1115" spans="1:10" x14ac:dyDescent="0.35">
      <c r="A1115" s="71"/>
      <c r="B1115" s="71"/>
      <c r="C1115" s="71"/>
      <c r="D1115" s="69"/>
      <c r="E1115" s="71"/>
      <c r="F1115" s="71"/>
      <c r="G1115" s="71"/>
      <c r="H1115" s="71"/>
      <c r="I1115" s="72"/>
      <c r="J1115" s="73"/>
    </row>
    <row r="1116" spans="1:10" x14ac:dyDescent="0.35">
      <c r="A1116" s="71"/>
      <c r="B1116" s="71"/>
      <c r="C1116" s="71"/>
      <c r="D1116" s="69"/>
      <c r="E1116" s="71"/>
      <c r="F1116" s="71"/>
      <c r="G1116" s="71"/>
      <c r="H1116" s="71"/>
      <c r="I1116" s="72"/>
      <c r="J1116" s="73"/>
    </row>
    <row r="1117" spans="1:10" x14ac:dyDescent="0.35">
      <c r="A1117" s="71"/>
      <c r="B1117" s="71"/>
      <c r="C1117" s="71"/>
      <c r="D1117" s="69"/>
      <c r="E1117" s="71"/>
      <c r="F1117" s="71"/>
      <c r="G1117" s="71"/>
      <c r="H1117" s="71"/>
      <c r="I1117" s="72"/>
      <c r="J1117" s="73"/>
    </row>
    <row r="1118" spans="1:10" x14ac:dyDescent="0.35">
      <c r="A1118" s="71"/>
      <c r="B1118" s="71"/>
      <c r="C1118" s="71"/>
      <c r="D1118" s="69"/>
      <c r="E1118" s="71"/>
      <c r="F1118" s="71"/>
      <c r="G1118" s="71"/>
      <c r="H1118" s="71"/>
      <c r="I1118" s="72"/>
      <c r="J1118" s="73"/>
    </row>
    <row r="1119" spans="1:10" x14ac:dyDescent="0.35">
      <c r="A1119" s="71"/>
      <c r="B1119" s="71"/>
      <c r="C1119" s="71"/>
      <c r="D1119" s="69"/>
      <c r="E1119" s="71"/>
      <c r="F1119" s="71"/>
      <c r="G1119" s="71"/>
      <c r="H1119" s="71"/>
      <c r="I1119" s="72"/>
      <c r="J1119" s="73"/>
    </row>
    <row r="1120" spans="1:10" x14ac:dyDescent="0.35">
      <c r="A1120" s="71"/>
      <c r="B1120" s="71"/>
      <c r="C1120" s="71"/>
      <c r="D1120" s="69"/>
      <c r="E1120" s="71"/>
      <c r="F1120" s="71"/>
      <c r="G1120" s="71"/>
      <c r="H1120" s="71"/>
      <c r="I1120" s="72"/>
      <c r="J1120" s="73"/>
    </row>
    <row r="1121" spans="1:10" x14ac:dyDescent="0.35">
      <c r="A1121" s="71"/>
      <c r="B1121" s="71"/>
      <c r="C1121" s="71"/>
      <c r="D1121" s="69"/>
      <c r="E1121" s="71"/>
      <c r="F1121" s="71"/>
      <c r="G1121" s="71"/>
      <c r="H1121" s="71"/>
      <c r="I1121" s="72"/>
      <c r="J1121" s="73"/>
    </row>
    <row r="1122" spans="1:10" x14ac:dyDescent="0.35">
      <c r="A1122" s="71"/>
      <c r="B1122" s="71"/>
      <c r="C1122" s="71"/>
      <c r="D1122" s="69"/>
      <c r="E1122" s="71"/>
      <c r="F1122" s="71"/>
      <c r="G1122" s="71"/>
      <c r="H1122" s="71"/>
      <c r="I1122" s="72"/>
      <c r="J1122" s="73"/>
    </row>
    <row r="1123" spans="1:10" x14ac:dyDescent="0.35">
      <c r="A1123" s="71"/>
      <c r="B1123" s="71"/>
      <c r="C1123" s="71"/>
      <c r="D1123" s="69"/>
      <c r="E1123" s="71"/>
      <c r="F1123" s="71"/>
      <c r="G1123" s="71"/>
      <c r="H1123" s="71"/>
      <c r="I1123" s="72"/>
      <c r="J1123" s="73"/>
    </row>
    <row r="1124" spans="1:10" x14ac:dyDescent="0.35">
      <c r="A1124" s="71"/>
      <c r="B1124" s="71"/>
      <c r="C1124" s="71"/>
      <c r="D1124" s="69"/>
      <c r="E1124" s="71"/>
      <c r="F1124" s="71"/>
      <c r="G1124" s="71"/>
      <c r="H1124" s="71"/>
      <c r="I1124" s="72"/>
      <c r="J1124" s="73"/>
    </row>
    <row r="1125" spans="1:10" x14ac:dyDescent="0.35">
      <c r="A1125" s="71"/>
      <c r="B1125" s="71"/>
      <c r="C1125" s="71"/>
      <c r="D1125" s="69"/>
      <c r="E1125" s="71"/>
      <c r="F1125" s="71"/>
      <c r="G1125" s="71"/>
      <c r="H1125" s="71"/>
      <c r="I1125" s="72"/>
      <c r="J1125" s="73"/>
    </row>
    <row r="1126" spans="1:10" x14ac:dyDescent="0.35">
      <c r="A1126" s="71"/>
      <c r="B1126" s="71"/>
      <c r="C1126" s="71"/>
      <c r="D1126" s="69"/>
      <c r="E1126" s="71"/>
      <c r="F1126" s="71"/>
      <c r="G1126" s="71"/>
      <c r="H1126" s="71"/>
      <c r="I1126" s="72"/>
      <c r="J1126" s="73"/>
    </row>
    <row r="1127" spans="1:10" x14ac:dyDescent="0.35">
      <c r="A1127" s="71"/>
      <c r="B1127" s="71"/>
      <c r="C1127" s="71"/>
      <c r="D1127" s="69"/>
      <c r="E1127" s="71"/>
      <c r="F1127" s="71"/>
      <c r="G1127" s="71"/>
      <c r="H1127" s="71"/>
      <c r="I1127" s="72"/>
      <c r="J1127" s="73"/>
    </row>
    <row r="1128" spans="1:10" x14ac:dyDescent="0.35">
      <c r="A1128" s="71"/>
      <c r="B1128" s="71"/>
      <c r="C1128" s="71"/>
      <c r="D1128" s="69"/>
      <c r="E1128" s="71"/>
      <c r="F1128" s="71"/>
      <c r="G1128" s="71"/>
      <c r="H1128" s="71"/>
      <c r="I1128" s="72"/>
      <c r="J1128" s="73"/>
    </row>
    <row r="1129" spans="1:10" x14ac:dyDescent="0.35">
      <c r="A1129" s="71"/>
      <c r="B1129" s="71"/>
      <c r="C1129" s="71"/>
      <c r="D1129" s="69"/>
      <c r="E1129" s="71"/>
      <c r="F1129" s="71"/>
      <c r="G1129" s="71"/>
      <c r="H1129" s="71"/>
      <c r="I1129" s="72"/>
      <c r="J1129" s="73"/>
    </row>
    <row r="1130" spans="1:10" x14ac:dyDescent="0.35">
      <c r="A1130" s="71"/>
      <c r="B1130" s="71"/>
      <c r="C1130" s="71"/>
      <c r="D1130" s="69"/>
      <c r="E1130" s="71"/>
      <c r="F1130" s="71"/>
      <c r="G1130" s="71"/>
      <c r="H1130" s="71"/>
      <c r="I1130" s="72"/>
      <c r="J1130" s="73"/>
    </row>
    <row r="1131" spans="1:10" x14ac:dyDescent="0.35">
      <c r="A1131" s="71"/>
      <c r="B1131" s="71"/>
      <c r="C1131" s="71"/>
      <c r="D1131" s="69"/>
      <c r="E1131" s="71"/>
      <c r="F1131" s="71"/>
      <c r="G1131" s="71"/>
      <c r="H1131" s="71"/>
      <c r="I1131" s="72"/>
      <c r="J1131" s="73"/>
    </row>
    <row r="1132" spans="1:10" x14ac:dyDescent="0.35">
      <c r="A1132" s="71"/>
      <c r="B1132" s="71"/>
      <c r="C1132" s="71"/>
      <c r="D1132" s="69"/>
      <c r="E1132" s="71"/>
      <c r="F1132" s="71"/>
      <c r="G1132" s="71"/>
      <c r="H1132" s="71"/>
      <c r="I1132" s="72"/>
      <c r="J1132" s="73"/>
    </row>
    <row r="1133" spans="1:10" x14ac:dyDescent="0.35">
      <c r="A1133" s="71"/>
      <c r="B1133" s="71"/>
      <c r="C1133" s="71"/>
      <c r="D1133" s="69"/>
      <c r="E1133" s="71"/>
      <c r="F1133" s="71"/>
      <c r="G1133" s="71"/>
      <c r="H1133" s="71"/>
      <c r="I1133" s="72"/>
      <c r="J1133" s="73"/>
    </row>
    <row r="1134" spans="1:10" x14ac:dyDescent="0.35">
      <c r="A1134" s="71"/>
      <c r="B1134" s="71"/>
      <c r="C1134" s="71"/>
      <c r="D1134" s="69"/>
      <c r="E1134" s="71"/>
      <c r="F1134" s="71"/>
      <c r="G1134" s="71"/>
      <c r="H1134" s="71"/>
      <c r="I1134" s="72"/>
      <c r="J1134" s="73"/>
    </row>
    <row r="1135" spans="1:10" x14ac:dyDescent="0.35">
      <c r="A1135" s="71"/>
      <c r="B1135" s="71"/>
      <c r="C1135" s="71"/>
      <c r="D1135" s="69"/>
      <c r="E1135" s="71"/>
      <c r="F1135" s="71"/>
      <c r="G1135" s="71"/>
      <c r="H1135" s="71"/>
      <c r="I1135" s="72"/>
      <c r="J1135" s="73"/>
    </row>
    <row r="1136" spans="1:10" x14ac:dyDescent="0.35">
      <c r="A1136" s="71"/>
      <c r="B1136" s="71"/>
      <c r="C1136" s="71"/>
      <c r="D1136" s="69"/>
      <c r="E1136" s="71"/>
      <c r="F1136" s="71"/>
      <c r="G1136" s="71"/>
      <c r="H1136" s="71"/>
      <c r="I1136" s="72"/>
      <c r="J1136" s="73"/>
    </row>
    <row r="1137" spans="1:10" x14ac:dyDescent="0.35">
      <c r="A1137" s="71"/>
      <c r="B1137" s="71"/>
      <c r="C1137" s="71"/>
      <c r="D1137" s="69"/>
      <c r="E1137" s="71"/>
      <c r="F1137" s="71"/>
      <c r="G1137" s="71"/>
      <c r="H1137" s="71"/>
      <c r="I1137" s="72"/>
      <c r="J1137" s="73"/>
    </row>
    <row r="1138" spans="1:10" x14ac:dyDescent="0.35">
      <c r="A1138" s="71"/>
      <c r="B1138" s="71"/>
      <c r="C1138" s="71"/>
      <c r="D1138" s="69"/>
      <c r="E1138" s="71"/>
      <c r="F1138" s="71"/>
      <c r="G1138" s="71"/>
      <c r="H1138" s="71"/>
      <c r="I1138" s="72"/>
      <c r="J1138" s="73"/>
    </row>
    <row r="1139" spans="1:10" x14ac:dyDescent="0.35">
      <c r="A1139" s="71"/>
      <c r="B1139" s="71"/>
      <c r="C1139" s="71"/>
      <c r="D1139" s="69"/>
      <c r="E1139" s="71"/>
      <c r="F1139" s="71"/>
      <c r="G1139" s="71"/>
      <c r="H1139" s="71"/>
      <c r="I1139" s="72"/>
      <c r="J1139" s="73"/>
    </row>
    <row r="1140" spans="1:10" x14ac:dyDescent="0.35">
      <c r="A1140" s="71"/>
      <c r="B1140" s="71"/>
      <c r="C1140" s="71"/>
      <c r="D1140" s="69"/>
      <c r="E1140" s="71"/>
      <c r="F1140" s="71"/>
      <c r="G1140" s="71"/>
      <c r="H1140" s="71"/>
      <c r="I1140" s="72"/>
      <c r="J1140" s="73"/>
    </row>
    <row r="1141" spans="1:10" x14ac:dyDescent="0.35">
      <c r="A1141" s="71"/>
      <c r="B1141" s="71"/>
      <c r="C1141" s="71"/>
      <c r="D1141" s="69"/>
      <c r="E1141" s="71"/>
      <c r="F1141" s="71"/>
      <c r="G1141" s="71"/>
      <c r="H1141" s="71"/>
      <c r="I1141" s="72"/>
      <c r="J1141" s="73"/>
    </row>
    <row r="1142" spans="1:10" x14ac:dyDescent="0.35">
      <c r="A1142" s="71"/>
      <c r="B1142" s="71"/>
      <c r="C1142" s="71"/>
      <c r="D1142" s="69"/>
      <c r="E1142" s="71"/>
      <c r="F1142" s="71"/>
      <c r="G1142" s="71"/>
      <c r="H1142" s="71"/>
      <c r="I1142" s="72"/>
      <c r="J1142" s="73"/>
    </row>
    <row r="1143" spans="1:10" x14ac:dyDescent="0.35">
      <c r="A1143" s="71"/>
      <c r="B1143" s="71"/>
      <c r="C1143" s="71"/>
      <c r="D1143" s="69"/>
      <c r="E1143" s="71"/>
      <c r="F1143" s="71"/>
      <c r="G1143" s="71"/>
      <c r="H1143" s="71"/>
      <c r="I1143" s="72"/>
      <c r="J1143" s="73"/>
    </row>
    <row r="1144" spans="1:10" x14ac:dyDescent="0.35">
      <c r="A1144" s="71"/>
      <c r="B1144" s="71"/>
      <c r="C1144" s="71"/>
      <c r="D1144" s="69"/>
      <c r="E1144" s="71"/>
      <c r="F1144" s="71"/>
      <c r="G1144" s="71"/>
      <c r="H1144" s="71"/>
      <c r="I1144" s="72"/>
      <c r="J1144" s="73"/>
    </row>
    <row r="1145" spans="1:10" x14ac:dyDescent="0.35">
      <c r="A1145" s="71"/>
      <c r="B1145" s="71"/>
      <c r="C1145" s="71"/>
      <c r="D1145" s="69"/>
      <c r="E1145" s="71"/>
      <c r="F1145" s="71"/>
      <c r="G1145" s="71"/>
      <c r="H1145" s="71"/>
      <c r="I1145" s="72"/>
      <c r="J1145" s="73"/>
    </row>
    <row r="1146" spans="1:10" x14ac:dyDescent="0.35">
      <c r="A1146" s="71"/>
      <c r="B1146" s="71"/>
      <c r="C1146" s="71"/>
      <c r="D1146" s="69"/>
      <c r="E1146" s="71"/>
      <c r="F1146" s="71"/>
      <c r="G1146" s="71"/>
      <c r="H1146" s="71"/>
      <c r="I1146" s="72"/>
      <c r="J1146" s="73"/>
    </row>
    <row r="1147" spans="1:10" x14ac:dyDescent="0.35">
      <c r="A1147" s="71"/>
      <c r="B1147" s="71"/>
      <c r="C1147" s="71"/>
      <c r="D1147" s="69"/>
      <c r="E1147" s="71"/>
      <c r="F1147" s="71"/>
      <c r="G1147" s="71"/>
      <c r="H1147" s="71"/>
      <c r="I1147" s="72"/>
      <c r="J1147" s="73"/>
    </row>
    <row r="1148" spans="1:10" x14ac:dyDescent="0.35">
      <c r="A1148" s="71"/>
      <c r="B1148" s="71"/>
      <c r="C1148" s="71"/>
      <c r="D1148" s="69"/>
      <c r="E1148" s="71"/>
      <c r="F1148" s="71"/>
      <c r="G1148" s="71"/>
      <c r="H1148" s="71"/>
      <c r="I1148" s="72"/>
      <c r="J1148" s="73"/>
    </row>
    <row r="1149" spans="1:10" x14ac:dyDescent="0.35">
      <c r="A1149" s="71"/>
      <c r="B1149" s="71"/>
      <c r="C1149" s="71"/>
      <c r="D1149" s="69"/>
      <c r="E1149" s="71"/>
      <c r="F1149" s="71"/>
      <c r="G1149" s="71"/>
      <c r="H1149" s="71"/>
      <c r="I1149" s="72"/>
      <c r="J1149" s="73"/>
    </row>
    <row r="1150" spans="1:10" x14ac:dyDescent="0.35">
      <c r="A1150" s="71"/>
      <c r="B1150" s="71"/>
      <c r="C1150" s="71"/>
      <c r="D1150" s="69"/>
      <c r="E1150" s="71"/>
      <c r="F1150" s="71"/>
      <c r="G1150" s="71"/>
      <c r="H1150" s="71"/>
      <c r="I1150" s="72"/>
      <c r="J1150" s="73"/>
    </row>
    <row r="1151" spans="1:10" x14ac:dyDescent="0.35">
      <c r="A1151" s="71"/>
      <c r="B1151" s="71"/>
      <c r="C1151" s="71"/>
      <c r="D1151" s="69"/>
      <c r="E1151" s="71"/>
      <c r="F1151" s="71"/>
      <c r="G1151" s="71"/>
      <c r="H1151" s="71"/>
      <c r="I1151" s="72"/>
      <c r="J1151" s="73"/>
    </row>
    <row r="1152" spans="1:10" x14ac:dyDescent="0.35">
      <c r="A1152" s="71"/>
      <c r="B1152" s="71"/>
      <c r="C1152" s="71"/>
      <c r="D1152" s="69"/>
      <c r="E1152" s="71"/>
      <c r="F1152" s="71"/>
      <c r="G1152" s="71"/>
      <c r="H1152" s="71"/>
      <c r="I1152" s="72"/>
      <c r="J1152" s="73"/>
    </row>
    <row r="1153" spans="1:10" x14ac:dyDescent="0.35">
      <c r="A1153" s="71"/>
      <c r="B1153" s="71"/>
      <c r="C1153" s="71"/>
      <c r="D1153" s="69"/>
      <c r="E1153" s="71"/>
      <c r="F1153" s="71"/>
      <c r="G1153" s="71"/>
      <c r="H1153" s="71"/>
      <c r="I1153" s="72"/>
      <c r="J1153" s="73"/>
    </row>
    <row r="1154" spans="1:10" x14ac:dyDescent="0.35">
      <c r="A1154" s="71"/>
      <c r="B1154" s="71"/>
      <c r="C1154" s="71"/>
      <c r="D1154" s="69"/>
      <c r="E1154" s="71"/>
      <c r="F1154" s="71"/>
      <c r="G1154" s="71"/>
      <c r="H1154" s="71"/>
      <c r="I1154" s="72"/>
      <c r="J1154" s="73"/>
    </row>
    <row r="1155" spans="1:10" x14ac:dyDescent="0.35">
      <c r="A1155" s="71"/>
      <c r="B1155" s="71"/>
      <c r="C1155" s="71"/>
      <c r="D1155" s="69"/>
      <c r="E1155" s="71"/>
      <c r="F1155" s="71"/>
      <c r="G1155" s="71"/>
      <c r="H1155" s="71"/>
      <c r="I1155" s="72"/>
      <c r="J1155" s="73"/>
    </row>
    <row r="1156" spans="1:10" x14ac:dyDescent="0.35">
      <c r="A1156" s="71"/>
      <c r="B1156" s="71"/>
      <c r="C1156" s="71"/>
      <c r="D1156" s="69"/>
      <c r="E1156" s="71"/>
      <c r="F1156" s="71"/>
      <c r="G1156" s="71"/>
      <c r="H1156" s="71"/>
      <c r="I1156" s="72"/>
      <c r="J1156" s="73"/>
    </row>
    <row r="1157" spans="1:10" x14ac:dyDescent="0.35">
      <c r="A1157" s="71"/>
      <c r="B1157" s="71"/>
      <c r="C1157" s="71"/>
      <c r="D1157" s="69"/>
      <c r="E1157" s="71"/>
      <c r="F1157" s="71"/>
      <c r="G1157" s="71"/>
      <c r="H1157" s="71"/>
      <c r="I1157" s="72"/>
      <c r="J1157" s="73"/>
    </row>
    <row r="1158" spans="1:10" x14ac:dyDescent="0.35">
      <c r="A1158" s="71"/>
      <c r="B1158" s="71"/>
      <c r="C1158" s="71"/>
      <c r="D1158" s="69"/>
      <c r="E1158" s="71"/>
      <c r="F1158" s="71"/>
      <c r="G1158" s="71"/>
      <c r="H1158" s="71"/>
      <c r="I1158" s="72"/>
      <c r="J1158" s="73"/>
    </row>
    <row r="1159" spans="1:10" x14ac:dyDescent="0.35">
      <c r="A1159" s="71"/>
      <c r="B1159" s="71"/>
      <c r="C1159" s="71"/>
      <c r="D1159" s="69"/>
      <c r="E1159" s="71"/>
      <c r="F1159" s="71"/>
      <c r="G1159" s="71"/>
      <c r="H1159" s="71"/>
      <c r="I1159" s="72"/>
      <c r="J1159" s="73"/>
    </row>
    <row r="1160" spans="1:10" x14ac:dyDescent="0.35">
      <c r="A1160" s="71"/>
      <c r="B1160" s="71"/>
      <c r="C1160" s="71"/>
      <c r="D1160" s="69"/>
      <c r="E1160" s="71"/>
      <c r="F1160" s="71"/>
      <c r="G1160" s="71"/>
      <c r="H1160" s="71"/>
      <c r="I1160" s="72"/>
      <c r="J1160" s="73"/>
    </row>
    <row r="1161" spans="1:10" x14ac:dyDescent="0.35">
      <c r="A1161" s="71"/>
      <c r="B1161" s="71"/>
      <c r="C1161" s="71"/>
      <c r="D1161" s="69"/>
      <c r="E1161" s="71"/>
      <c r="F1161" s="71"/>
      <c r="G1161" s="71"/>
      <c r="H1161" s="71"/>
      <c r="I1161" s="72"/>
      <c r="J1161" s="73"/>
    </row>
    <row r="1162" spans="1:10" x14ac:dyDescent="0.35">
      <c r="A1162" s="71"/>
      <c r="B1162" s="71"/>
      <c r="C1162" s="71"/>
      <c r="D1162" s="69"/>
      <c r="E1162" s="71"/>
      <c r="F1162" s="71"/>
      <c r="G1162" s="71"/>
      <c r="H1162" s="71"/>
      <c r="I1162" s="72"/>
      <c r="J1162" s="73"/>
    </row>
    <row r="1163" spans="1:10" x14ac:dyDescent="0.35">
      <c r="A1163" s="71"/>
      <c r="B1163" s="71"/>
      <c r="C1163" s="71"/>
      <c r="D1163" s="69"/>
      <c r="E1163" s="71"/>
      <c r="F1163" s="71"/>
      <c r="G1163" s="71"/>
      <c r="H1163" s="71"/>
      <c r="I1163" s="72"/>
      <c r="J1163" s="73"/>
    </row>
    <row r="1164" spans="1:10" x14ac:dyDescent="0.35">
      <c r="A1164" s="71"/>
      <c r="B1164" s="71"/>
      <c r="C1164" s="71"/>
      <c r="D1164" s="69"/>
      <c r="E1164" s="71"/>
      <c r="F1164" s="71"/>
      <c r="G1164" s="71"/>
      <c r="H1164" s="71"/>
      <c r="I1164" s="72"/>
      <c r="J1164" s="73"/>
    </row>
    <row r="1165" spans="1:10" x14ac:dyDescent="0.35">
      <c r="A1165" s="71"/>
      <c r="B1165" s="71"/>
      <c r="C1165" s="71"/>
      <c r="D1165" s="69"/>
      <c r="E1165" s="71"/>
      <c r="F1165" s="71"/>
      <c r="G1165" s="71"/>
      <c r="H1165" s="71"/>
      <c r="I1165" s="72"/>
      <c r="J1165" s="73"/>
    </row>
    <row r="1166" spans="1:10" x14ac:dyDescent="0.35">
      <c r="A1166" s="71"/>
      <c r="B1166" s="71"/>
      <c r="C1166" s="71"/>
      <c r="D1166" s="69"/>
      <c r="E1166" s="71"/>
      <c r="F1166" s="71"/>
      <c r="G1166" s="71"/>
      <c r="H1166" s="71"/>
      <c r="I1166" s="72"/>
      <c r="J1166" s="73"/>
    </row>
    <row r="1167" spans="1:10" x14ac:dyDescent="0.35">
      <c r="A1167" s="71"/>
      <c r="B1167" s="71"/>
      <c r="C1167" s="71"/>
      <c r="D1167" s="69"/>
      <c r="E1167" s="71"/>
      <c r="F1167" s="71"/>
      <c r="G1167" s="71"/>
      <c r="H1167" s="71"/>
      <c r="I1167" s="72"/>
      <c r="J1167" s="73"/>
    </row>
    <row r="1168" spans="1:10" x14ac:dyDescent="0.35">
      <c r="A1168" s="71"/>
      <c r="B1168" s="71"/>
      <c r="C1168" s="71"/>
      <c r="D1168" s="69"/>
      <c r="E1168" s="71"/>
      <c r="F1168" s="71"/>
      <c r="G1168" s="71"/>
      <c r="H1168" s="71"/>
      <c r="I1168" s="72"/>
      <c r="J1168" s="73"/>
    </row>
    <row r="1169" spans="1:10" x14ac:dyDescent="0.35">
      <c r="A1169" s="71"/>
      <c r="B1169" s="71"/>
      <c r="C1169" s="71"/>
      <c r="D1169" s="69"/>
      <c r="E1169" s="71"/>
      <c r="F1169" s="71"/>
      <c r="G1169" s="71"/>
      <c r="H1169" s="71"/>
      <c r="I1169" s="72"/>
      <c r="J1169" s="73"/>
    </row>
    <row r="1170" spans="1:10" x14ac:dyDescent="0.35">
      <c r="A1170" s="71"/>
      <c r="B1170" s="71"/>
      <c r="C1170" s="71"/>
      <c r="D1170" s="69"/>
      <c r="E1170" s="71"/>
      <c r="F1170" s="71"/>
      <c r="G1170" s="71"/>
      <c r="H1170" s="71"/>
      <c r="I1170" s="72"/>
      <c r="J1170" s="73"/>
    </row>
    <row r="1171" spans="1:10" x14ac:dyDescent="0.35">
      <c r="A1171" s="71"/>
      <c r="B1171" s="71"/>
      <c r="C1171" s="71"/>
      <c r="D1171" s="69"/>
      <c r="E1171" s="71"/>
      <c r="F1171" s="71"/>
      <c r="G1171" s="71"/>
      <c r="H1171" s="71"/>
      <c r="I1171" s="72"/>
      <c r="J1171" s="73"/>
    </row>
    <row r="1172" spans="1:10" x14ac:dyDescent="0.35">
      <c r="A1172" s="71"/>
      <c r="B1172" s="71"/>
      <c r="C1172" s="71"/>
      <c r="D1172" s="69"/>
      <c r="E1172" s="71"/>
      <c r="F1172" s="71"/>
      <c r="G1172" s="71"/>
      <c r="H1172" s="71"/>
      <c r="I1172" s="72"/>
      <c r="J1172" s="73"/>
    </row>
    <row r="1173" spans="1:10" x14ac:dyDescent="0.35">
      <c r="A1173" s="71"/>
      <c r="B1173" s="71"/>
      <c r="C1173" s="71"/>
      <c r="D1173" s="69"/>
      <c r="E1173" s="71"/>
      <c r="F1173" s="71"/>
      <c r="G1173" s="71"/>
      <c r="H1173" s="71"/>
      <c r="I1173" s="72"/>
      <c r="J1173" s="73"/>
    </row>
    <row r="1174" spans="1:10" x14ac:dyDescent="0.35">
      <c r="A1174" s="71"/>
      <c r="B1174" s="71"/>
      <c r="C1174" s="71"/>
      <c r="D1174" s="69"/>
      <c r="E1174" s="71"/>
      <c r="F1174" s="71"/>
      <c r="G1174" s="71"/>
      <c r="H1174" s="71"/>
      <c r="I1174" s="72"/>
      <c r="J1174" s="73"/>
    </row>
    <row r="1175" spans="1:10" x14ac:dyDescent="0.35">
      <c r="A1175" s="71"/>
      <c r="B1175" s="71"/>
      <c r="C1175" s="71"/>
      <c r="D1175" s="69"/>
      <c r="E1175" s="71"/>
      <c r="F1175" s="71"/>
      <c r="G1175" s="71"/>
      <c r="H1175" s="71"/>
      <c r="I1175" s="72"/>
      <c r="J1175" s="73"/>
    </row>
    <row r="1176" spans="1:10" x14ac:dyDescent="0.35">
      <c r="A1176" s="71"/>
      <c r="B1176" s="71"/>
      <c r="C1176" s="71"/>
      <c r="D1176" s="69"/>
      <c r="E1176" s="71"/>
      <c r="F1176" s="71"/>
      <c r="G1176" s="71"/>
      <c r="H1176" s="71"/>
      <c r="I1176" s="72"/>
      <c r="J1176" s="73"/>
    </row>
    <row r="1177" spans="1:10" x14ac:dyDescent="0.35">
      <c r="A1177" s="71"/>
      <c r="B1177" s="71"/>
      <c r="C1177" s="71"/>
      <c r="D1177" s="69"/>
      <c r="E1177" s="71"/>
      <c r="F1177" s="71"/>
      <c r="G1177" s="71"/>
      <c r="H1177" s="71"/>
      <c r="I1177" s="72"/>
      <c r="J1177" s="73"/>
    </row>
    <row r="1178" spans="1:10" x14ac:dyDescent="0.35">
      <c r="A1178" s="71"/>
      <c r="B1178" s="71"/>
      <c r="C1178" s="71"/>
      <c r="D1178" s="69"/>
      <c r="E1178" s="71"/>
      <c r="F1178" s="71"/>
      <c r="G1178" s="71"/>
      <c r="H1178" s="71"/>
      <c r="I1178" s="72"/>
      <c r="J1178" s="73"/>
    </row>
    <row r="1179" spans="1:10" x14ac:dyDescent="0.35">
      <c r="A1179" s="71"/>
      <c r="B1179" s="71"/>
      <c r="C1179" s="71"/>
      <c r="D1179" s="69"/>
      <c r="E1179" s="71"/>
      <c r="F1179" s="71"/>
      <c r="G1179" s="71"/>
      <c r="H1179" s="71"/>
      <c r="I1179" s="72"/>
      <c r="J1179" s="73"/>
    </row>
    <row r="1180" spans="1:10" x14ac:dyDescent="0.35">
      <c r="A1180" s="71"/>
      <c r="B1180" s="71"/>
      <c r="C1180" s="71"/>
      <c r="D1180" s="69"/>
      <c r="E1180" s="71"/>
      <c r="F1180" s="71"/>
      <c r="G1180" s="71"/>
      <c r="H1180" s="71"/>
      <c r="I1180" s="72"/>
      <c r="J1180" s="73"/>
    </row>
    <row r="1181" spans="1:10" x14ac:dyDescent="0.35">
      <c r="A1181" s="71"/>
      <c r="B1181" s="71"/>
      <c r="C1181" s="71"/>
      <c r="D1181" s="69"/>
      <c r="E1181" s="71"/>
      <c r="F1181" s="71"/>
      <c r="G1181" s="71"/>
      <c r="H1181" s="71"/>
      <c r="I1181" s="72"/>
      <c r="J1181" s="73"/>
    </row>
    <row r="1182" spans="1:10" x14ac:dyDescent="0.35">
      <c r="A1182" s="71"/>
      <c r="B1182" s="71"/>
      <c r="C1182" s="71"/>
      <c r="D1182" s="69"/>
      <c r="E1182" s="71"/>
      <c r="F1182" s="71"/>
      <c r="G1182" s="71"/>
      <c r="H1182" s="71"/>
      <c r="I1182" s="72"/>
      <c r="J1182" s="73"/>
    </row>
    <row r="1183" spans="1:10" x14ac:dyDescent="0.35">
      <c r="A1183" s="71"/>
      <c r="B1183" s="71"/>
      <c r="C1183" s="71"/>
      <c r="D1183" s="69"/>
      <c r="E1183" s="71"/>
      <c r="F1183" s="71"/>
      <c r="G1183" s="71"/>
      <c r="H1183" s="71"/>
      <c r="I1183" s="72"/>
      <c r="J1183" s="73"/>
    </row>
    <row r="1184" spans="1:10" x14ac:dyDescent="0.35">
      <c r="A1184" s="71"/>
      <c r="B1184" s="71"/>
      <c r="C1184" s="71"/>
      <c r="D1184" s="69"/>
      <c r="E1184" s="71"/>
      <c r="F1184" s="71"/>
      <c r="G1184" s="71"/>
      <c r="H1184" s="71"/>
      <c r="I1184" s="72"/>
      <c r="J1184" s="73"/>
    </row>
    <row r="1185" spans="1:10" x14ac:dyDescent="0.35">
      <c r="A1185" s="71"/>
      <c r="B1185" s="71"/>
      <c r="C1185" s="71"/>
      <c r="D1185" s="69"/>
      <c r="E1185" s="71"/>
      <c r="F1185" s="71"/>
      <c r="G1185" s="71"/>
      <c r="H1185" s="71"/>
      <c r="I1185" s="72"/>
      <c r="J1185" s="73"/>
    </row>
    <row r="1186" spans="1:10" x14ac:dyDescent="0.35">
      <c r="A1186" s="71"/>
      <c r="B1186" s="71"/>
      <c r="C1186" s="71"/>
      <c r="D1186" s="69"/>
      <c r="E1186" s="71"/>
      <c r="F1186" s="71"/>
      <c r="G1186" s="71"/>
      <c r="H1186" s="71"/>
      <c r="I1186" s="72"/>
      <c r="J1186" s="73"/>
    </row>
    <row r="1187" spans="1:10" x14ac:dyDescent="0.35">
      <c r="A1187" s="71"/>
      <c r="B1187" s="71"/>
      <c r="C1187" s="71"/>
      <c r="D1187" s="69"/>
      <c r="E1187" s="71"/>
      <c r="F1187" s="71"/>
      <c r="G1187" s="71"/>
      <c r="H1187" s="71"/>
      <c r="I1187" s="72"/>
      <c r="J1187" s="73"/>
    </row>
    <row r="1188" spans="1:10" x14ac:dyDescent="0.35">
      <c r="A1188" s="71"/>
      <c r="B1188" s="71"/>
      <c r="C1188" s="71"/>
      <c r="D1188" s="69"/>
      <c r="E1188" s="71"/>
      <c r="F1188" s="71"/>
      <c r="G1188" s="71"/>
      <c r="H1188" s="71"/>
      <c r="I1188" s="72"/>
      <c r="J1188" s="73"/>
    </row>
    <row r="1189" spans="1:10" x14ac:dyDescent="0.35">
      <c r="A1189" s="71"/>
      <c r="B1189" s="71"/>
      <c r="C1189" s="71"/>
      <c r="D1189" s="69"/>
      <c r="E1189" s="71"/>
      <c r="F1189" s="71"/>
      <c r="G1189" s="71"/>
      <c r="H1189" s="71"/>
      <c r="I1189" s="72"/>
      <c r="J1189" s="73"/>
    </row>
    <row r="1190" spans="1:10" x14ac:dyDescent="0.35">
      <c r="A1190" s="71"/>
      <c r="B1190" s="71"/>
      <c r="C1190" s="71"/>
      <c r="D1190" s="69"/>
      <c r="E1190" s="71"/>
      <c r="F1190" s="71"/>
      <c r="G1190" s="71"/>
      <c r="H1190" s="71"/>
      <c r="I1190" s="72"/>
      <c r="J1190" s="73"/>
    </row>
    <row r="1191" spans="1:10" x14ac:dyDescent="0.35">
      <c r="A1191" s="71"/>
      <c r="B1191" s="71"/>
      <c r="C1191" s="71"/>
      <c r="D1191" s="69"/>
      <c r="E1191" s="71"/>
      <c r="F1191" s="71"/>
      <c r="G1191" s="71"/>
      <c r="H1191" s="71"/>
      <c r="I1191" s="72"/>
      <c r="J1191" s="73"/>
    </row>
    <row r="1192" spans="1:10" x14ac:dyDescent="0.35">
      <c r="A1192" s="71"/>
      <c r="B1192" s="71"/>
      <c r="C1192" s="71"/>
      <c r="D1192" s="69"/>
      <c r="E1192" s="71"/>
      <c r="F1192" s="71"/>
      <c r="G1192" s="71"/>
      <c r="H1192" s="71"/>
      <c r="I1192" s="72"/>
      <c r="J1192" s="73"/>
    </row>
    <row r="1193" spans="1:10" x14ac:dyDescent="0.35">
      <c r="A1193" s="71"/>
      <c r="B1193" s="71"/>
      <c r="C1193" s="71"/>
      <c r="D1193" s="69"/>
      <c r="E1193" s="71"/>
      <c r="F1193" s="71"/>
      <c r="G1193" s="71"/>
      <c r="H1193" s="71"/>
      <c r="I1193" s="72"/>
      <c r="J1193" s="73"/>
    </row>
    <row r="1194" spans="1:10" x14ac:dyDescent="0.35">
      <c r="A1194" s="71"/>
      <c r="B1194" s="71"/>
      <c r="C1194" s="71"/>
      <c r="D1194" s="69"/>
      <c r="E1194" s="71"/>
      <c r="F1194" s="71"/>
      <c r="G1194" s="71"/>
      <c r="H1194" s="71"/>
      <c r="I1194" s="72"/>
      <c r="J1194" s="73"/>
    </row>
    <row r="1195" spans="1:10" x14ac:dyDescent="0.35">
      <c r="A1195" s="71"/>
      <c r="B1195" s="71"/>
      <c r="C1195" s="71"/>
      <c r="D1195" s="69"/>
      <c r="E1195" s="71"/>
      <c r="F1195" s="71"/>
      <c r="G1195" s="71"/>
      <c r="H1195" s="71"/>
      <c r="I1195" s="72"/>
      <c r="J1195" s="73"/>
    </row>
    <row r="1196" spans="1:10" x14ac:dyDescent="0.35">
      <c r="A1196" s="71"/>
      <c r="B1196" s="71"/>
      <c r="C1196" s="71"/>
      <c r="D1196" s="69"/>
      <c r="E1196" s="71"/>
      <c r="F1196" s="71"/>
      <c r="G1196" s="71"/>
      <c r="H1196" s="71"/>
      <c r="I1196" s="72"/>
      <c r="J1196" s="73"/>
    </row>
    <row r="1197" spans="1:10" x14ac:dyDescent="0.35">
      <c r="A1197" s="71"/>
      <c r="B1197" s="71"/>
      <c r="C1197" s="71"/>
      <c r="D1197" s="69"/>
      <c r="E1197" s="71"/>
      <c r="F1197" s="71"/>
      <c r="G1197" s="71"/>
      <c r="H1197" s="71"/>
      <c r="I1197" s="72"/>
      <c r="J1197" s="73"/>
    </row>
    <row r="1198" spans="1:10" x14ac:dyDescent="0.35">
      <c r="A1198" s="71"/>
      <c r="B1198" s="71"/>
      <c r="C1198" s="71"/>
      <c r="D1198" s="69"/>
      <c r="E1198" s="71"/>
      <c r="F1198" s="71"/>
      <c r="G1198" s="71"/>
      <c r="H1198" s="71"/>
      <c r="I1198" s="72"/>
      <c r="J1198" s="73"/>
    </row>
    <row r="1199" spans="1:10" x14ac:dyDescent="0.35">
      <c r="A1199" s="71"/>
      <c r="B1199" s="71"/>
      <c r="C1199" s="71"/>
      <c r="D1199" s="69"/>
      <c r="E1199" s="71"/>
      <c r="F1199" s="71"/>
      <c r="G1199" s="71"/>
      <c r="H1199" s="71"/>
      <c r="I1199" s="72"/>
      <c r="J1199" s="73"/>
    </row>
    <row r="1200" spans="1:10" x14ac:dyDescent="0.35">
      <c r="A1200" s="71"/>
      <c r="B1200" s="71"/>
      <c r="C1200" s="71"/>
      <c r="D1200" s="69"/>
      <c r="E1200" s="71"/>
      <c r="F1200" s="71"/>
      <c r="G1200" s="71"/>
      <c r="H1200" s="71"/>
      <c r="I1200" s="72"/>
      <c r="J1200" s="73"/>
    </row>
    <row r="1201" spans="1:10" x14ac:dyDescent="0.35">
      <c r="A1201" s="71"/>
      <c r="B1201" s="71"/>
      <c r="C1201" s="71"/>
      <c r="D1201" s="69"/>
      <c r="E1201" s="71"/>
      <c r="F1201" s="71"/>
      <c r="G1201" s="71"/>
      <c r="H1201" s="71"/>
      <c r="I1201" s="72"/>
      <c r="J1201" s="73"/>
    </row>
    <row r="1202" spans="1:10" x14ac:dyDescent="0.35">
      <c r="A1202" s="71"/>
      <c r="B1202" s="71"/>
      <c r="C1202" s="71"/>
      <c r="D1202" s="69"/>
      <c r="E1202" s="71"/>
      <c r="F1202" s="71"/>
      <c r="G1202" s="71"/>
      <c r="H1202" s="71"/>
      <c r="I1202" s="72"/>
      <c r="J1202" s="73"/>
    </row>
    <row r="1203" spans="1:10" x14ac:dyDescent="0.35">
      <c r="A1203" s="71"/>
      <c r="B1203" s="71"/>
      <c r="C1203" s="71"/>
      <c r="D1203" s="69"/>
      <c r="E1203" s="71"/>
      <c r="F1203" s="71"/>
      <c r="G1203" s="71"/>
      <c r="H1203" s="71"/>
      <c r="I1203" s="72"/>
      <c r="J1203" s="73"/>
    </row>
    <row r="1204" spans="1:10" x14ac:dyDescent="0.35">
      <c r="A1204" s="71"/>
      <c r="B1204" s="71"/>
      <c r="C1204" s="71"/>
      <c r="D1204" s="69"/>
      <c r="E1204" s="71"/>
      <c r="F1204" s="71"/>
      <c r="G1204" s="71"/>
      <c r="H1204" s="71"/>
      <c r="I1204" s="72"/>
      <c r="J1204" s="73"/>
    </row>
    <row r="1205" spans="1:10" x14ac:dyDescent="0.35">
      <c r="A1205" s="71"/>
      <c r="B1205" s="71"/>
      <c r="C1205" s="71"/>
      <c r="D1205" s="69"/>
      <c r="E1205" s="71"/>
      <c r="F1205" s="71"/>
      <c r="G1205" s="71"/>
      <c r="H1205" s="71"/>
      <c r="I1205" s="72"/>
      <c r="J1205" s="73"/>
    </row>
    <row r="1206" spans="1:10" x14ac:dyDescent="0.35">
      <c r="A1206" s="71"/>
      <c r="B1206" s="71"/>
      <c r="C1206" s="71"/>
      <c r="D1206" s="69"/>
      <c r="E1206" s="71"/>
      <c r="F1206" s="71"/>
      <c r="G1206" s="71"/>
      <c r="H1206" s="71"/>
      <c r="I1206" s="72"/>
      <c r="J1206" s="73"/>
    </row>
    <row r="1207" spans="1:10" x14ac:dyDescent="0.35">
      <c r="A1207" s="71"/>
      <c r="B1207" s="71"/>
      <c r="C1207" s="71"/>
      <c r="D1207" s="69"/>
      <c r="E1207" s="71"/>
      <c r="F1207" s="71"/>
      <c r="G1207" s="71"/>
      <c r="H1207" s="71"/>
      <c r="I1207" s="72"/>
      <c r="J1207" s="73"/>
    </row>
    <row r="1208" spans="1:10" x14ac:dyDescent="0.35">
      <c r="A1208" s="71"/>
      <c r="B1208" s="71"/>
      <c r="C1208" s="71"/>
      <c r="D1208" s="69"/>
      <c r="E1208" s="71"/>
      <c r="F1208" s="71"/>
      <c r="G1208" s="71"/>
      <c r="H1208" s="71"/>
      <c r="I1208" s="72"/>
      <c r="J1208" s="73"/>
    </row>
    <row r="1209" spans="1:10" x14ac:dyDescent="0.35">
      <c r="A1209" s="71"/>
      <c r="B1209" s="71"/>
      <c r="C1209" s="71"/>
      <c r="D1209" s="69"/>
      <c r="E1209" s="71"/>
      <c r="F1209" s="71"/>
      <c r="G1209" s="71"/>
      <c r="H1209" s="71"/>
      <c r="I1209" s="72"/>
      <c r="J1209" s="73"/>
    </row>
    <row r="1210" spans="1:10" x14ac:dyDescent="0.35">
      <c r="A1210" s="71"/>
      <c r="B1210" s="71"/>
      <c r="C1210" s="71"/>
      <c r="D1210" s="69"/>
      <c r="E1210" s="71"/>
      <c r="F1210" s="71"/>
      <c r="G1210" s="71"/>
      <c r="H1210" s="71"/>
      <c r="I1210" s="72"/>
      <c r="J1210" s="73"/>
    </row>
    <row r="1211" spans="1:10" x14ac:dyDescent="0.35">
      <c r="A1211" s="71"/>
      <c r="B1211" s="71"/>
      <c r="C1211" s="71"/>
      <c r="D1211" s="69"/>
      <c r="E1211" s="71"/>
      <c r="F1211" s="71"/>
      <c r="G1211" s="71"/>
      <c r="H1211" s="71"/>
      <c r="I1211" s="72"/>
      <c r="J1211" s="73"/>
    </row>
    <row r="1212" spans="1:10" x14ac:dyDescent="0.35">
      <c r="A1212" s="71"/>
      <c r="B1212" s="71"/>
      <c r="C1212" s="71"/>
      <c r="D1212" s="69"/>
      <c r="E1212" s="71"/>
      <c r="F1212" s="71"/>
      <c r="G1212" s="71"/>
      <c r="H1212" s="71"/>
      <c r="I1212" s="72"/>
      <c r="J1212" s="73"/>
    </row>
    <row r="1213" spans="1:10" x14ac:dyDescent="0.35">
      <c r="A1213" s="71"/>
      <c r="B1213" s="71"/>
      <c r="C1213" s="71"/>
      <c r="D1213" s="69"/>
      <c r="E1213" s="71"/>
      <c r="F1213" s="71"/>
      <c r="G1213" s="71"/>
      <c r="H1213" s="71"/>
      <c r="I1213" s="72"/>
      <c r="J1213" s="73"/>
    </row>
    <row r="1214" spans="1:10" x14ac:dyDescent="0.35">
      <c r="A1214" s="71"/>
      <c r="B1214" s="71"/>
      <c r="C1214" s="71"/>
      <c r="D1214" s="69"/>
      <c r="E1214" s="71"/>
      <c r="F1214" s="71"/>
      <c r="G1214" s="71"/>
      <c r="H1214" s="71"/>
      <c r="I1214" s="72"/>
      <c r="J1214" s="73"/>
    </row>
    <row r="1215" spans="1:10" x14ac:dyDescent="0.35">
      <c r="A1215" s="71"/>
      <c r="B1215" s="71"/>
      <c r="C1215" s="71"/>
      <c r="D1215" s="69"/>
      <c r="E1215" s="71"/>
      <c r="F1215" s="71"/>
      <c r="G1215" s="71"/>
      <c r="H1215" s="71"/>
      <c r="I1215" s="72"/>
      <c r="J1215" s="73"/>
    </row>
    <row r="1216" spans="1:10" x14ac:dyDescent="0.35">
      <c r="A1216" s="71"/>
      <c r="B1216" s="71"/>
      <c r="C1216" s="71"/>
      <c r="D1216" s="69"/>
      <c r="E1216" s="71"/>
      <c r="F1216" s="71"/>
      <c r="G1216" s="71"/>
      <c r="H1216" s="71"/>
      <c r="I1216" s="72"/>
      <c r="J1216" s="73"/>
    </row>
    <row r="1217" spans="1:10" x14ac:dyDescent="0.35">
      <c r="A1217" s="71"/>
      <c r="B1217" s="71"/>
      <c r="C1217" s="71"/>
      <c r="D1217" s="69"/>
      <c r="E1217" s="71"/>
      <c r="F1217" s="71"/>
      <c r="G1217" s="71"/>
      <c r="H1217" s="71"/>
      <c r="I1217" s="72"/>
      <c r="J1217" s="73"/>
    </row>
    <row r="1218" spans="1:10" x14ac:dyDescent="0.35">
      <c r="A1218" s="71"/>
      <c r="B1218" s="71"/>
      <c r="C1218" s="71"/>
      <c r="D1218" s="69"/>
      <c r="E1218" s="71"/>
      <c r="F1218" s="71"/>
      <c r="G1218" s="71"/>
      <c r="H1218" s="71"/>
      <c r="I1218" s="72"/>
      <c r="J1218" s="73"/>
    </row>
    <row r="1219" spans="1:10" x14ac:dyDescent="0.35">
      <c r="A1219" s="71"/>
      <c r="B1219" s="71"/>
      <c r="C1219" s="71"/>
      <c r="D1219" s="69"/>
      <c r="E1219" s="71"/>
      <c r="F1219" s="71"/>
      <c r="G1219" s="71"/>
      <c r="H1219" s="71"/>
      <c r="I1219" s="72"/>
      <c r="J1219" s="73"/>
    </row>
    <row r="1220" spans="1:10" x14ac:dyDescent="0.35">
      <c r="A1220" s="71"/>
      <c r="B1220" s="71"/>
      <c r="C1220" s="71"/>
      <c r="D1220" s="69"/>
      <c r="E1220" s="71"/>
      <c r="F1220" s="71"/>
      <c r="G1220" s="71"/>
      <c r="H1220" s="71"/>
      <c r="I1220" s="72"/>
      <c r="J1220" s="73"/>
    </row>
    <row r="1221" spans="1:10" x14ac:dyDescent="0.35">
      <c r="A1221" s="71"/>
      <c r="B1221" s="71"/>
      <c r="C1221" s="71"/>
      <c r="D1221" s="69"/>
      <c r="E1221" s="71"/>
      <c r="F1221" s="71"/>
      <c r="G1221" s="71"/>
      <c r="H1221" s="71"/>
      <c r="I1221" s="72"/>
      <c r="J1221" s="73"/>
    </row>
    <row r="1222" spans="1:10" x14ac:dyDescent="0.35">
      <c r="A1222" s="71"/>
      <c r="B1222" s="71"/>
      <c r="C1222" s="71"/>
      <c r="D1222" s="69"/>
      <c r="E1222" s="71"/>
      <c r="F1222" s="71"/>
      <c r="G1222" s="71"/>
      <c r="H1222" s="71"/>
      <c r="I1222" s="72"/>
      <c r="J1222" s="73"/>
    </row>
    <row r="1223" spans="1:10" x14ac:dyDescent="0.35">
      <c r="A1223" s="71"/>
      <c r="B1223" s="71"/>
      <c r="C1223" s="71"/>
      <c r="D1223" s="69"/>
      <c r="E1223" s="71"/>
      <c r="F1223" s="71"/>
      <c r="G1223" s="71"/>
      <c r="H1223" s="71"/>
      <c r="I1223" s="72"/>
      <c r="J1223" s="73"/>
    </row>
    <row r="1224" spans="1:10" x14ac:dyDescent="0.35">
      <c r="A1224" s="71"/>
      <c r="B1224" s="71"/>
      <c r="C1224" s="71"/>
      <c r="D1224" s="69"/>
      <c r="E1224" s="71"/>
      <c r="F1224" s="71"/>
      <c r="G1224" s="71"/>
      <c r="H1224" s="71"/>
      <c r="I1224" s="72"/>
      <c r="J1224" s="73"/>
    </row>
    <row r="1225" spans="1:10" x14ac:dyDescent="0.35">
      <c r="A1225" s="71"/>
      <c r="B1225" s="71"/>
      <c r="C1225" s="71"/>
      <c r="D1225" s="69"/>
      <c r="E1225" s="71"/>
      <c r="F1225" s="71"/>
      <c r="G1225" s="71"/>
      <c r="H1225" s="71"/>
      <c r="I1225" s="72"/>
      <c r="J1225" s="73"/>
    </row>
    <row r="1226" spans="1:10" x14ac:dyDescent="0.35">
      <c r="A1226" s="71"/>
      <c r="B1226" s="71"/>
      <c r="C1226" s="71"/>
      <c r="D1226" s="69"/>
      <c r="E1226" s="71"/>
      <c r="F1226" s="71"/>
      <c r="G1226" s="71"/>
      <c r="H1226" s="71"/>
      <c r="I1226" s="72"/>
      <c r="J1226" s="73"/>
    </row>
    <row r="1227" spans="1:10" x14ac:dyDescent="0.35">
      <c r="A1227" s="71"/>
      <c r="B1227" s="71"/>
      <c r="C1227" s="71"/>
      <c r="D1227" s="69"/>
      <c r="E1227" s="71"/>
      <c r="F1227" s="71"/>
      <c r="G1227" s="71"/>
      <c r="H1227" s="71"/>
      <c r="I1227" s="72"/>
      <c r="J1227" s="73"/>
    </row>
    <row r="1228" spans="1:10" x14ac:dyDescent="0.35">
      <c r="A1228" s="71"/>
      <c r="B1228" s="71"/>
      <c r="C1228" s="71"/>
      <c r="D1228" s="69"/>
      <c r="E1228" s="71"/>
      <c r="F1228" s="71"/>
      <c r="G1228" s="71"/>
      <c r="H1228" s="71"/>
      <c r="I1228" s="72"/>
      <c r="J1228" s="73"/>
    </row>
    <row r="1229" spans="1:10" x14ac:dyDescent="0.35">
      <c r="A1229" s="71"/>
      <c r="B1229" s="71"/>
      <c r="C1229" s="71"/>
      <c r="D1229" s="69"/>
      <c r="E1229" s="71"/>
      <c r="F1229" s="71"/>
      <c r="G1229" s="71"/>
      <c r="H1229" s="71"/>
      <c r="I1229" s="72"/>
      <c r="J1229" s="73"/>
    </row>
    <row r="1230" spans="1:10" x14ac:dyDescent="0.35">
      <c r="A1230" s="71"/>
      <c r="B1230" s="71"/>
      <c r="C1230" s="71"/>
      <c r="D1230" s="69"/>
      <c r="E1230" s="71"/>
      <c r="F1230" s="71"/>
      <c r="G1230" s="71"/>
      <c r="H1230" s="71"/>
      <c r="I1230" s="72"/>
      <c r="J1230" s="73"/>
    </row>
    <row r="1231" spans="1:10" x14ac:dyDescent="0.35">
      <c r="A1231" s="71"/>
      <c r="B1231" s="71"/>
      <c r="C1231" s="71"/>
      <c r="D1231" s="69"/>
      <c r="E1231" s="71"/>
      <c r="F1231" s="71"/>
      <c r="G1231" s="71"/>
      <c r="H1231" s="71"/>
      <c r="I1231" s="72"/>
      <c r="J1231" s="73"/>
    </row>
    <row r="1232" spans="1:10" x14ac:dyDescent="0.35">
      <c r="A1232" s="71"/>
      <c r="B1232" s="71"/>
      <c r="C1232" s="71"/>
      <c r="D1232" s="69"/>
      <c r="E1232" s="71"/>
      <c r="F1232" s="71"/>
      <c r="G1232" s="71"/>
      <c r="H1232" s="71"/>
      <c r="I1232" s="72"/>
      <c r="J1232" s="73"/>
    </row>
    <row r="1233" spans="1:10" x14ac:dyDescent="0.35">
      <c r="A1233" s="71"/>
      <c r="B1233" s="71"/>
      <c r="C1233" s="71"/>
      <c r="D1233" s="69"/>
      <c r="E1233" s="71"/>
      <c r="F1233" s="71"/>
      <c r="G1233" s="71"/>
      <c r="H1233" s="71"/>
      <c r="I1233" s="72"/>
      <c r="J1233" s="73"/>
    </row>
    <row r="1234" spans="1:10" x14ac:dyDescent="0.35">
      <c r="A1234" s="71"/>
      <c r="B1234" s="71"/>
      <c r="C1234" s="71"/>
      <c r="D1234" s="69"/>
      <c r="E1234" s="71"/>
      <c r="F1234" s="71"/>
      <c r="G1234" s="71"/>
      <c r="H1234" s="71"/>
      <c r="I1234" s="72"/>
      <c r="J1234" s="73"/>
    </row>
    <row r="1235" spans="1:10" x14ac:dyDescent="0.35">
      <c r="A1235" s="71"/>
      <c r="B1235" s="71"/>
      <c r="C1235" s="71"/>
      <c r="D1235" s="69"/>
      <c r="E1235" s="71"/>
      <c r="F1235" s="71"/>
      <c r="G1235" s="71"/>
      <c r="H1235" s="71"/>
      <c r="I1235" s="72"/>
      <c r="J1235" s="73"/>
    </row>
    <row r="1236" spans="1:10" x14ac:dyDescent="0.35">
      <c r="A1236" s="71"/>
      <c r="B1236" s="71"/>
      <c r="C1236" s="71"/>
      <c r="D1236" s="69"/>
      <c r="E1236" s="71"/>
      <c r="F1236" s="71"/>
      <c r="G1236" s="71"/>
      <c r="H1236" s="71"/>
      <c r="I1236" s="72"/>
      <c r="J1236" s="73"/>
    </row>
    <row r="1237" spans="1:10" x14ac:dyDescent="0.35">
      <c r="A1237" s="71"/>
      <c r="B1237" s="71"/>
      <c r="C1237" s="71"/>
      <c r="D1237" s="69"/>
      <c r="E1237" s="71"/>
      <c r="F1237" s="71"/>
      <c r="G1237" s="71"/>
      <c r="H1237" s="71"/>
      <c r="I1237" s="72"/>
      <c r="J1237" s="73"/>
    </row>
    <row r="1238" spans="1:10" x14ac:dyDescent="0.35">
      <c r="A1238" s="71"/>
      <c r="B1238" s="71"/>
      <c r="C1238" s="71"/>
      <c r="D1238" s="69"/>
      <c r="E1238" s="71"/>
      <c r="F1238" s="71"/>
      <c r="G1238" s="71"/>
      <c r="H1238" s="71"/>
      <c r="I1238" s="72"/>
      <c r="J1238" s="73"/>
    </row>
    <row r="1239" spans="1:10" x14ac:dyDescent="0.35">
      <c r="A1239" s="71"/>
      <c r="B1239" s="71"/>
      <c r="C1239" s="71"/>
      <c r="D1239" s="69"/>
      <c r="E1239" s="71"/>
      <c r="F1239" s="71"/>
      <c r="G1239" s="71"/>
      <c r="H1239" s="71"/>
      <c r="I1239" s="72"/>
      <c r="J1239" s="73"/>
    </row>
    <row r="1240" spans="1:10" x14ac:dyDescent="0.35">
      <c r="A1240" s="71"/>
      <c r="B1240" s="71"/>
      <c r="C1240" s="71"/>
      <c r="D1240" s="69"/>
      <c r="E1240" s="71"/>
      <c r="F1240" s="71"/>
      <c r="G1240" s="71"/>
      <c r="H1240" s="71"/>
      <c r="I1240" s="72"/>
      <c r="J1240" s="73"/>
    </row>
    <row r="1241" spans="1:10" x14ac:dyDescent="0.35">
      <c r="A1241" s="71"/>
      <c r="B1241" s="71"/>
      <c r="C1241" s="71"/>
      <c r="D1241" s="69"/>
      <c r="E1241" s="71"/>
      <c r="F1241" s="71"/>
      <c r="G1241" s="71"/>
      <c r="H1241" s="71"/>
      <c r="I1241" s="72"/>
      <c r="J1241" s="73"/>
    </row>
    <row r="1242" spans="1:10" x14ac:dyDescent="0.35">
      <c r="A1242" s="71"/>
      <c r="B1242" s="71"/>
      <c r="C1242" s="71"/>
      <c r="D1242" s="69"/>
      <c r="E1242" s="71"/>
      <c r="F1242" s="71"/>
      <c r="G1242" s="71"/>
      <c r="H1242" s="71"/>
      <c r="I1242" s="72"/>
      <c r="J1242" s="73"/>
    </row>
    <row r="1243" spans="1:10" x14ac:dyDescent="0.35">
      <c r="A1243" s="71"/>
      <c r="B1243" s="71"/>
      <c r="C1243" s="71"/>
      <c r="D1243" s="69"/>
      <c r="E1243" s="71"/>
      <c r="F1243" s="71"/>
      <c r="G1243" s="71"/>
      <c r="H1243" s="71"/>
      <c r="I1243" s="72"/>
      <c r="J1243" s="73"/>
    </row>
    <row r="1244" spans="1:10" x14ac:dyDescent="0.35">
      <c r="A1244" s="71"/>
      <c r="B1244" s="71"/>
      <c r="C1244" s="71"/>
      <c r="D1244" s="69"/>
      <c r="E1244" s="71"/>
      <c r="F1244" s="71"/>
      <c r="G1244" s="71"/>
      <c r="H1244" s="71"/>
      <c r="I1244" s="72"/>
      <c r="J1244" s="73"/>
    </row>
    <row r="1245" spans="1:10" x14ac:dyDescent="0.35">
      <c r="A1245" s="71"/>
      <c r="B1245" s="71"/>
      <c r="C1245" s="71"/>
      <c r="D1245" s="69"/>
      <c r="E1245" s="71"/>
      <c r="F1245" s="71"/>
      <c r="G1245" s="71"/>
      <c r="H1245" s="71"/>
      <c r="I1245" s="72"/>
      <c r="J1245" s="73"/>
    </row>
    <row r="1246" spans="1:10" x14ac:dyDescent="0.35">
      <c r="A1246" s="71"/>
      <c r="B1246" s="71"/>
      <c r="C1246" s="71"/>
      <c r="D1246" s="69"/>
      <c r="E1246" s="71"/>
      <c r="F1246" s="71"/>
      <c r="G1246" s="71"/>
      <c r="H1246" s="71"/>
      <c r="I1246" s="72"/>
      <c r="J1246" s="73"/>
    </row>
    <row r="1247" spans="1:10" x14ac:dyDescent="0.35">
      <c r="A1247" s="71"/>
      <c r="B1247" s="71"/>
      <c r="C1247" s="71"/>
      <c r="D1247" s="69"/>
      <c r="E1247" s="71"/>
      <c r="F1247" s="71"/>
      <c r="G1247" s="71"/>
      <c r="H1247" s="71"/>
      <c r="I1247" s="72"/>
      <c r="J1247" s="73"/>
    </row>
    <row r="1248" spans="1:10" x14ac:dyDescent="0.35">
      <c r="A1248" s="71"/>
      <c r="B1248" s="71"/>
      <c r="C1248" s="71"/>
      <c r="D1248" s="69"/>
      <c r="E1248" s="71"/>
      <c r="F1248" s="71"/>
      <c r="G1248" s="71"/>
      <c r="H1248" s="71"/>
      <c r="I1248" s="72"/>
      <c r="J1248" s="73"/>
    </row>
    <row r="1249" spans="1:10" x14ac:dyDescent="0.35">
      <c r="A1249" s="71"/>
      <c r="B1249" s="71"/>
      <c r="C1249" s="71"/>
      <c r="D1249" s="69"/>
      <c r="E1249" s="71"/>
      <c r="F1249" s="71"/>
      <c r="G1249" s="71"/>
      <c r="H1249" s="71"/>
      <c r="I1249" s="72"/>
      <c r="J1249" s="73"/>
    </row>
    <row r="1250" spans="1:10" x14ac:dyDescent="0.35">
      <c r="A1250" s="71"/>
      <c r="B1250" s="71"/>
      <c r="C1250" s="71"/>
      <c r="D1250" s="69"/>
      <c r="E1250" s="71"/>
      <c r="F1250" s="71"/>
      <c r="G1250" s="71"/>
      <c r="H1250" s="71"/>
      <c r="I1250" s="72"/>
      <c r="J1250" s="73"/>
    </row>
    <row r="1251" spans="1:10" x14ac:dyDescent="0.35">
      <c r="A1251" s="71"/>
      <c r="B1251" s="71"/>
      <c r="C1251" s="71"/>
      <c r="D1251" s="69"/>
      <c r="E1251" s="71"/>
      <c r="F1251" s="71"/>
      <c r="G1251" s="71"/>
      <c r="H1251" s="71"/>
      <c r="I1251" s="72"/>
      <c r="J1251" s="73"/>
    </row>
    <row r="1252" spans="1:10" x14ac:dyDescent="0.35">
      <c r="A1252" s="71"/>
      <c r="B1252" s="71"/>
      <c r="C1252" s="71"/>
      <c r="D1252" s="69"/>
      <c r="E1252" s="71"/>
      <c r="F1252" s="71"/>
      <c r="G1252" s="71"/>
      <c r="H1252" s="71"/>
      <c r="I1252" s="72"/>
      <c r="J1252" s="73"/>
    </row>
    <row r="1253" spans="1:10" x14ac:dyDescent="0.35">
      <c r="A1253" s="71"/>
      <c r="B1253" s="71"/>
      <c r="C1253" s="71"/>
      <c r="D1253" s="69"/>
      <c r="E1253" s="71"/>
      <c r="F1253" s="71"/>
      <c r="G1253" s="71"/>
      <c r="H1253" s="71"/>
      <c r="I1253" s="72"/>
      <c r="J1253" s="73"/>
    </row>
    <row r="1254" spans="1:10" x14ac:dyDescent="0.35">
      <c r="A1254" s="71"/>
      <c r="B1254" s="71"/>
      <c r="C1254" s="71"/>
      <c r="D1254" s="69"/>
      <c r="E1254" s="71"/>
      <c r="F1254" s="71"/>
      <c r="G1254" s="71"/>
      <c r="H1254" s="71"/>
      <c r="I1254" s="72"/>
      <c r="J1254" s="73"/>
    </row>
    <row r="1255" spans="1:10" x14ac:dyDescent="0.35">
      <c r="A1255" s="71"/>
      <c r="B1255" s="71"/>
      <c r="C1255" s="71"/>
      <c r="D1255" s="69"/>
      <c r="E1255" s="71"/>
      <c r="F1255" s="71"/>
      <c r="G1255" s="71"/>
      <c r="H1255" s="71"/>
      <c r="I1255" s="72"/>
      <c r="J1255" s="73"/>
    </row>
    <row r="1256" spans="1:10" x14ac:dyDescent="0.35">
      <c r="A1256" s="71"/>
      <c r="B1256" s="71"/>
      <c r="C1256" s="71"/>
      <c r="D1256" s="69"/>
      <c r="E1256" s="71"/>
      <c r="F1256" s="71"/>
      <c r="G1256" s="71"/>
      <c r="H1256" s="71"/>
      <c r="I1256" s="72"/>
      <c r="J1256" s="73"/>
    </row>
    <row r="1257" spans="1:10" x14ac:dyDescent="0.35">
      <c r="A1257" s="71"/>
      <c r="B1257" s="71"/>
      <c r="C1257" s="71"/>
      <c r="D1257" s="69"/>
      <c r="E1257" s="71"/>
      <c r="F1257" s="71"/>
      <c r="G1257" s="71"/>
      <c r="H1257" s="71"/>
      <c r="I1257" s="72"/>
      <c r="J1257" s="73"/>
    </row>
    <row r="1258" spans="1:10" x14ac:dyDescent="0.35">
      <c r="A1258" s="71"/>
      <c r="B1258" s="71"/>
      <c r="C1258" s="71"/>
      <c r="D1258" s="69"/>
      <c r="E1258" s="71"/>
      <c r="F1258" s="71"/>
      <c r="G1258" s="71"/>
      <c r="H1258" s="71"/>
      <c r="I1258" s="72"/>
      <c r="J1258" s="73"/>
    </row>
    <row r="1259" spans="1:10" x14ac:dyDescent="0.35">
      <c r="A1259" s="71"/>
      <c r="B1259" s="71"/>
      <c r="C1259" s="71"/>
      <c r="D1259" s="69"/>
      <c r="E1259" s="71"/>
      <c r="F1259" s="71"/>
      <c r="G1259" s="71"/>
      <c r="H1259" s="71"/>
      <c r="I1259" s="72"/>
      <c r="J1259" s="73"/>
    </row>
    <row r="1260" spans="1:10" x14ac:dyDescent="0.35">
      <c r="A1260" s="71"/>
      <c r="B1260" s="71"/>
      <c r="C1260" s="71"/>
      <c r="D1260" s="69"/>
      <c r="E1260" s="71"/>
      <c r="F1260" s="71"/>
      <c r="G1260" s="71"/>
      <c r="H1260" s="71"/>
      <c r="I1260" s="72"/>
      <c r="J1260" s="73"/>
    </row>
    <row r="1261" spans="1:10" x14ac:dyDescent="0.35">
      <c r="A1261" s="71"/>
      <c r="B1261" s="71"/>
      <c r="C1261" s="71"/>
      <c r="D1261" s="69"/>
      <c r="E1261" s="71"/>
      <c r="F1261" s="71"/>
      <c r="G1261" s="71"/>
      <c r="H1261" s="71"/>
      <c r="I1261" s="72"/>
      <c r="J1261" s="73"/>
    </row>
    <row r="1262" spans="1:10" x14ac:dyDescent="0.35">
      <c r="A1262" s="71"/>
      <c r="B1262" s="71"/>
      <c r="C1262" s="71"/>
      <c r="D1262" s="69"/>
      <c r="E1262" s="71"/>
      <c r="F1262" s="71"/>
      <c r="G1262" s="71"/>
      <c r="H1262" s="71"/>
      <c r="I1262" s="72"/>
      <c r="J1262" s="73"/>
    </row>
    <row r="1263" spans="1:10" x14ac:dyDescent="0.35">
      <c r="A1263" s="71"/>
      <c r="B1263" s="71"/>
      <c r="C1263" s="71"/>
      <c r="D1263" s="69"/>
      <c r="E1263" s="71"/>
      <c r="F1263" s="71"/>
      <c r="G1263" s="71"/>
      <c r="H1263" s="71"/>
      <c r="I1263" s="72"/>
      <c r="J1263" s="73"/>
    </row>
    <row r="1264" spans="1:10" x14ac:dyDescent="0.35">
      <c r="A1264" s="71"/>
      <c r="B1264" s="71"/>
      <c r="C1264" s="71"/>
      <c r="D1264" s="69"/>
      <c r="E1264" s="71"/>
      <c r="F1264" s="71"/>
      <c r="G1264" s="71"/>
      <c r="H1264" s="71"/>
      <c r="I1264" s="72"/>
      <c r="J1264" s="73"/>
    </row>
    <row r="1265" spans="1:10" x14ac:dyDescent="0.35">
      <c r="A1265" s="71"/>
      <c r="B1265" s="71"/>
      <c r="C1265" s="71"/>
      <c r="D1265" s="69"/>
      <c r="E1265" s="71"/>
      <c r="F1265" s="71"/>
      <c r="G1265" s="71"/>
      <c r="H1265" s="71"/>
      <c r="I1265" s="72"/>
      <c r="J1265" s="73"/>
    </row>
    <row r="1266" spans="1:10" x14ac:dyDescent="0.35">
      <c r="A1266" s="71"/>
      <c r="B1266" s="71"/>
      <c r="C1266" s="71"/>
      <c r="D1266" s="69"/>
      <c r="E1266" s="71"/>
      <c r="F1266" s="71"/>
      <c r="G1266" s="71"/>
      <c r="H1266" s="71"/>
      <c r="I1266" s="72"/>
      <c r="J1266" s="73"/>
    </row>
    <row r="1267" spans="1:10" x14ac:dyDescent="0.35">
      <c r="A1267" s="71"/>
      <c r="B1267" s="71"/>
      <c r="C1267" s="71"/>
      <c r="D1267" s="69"/>
      <c r="E1267" s="71"/>
      <c r="F1267" s="71"/>
      <c r="G1267" s="71"/>
      <c r="H1267" s="71"/>
      <c r="I1267" s="72"/>
      <c r="J1267" s="73"/>
    </row>
    <row r="1268" spans="1:10" x14ac:dyDescent="0.35">
      <c r="A1268" s="71"/>
      <c r="B1268" s="71"/>
      <c r="C1268" s="71"/>
      <c r="D1268" s="69"/>
      <c r="E1268" s="71"/>
      <c r="F1268" s="71"/>
      <c r="G1268" s="71"/>
      <c r="H1268" s="71"/>
      <c r="I1268" s="72"/>
      <c r="J1268" s="73"/>
    </row>
    <row r="1269" spans="1:10" x14ac:dyDescent="0.35">
      <c r="A1269" s="71"/>
      <c r="B1269" s="71"/>
      <c r="C1269" s="71"/>
      <c r="D1269" s="69"/>
      <c r="E1269" s="71"/>
      <c r="F1269" s="71"/>
      <c r="G1269" s="71"/>
      <c r="H1269" s="71"/>
      <c r="I1269" s="72"/>
      <c r="J1269" s="73"/>
    </row>
    <row r="1270" spans="1:10" x14ac:dyDescent="0.35">
      <c r="A1270" s="71"/>
      <c r="B1270" s="71"/>
      <c r="C1270" s="71"/>
      <c r="D1270" s="69"/>
      <c r="E1270" s="71"/>
      <c r="F1270" s="71"/>
      <c r="G1270" s="71"/>
      <c r="H1270" s="71"/>
      <c r="I1270" s="72"/>
      <c r="J1270" s="73"/>
    </row>
    <row r="1271" spans="1:10" x14ac:dyDescent="0.35">
      <c r="A1271" s="71"/>
      <c r="B1271" s="71"/>
      <c r="C1271" s="71"/>
      <c r="D1271" s="69"/>
      <c r="E1271" s="71"/>
      <c r="F1271" s="71"/>
      <c r="G1271" s="71"/>
      <c r="H1271" s="71"/>
      <c r="I1271" s="72"/>
      <c r="J1271" s="73"/>
    </row>
    <row r="1272" spans="1:10" x14ac:dyDescent="0.35">
      <c r="A1272" s="71"/>
      <c r="B1272" s="71"/>
      <c r="C1272" s="71"/>
      <c r="D1272" s="69"/>
      <c r="E1272" s="71"/>
      <c r="F1272" s="71"/>
      <c r="G1272" s="71"/>
      <c r="H1272" s="71"/>
      <c r="I1272" s="72"/>
      <c r="J1272" s="73"/>
    </row>
    <row r="1273" spans="1:10" x14ac:dyDescent="0.35">
      <c r="A1273" s="71"/>
      <c r="B1273" s="71"/>
      <c r="C1273" s="71"/>
      <c r="D1273" s="69"/>
      <c r="E1273" s="71"/>
      <c r="F1273" s="71"/>
      <c r="G1273" s="71"/>
      <c r="H1273" s="71"/>
      <c r="I1273" s="72"/>
      <c r="J1273" s="73"/>
    </row>
    <row r="1274" spans="1:10" x14ac:dyDescent="0.35">
      <c r="A1274" s="71"/>
      <c r="B1274" s="71"/>
      <c r="C1274" s="71"/>
      <c r="D1274" s="69"/>
      <c r="E1274" s="71"/>
      <c r="F1274" s="71"/>
      <c r="G1274" s="71"/>
      <c r="H1274" s="71"/>
      <c r="I1274" s="72"/>
      <c r="J1274" s="73"/>
    </row>
    <row r="1275" spans="1:10" x14ac:dyDescent="0.35">
      <c r="A1275" s="71"/>
      <c r="B1275" s="71"/>
      <c r="C1275" s="71"/>
      <c r="D1275" s="69"/>
      <c r="E1275" s="71"/>
      <c r="F1275" s="71"/>
      <c r="G1275" s="71"/>
      <c r="H1275" s="71"/>
      <c r="I1275" s="72"/>
      <c r="J1275" s="73"/>
    </row>
    <row r="1276" spans="1:10" x14ac:dyDescent="0.35">
      <c r="A1276" s="71"/>
      <c r="B1276" s="71"/>
      <c r="C1276" s="71"/>
      <c r="D1276" s="69"/>
      <c r="E1276" s="71"/>
      <c r="F1276" s="71"/>
      <c r="G1276" s="71"/>
      <c r="H1276" s="71"/>
      <c r="I1276" s="72"/>
      <c r="J1276" s="73"/>
    </row>
    <row r="1277" spans="1:10" x14ac:dyDescent="0.35">
      <c r="A1277" s="71"/>
      <c r="B1277" s="71"/>
      <c r="C1277" s="71"/>
      <c r="D1277" s="69"/>
      <c r="E1277" s="71"/>
      <c r="F1277" s="71"/>
      <c r="G1277" s="71"/>
      <c r="H1277" s="71"/>
      <c r="I1277" s="72"/>
      <c r="J1277" s="73"/>
    </row>
    <row r="1278" spans="1:10" x14ac:dyDescent="0.35">
      <c r="A1278" s="71"/>
      <c r="B1278" s="71"/>
      <c r="C1278" s="71"/>
      <c r="D1278" s="69"/>
      <c r="E1278" s="71"/>
      <c r="F1278" s="71"/>
      <c r="G1278" s="71"/>
      <c r="H1278" s="71"/>
      <c r="I1278" s="72"/>
      <c r="J1278" s="73"/>
    </row>
    <row r="1279" spans="1:10" x14ac:dyDescent="0.35">
      <c r="A1279" s="71"/>
      <c r="B1279" s="71"/>
      <c r="C1279" s="71"/>
      <c r="D1279" s="69"/>
      <c r="E1279" s="71"/>
      <c r="F1279" s="71"/>
      <c r="G1279" s="71"/>
      <c r="H1279" s="71"/>
      <c r="I1279" s="72"/>
      <c r="J1279" s="73"/>
    </row>
    <row r="1280" spans="1:10" x14ac:dyDescent="0.35">
      <c r="A1280" s="71"/>
      <c r="B1280" s="71"/>
      <c r="C1280" s="71"/>
      <c r="D1280" s="69"/>
      <c r="E1280" s="71"/>
      <c r="F1280" s="71"/>
      <c r="G1280" s="71"/>
      <c r="H1280" s="71"/>
      <c r="I1280" s="72"/>
      <c r="J1280" s="73"/>
    </row>
    <row r="1281" spans="1:10" x14ac:dyDescent="0.35">
      <c r="A1281" s="71"/>
      <c r="B1281" s="71"/>
      <c r="C1281" s="71"/>
      <c r="D1281" s="69"/>
      <c r="E1281" s="71"/>
      <c r="F1281" s="71"/>
      <c r="G1281" s="71"/>
      <c r="H1281" s="71"/>
      <c r="I1281" s="72"/>
      <c r="J1281" s="73"/>
    </row>
    <row r="1282" spans="1:10" x14ac:dyDescent="0.35">
      <c r="A1282" s="71"/>
      <c r="B1282" s="71"/>
      <c r="C1282" s="71"/>
      <c r="D1282" s="69"/>
      <c r="E1282" s="71"/>
      <c r="F1282" s="71"/>
      <c r="G1282" s="71"/>
      <c r="H1282" s="71"/>
      <c r="I1282" s="72"/>
      <c r="J1282" s="73"/>
    </row>
    <row r="1283" spans="1:10" x14ac:dyDescent="0.35">
      <c r="A1283" s="71"/>
      <c r="B1283" s="71"/>
      <c r="C1283" s="71"/>
      <c r="D1283" s="69"/>
      <c r="E1283" s="71"/>
      <c r="F1283" s="71"/>
      <c r="G1283" s="71"/>
      <c r="H1283" s="71"/>
      <c r="I1283" s="72"/>
      <c r="J1283" s="73"/>
    </row>
    <row r="1284" spans="1:10" x14ac:dyDescent="0.35">
      <c r="A1284" s="71"/>
      <c r="B1284" s="71"/>
      <c r="C1284" s="71"/>
      <c r="D1284" s="69"/>
      <c r="E1284" s="71"/>
      <c r="F1284" s="71"/>
      <c r="G1284" s="71"/>
      <c r="H1284" s="71"/>
      <c r="I1284" s="72"/>
      <c r="J1284" s="73"/>
    </row>
    <row r="1285" spans="1:10" x14ac:dyDescent="0.35">
      <c r="A1285" s="71"/>
      <c r="B1285" s="71"/>
      <c r="C1285" s="71"/>
      <c r="D1285" s="69"/>
      <c r="E1285" s="71"/>
      <c r="F1285" s="71"/>
      <c r="G1285" s="71"/>
      <c r="H1285" s="71"/>
      <c r="I1285" s="72"/>
      <c r="J1285" s="73"/>
    </row>
    <row r="1286" spans="1:10" x14ac:dyDescent="0.35">
      <c r="A1286" s="71"/>
      <c r="B1286" s="71"/>
      <c r="C1286" s="71"/>
      <c r="D1286" s="69"/>
      <c r="E1286" s="71"/>
      <c r="F1286" s="71"/>
      <c r="G1286" s="71"/>
      <c r="H1286" s="71"/>
      <c r="I1286" s="72"/>
      <c r="J1286" s="73"/>
    </row>
    <row r="1287" spans="1:10" x14ac:dyDescent="0.35">
      <c r="A1287" s="71"/>
      <c r="B1287" s="71"/>
      <c r="C1287" s="71"/>
      <c r="D1287" s="69"/>
      <c r="E1287" s="71"/>
      <c r="F1287" s="71"/>
      <c r="G1287" s="71"/>
      <c r="H1287" s="71"/>
      <c r="I1287" s="72"/>
      <c r="J1287" s="73"/>
    </row>
    <row r="1288" spans="1:10" x14ac:dyDescent="0.35">
      <c r="A1288" s="71"/>
      <c r="B1288" s="71"/>
      <c r="C1288" s="71"/>
      <c r="D1288" s="69"/>
      <c r="E1288" s="71"/>
      <c r="F1288" s="71"/>
      <c r="G1288" s="71"/>
      <c r="H1288" s="71"/>
      <c r="I1288" s="72"/>
      <c r="J1288" s="73"/>
    </row>
    <row r="1289" spans="1:10" x14ac:dyDescent="0.35">
      <c r="A1289" s="71"/>
      <c r="B1289" s="71"/>
      <c r="C1289" s="71"/>
      <c r="D1289" s="69"/>
      <c r="E1289" s="71"/>
      <c r="F1289" s="71"/>
      <c r="G1289" s="71"/>
      <c r="H1289" s="71"/>
      <c r="I1289" s="72"/>
      <c r="J1289" s="73"/>
    </row>
    <row r="1290" spans="1:10" x14ac:dyDescent="0.35">
      <c r="A1290" s="71"/>
      <c r="B1290" s="71"/>
      <c r="C1290" s="71"/>
      <c r="D1290" s="69"/>
      <c r="E1290" s="71"/>
      <c r="F1290" s="71"/>
      <c r="G1290" s="71"/>
      <c r="H1290" s="71"/>
      <c r="I1290" s="72"/>
      <c r="J1290" s="73"/>
    </row>
    <row r="1291" spans="1:10" x14ac:dyDescent="0.35">
      <c r="A1291" s="71"/>
      <c r="B1291" s="71"/>
      <c r="C1291" s="71"/>
      <c r="D1291" s="69"/>
      <c r="E1291" s="71"/>
      <c r="F1291" s="71"/>
      <c r="G1291" s="71"/>
      <c r="H1291" s="71"/>
      <c r="I1291" s="72"/>
      <c r="J1291" s="73"/>
    </row>
    <row r="1292" spans="1:10" x14ac:dyDescent="0.35">
      <c r="A1292" s="71"/>
      <c r="B1292" s="71"/>
      <c r="C1292" s="71"/>
      <c r="D1292" s="69"/>
      <c r="E1292" s="71"/>
      <c r="F1292" s="71"/>
      <c r="G1292" s="71"/>
      <c r="H1292" s="71"/>
      <c r="I1292" s="72"/>
      <c r="J1292" s="73"/>
    </row>
    <row r="1293" spans="1:10" x14ac:dyDescent="0.35">
      <c r="A1293" s="71"/>
      <c r="B1293" s="71"/>
      <c r="C1293" s="71"/>
      <c r="D1293" s="69"/>
      <c r="E1293" s="71"/>
      <c r="F1293" s="71"/>
      <c r="G1293" s="71"/>
      <c r="H1293" s="71"/>
      <c r="I1293" s="72"/>
      <c r="J1293" s="73"/>
    </row>
    <row r="1294" spans="1:10" x14ac:dyDescent="0.35">
      <c r="A1294" s="71"/>
      <c r="B1294" s="71"/>
      <c r="C1294" s="71"/>
      <c r="D1294" s="69"/>
      <c r="E1294" s="71"/>
      <c r="F1294" s="71"/>
      <c r="G1294" s="71"/>
      <c r="H1294" s="71"/>
      <c r="I1294" s="72"/>
      <c r="J1294" s="73"/>
    </row>
    <row r="1295" spans="1:10" x14ac:dyDescent="0.35">
      <c r="A1295" s="71"/>
      <c r="B1295" s="71"/>
      <c r="C1295" s="71"/>
      <c r="D1295" s="69"/>
      <c r="E1295" s="71"/>
      <c r="F1295" s="71"/>
      <c r="G1295" s="71"/>
      <c r="H1295" s="71"/>
      <c r="I1295" s="72"/>
      <c r="J1295" s="73"/>
    </row>
    <row r="1296" spans="1:10" x14ac:dyDescent="0.35">
      <c r="A1296" s="71"/>
      <c r="B1296" s="71"/>
      <c r="C1296" s="71"/>
      <c r="D1296" s="69"/>
      <c r="E1296" s="71"/>
      <c r="F1296" s="71"/>
      <c r="G1296" s="71"/>
      <c r="H1296" s="71"/>
      <c r="I1296" s="72"/>
      <c r="J1296" s="73"/>
    </row>
    <row r="1297" spans="1:10" x14ac:dyDescent="0.35">
      <c r="A1297" s="71"/>
      <c r="B1297" s="71"/>
      <c r="C1297" s="71"/>
      <c r="D1297" s="69"/>
      <c r="E1297" s="71"/>
      <c r="F1297" s="71"/>
      <c r="G1297" s="71"/>
      <c r="H1297" s="71"/>
      <c r="I1297" s="72"/>
      <c r="J1297" s="73"/>
    </row>
    <row r="1298" spans="1:10" x14ac:dyDescent="0.35">
      <c r="A1298" s="71"/>
      <c r="B1298" s="71"/>
      <c r="C1298" s="71"/>
      <c r="D1298" s="69"/>
      <c r="E1298" s="71"/>
      <c r="F1298" s="71"/>
      <c r="G1298" s="71"/>
      <c r="H1298" s="71"/>
      <c r="I1298" s="72"/>
      <c r="J1298" s="73"/>
    </row>
    <row r="1299" spans="1:10" x14ac:dyDescent="0.35">
      <c r="A1299" s="71"/>
      <c r="B1299" s="71"/>
      <c r="C1299" s="71"/>
      <c r="D1299" s="69"/>
      <c r="E1299" s="71"/>
      <c r="F1299" s="71"/>
      <c r="G1299" s="71"/>
      <c r="H1299" s="71"/>
      <c r="I1299" s="72"/>
      <c r="J1299" s="73"/>
    </row>
    <row r="1300" spans="1:10" x14ac:dyDescent="0.35">
      <c r="A1300" s="71"/>
      <c r="B1300" s="71"/>
      <c r="C1300" s="71"/>
      <c r="D1300" s="69"/>
      <c r="E1300" s="71"/>
      <c r="F1300" s="71"/>
      <c r="G1300" s="71"/>
      <c r="H1300" s="71"/>
      <c r="I1300" s="72"/>
      <c r="J1300" s="73"/>
    </row>
    <row r="1301" spans="1:10" x14ac:dyDescent="0.35">
      <c r="A1301" s="71"/>
      <c r="B1301" s="71"/>
      <c r="C1301" s="71"/>
      <c r="D1301" s="69"/>
      <c r="E1301" s="71"/>
      <c r="F1301" s="71"/>
      <c r="G1301" s="71"/>
      <c r="H1301" s="71"/>
      <c r="I1301" s="72"/>
      <c r="J1301" s="73"/>
    </row>
    <row r="1302" spans="1:10" x14ac:dyDescent="0.35">
      <c r="A1302" s="71"/>
      <c r="B1302" s="71"/>
      <c r="C1302" s="71"/>
      <c r="D1302" s="69"/>
      <c r="E1302" s="71"/>
      <c r="F1302" s="71"/>
      <c r="G1302" s="71"/>
      <c r="H1302" s="71"/>
      <c r="I1302" s="72"/>
      <c r="J1302" s="73"/>
    </row>
    <row r="1303" spans="1:10" x14ac:dyDescent="0.35">
      <c r="A1303" s="71"/>
      <c r="B1303" s="71"/>
      <c r="C1303" s="71"/>
      <c r="D1303" s="69"/>
      <c r="E1303" s="71"/>
      <c r="F1303" s="71"/>
      <c r="G1303" s="71"/>
      <c r="H1303" s="71"/>
      <c r="I1303" s="72"/>
      <c r="J1303" s="73"/>
    </row>
    <row r="1304" spans="1:10" x14ac:dyDescent="0.35">
      <c r="A1304" s="71"/>
      <c r="B1304" s="71"/>
      <c r="C1304" s="71"/>
      <c r="D1304" s="69"/>
      <c r="E1304" s="71"/>
      <c r="F1304" s="71"/>
      <c r="G1304" s="71"/>
      <c r="H1304" s="71"/>
      <c r="I1304" s="72"/>
      <c r="J1304" s="73"/>
    </row>
    <row r="1305" spans="1:10" x14ac:dyDescent="0.35">
      <c r="A1305" s="71"/>
      <c r="B1305" s="71"/>
      <c r="C1305" s="71"/>
      <c r="D1305" s="69"/>
      <c r="E1305" s="71"/>
      <c r="F1305" s="71"/>
      <c r="G1305" s="71"/>
      <c r="H1305" s="71"/>
      <c r="I1305" s="72"/>
      <c r="J1305" s="73"/>
    </row>
    <row r="1306" spans="1:10" x14ac:dyDescent="0.35">
      <c r="A1306" s="71"/>
      <c r="B1306" s="71"/>
      <c r="C1306" s="71"/>
      <c r="D1306" s="69"/>
      <c r="E1306" s="71"/>
      <c r="F1306" s="71"/>
      <c r="G1306" s="71"/>
      <c r="H1306" s="71"/>
      <c r="I1306" s="72"/>
      <c r="J1306" s="73"/>
    </row>
    <row r="1307" spans="1:10" x14ac:dyDescent="0.35">
      <c r="A1307" s="71"/>
      <c r="B1307" s="71"/>
      <c r="C1307" s="71"/>
      <c r="D1307" s="69"/>
      <c r="E1307" s="71"/>
      <c r="F1307" s="71"/>
      <c r="G1307" s="71"/>
      <c r="H1307" s="71"/>
      <c r="I1307" s="72"/>
      <c r="J1307" s="73"/>
    </row>
    <row r="1308" spans="1:10" x14ac:dyDescent="0.35">
      <c r="A1308" s="71"/>
      <c r="B1308" s="71"/>
      <c r="C1308" s="71"/>
      <c r="D1308" s="69"/>
      <c r="E1308" s="71"/>
      <c r="F1308" s="71"/>
      <c r="G1308" s="71"/>
      <c r="H1308" s="71"/>
      <c r="I1308" s="72"/>
      <c r="J1308" s="73"/>
    </row>
    <row r="1309" spans="1:10" x14ac:dyDescent="0.35">
      <c r="A1309" s="71"/>
      <c r="B1309" s="71"/>
      <c r="C1309" s="71"/>
      <c r="D1309" s="69"/>
      <c r="E1309" s="71"/>
      <c r="F1309" s="71"/>
      <c r="G1309" s="71"/>
      <c r="H1309" s="71"/>
      <c r="I1309" s="72"/>
      <c r="J1309" s="73"/>
    </row>
    <row r="1310" spans="1:10" x14ac:dyDescent="0.35">
      <c r="A1310" s="71"/>
      <c r="B1310" s="71"/>
      <c r="C1310" s="71"/>
      <c r="D1310" s="69"/>
      <c r="E1310" s="71"/>
      <c r="F1310" s="71"/>
      <c r="G1310" s="71"/>
      <c r="H1310" s="71"/>
      <c r="I1310" s="72"/>
      <c r="J1310" s="73"/>
    </row>
    <row r="1311" spans="1:10" x14ac:dyDescent="0.35">
      <c r="A1311" s="71"/>
      <c r="B1311" s="71"/>
      <c r="C1311" s="71"/>
      <c r="D1311" s="69"/>
      <c r="E1311" s="71"/>
      <c r="F1311" s="71"/>
      <c r="G1311" s="71"/>
      <c r="H1311" s="71"/>
      <c r="I1311" s="72"/>
      <c r="J1311" s="73"/>
    </row>
    <row r="1312" spans="1:10" x14ac:dyDescent="0.35">
      <c r="A1312" s="71"/>
      <c r="B1312" s="71"/>
      <c r="C1312" s="71"/>
      <c r="D1312" s="69"/>
      <c r="E1312" s="71"/>
      <c r="F1312" s="71"/>
      <c r="G1312" s="71"/>
      <c r="H1312" s="71"/>
      <c r="I1312" s="72"/>
      <c r="J1312" s="73"/>
    </row>
    <row r="1313" spans="1:10" x14ac:dyDescent="0.35">
      <c r="A1313" s="71"/>
      <c r="B1313" s="71"/>
      <c r="C1313" s="71"/>
      <c r="D1313" s="69"/>
      <c r="E1313" s="71"/>
      <c r="F1313" s="71"/>
      <c r="G1313" s="71"/>
      <c r="H1313" s="71"/>
      <c r="I1313" s="72"/>
      <c r="J1313" s="73"/>
    </row>
    <row r="1314" spans="1:10" x14ac:dyDescent="0.35">
      <c r="A1314" s="71"/>
      <c r="B1314" s="71"/>
      <c r="C1314" s="71"/>
      <c r="D1314" s="69"/>
      <c r="E1314" s="71"/>
      <c r="F1314" s="71"/>
      <c r="G1314" s="71"/>
      <c r="H1314" s="71"/>
      <c r="I1314" s="72"/>
      <c r="J1314" s="73"/>
    </row>
    <row r="1315" spans="1:10" x14ac:dyDescent="0.35">
      <c r="A1315" s="71"/>
      <c r="B1315" s="71"/>
      <c r="C1315" s="71"/>
      <c r="D1315" s="69"/>
      <c r="E1315" s="71"/>
      <c r="F1315" s="71"/>
      <c r="G1315" s="71"/>
      <c r="H1315" s="71"/>
      <c r="I1315" s="72"/>
      <c r="J1315" s="73"/>
    </row>
    <row r="1316" spans="1:10" x14ac:dyDescent="0.35">
      <c r="A1316" s="71"/>
      <c r="B1316" s="71"/>
      <c r="C1316" s="71"/>
      <c r="D1316" s="69"/>
      <c r="E1316" s="71"/>
      <c r="F1316" s="71"/>
      <c r="G1316" s="71"/>
      <c r="H1316" s="71"/>
      <c r="I1316" s="72"/>
      <c r="J1316" s="73"/>
    </row>
    <row r="1317" spans="1:10" x14ac:dyDescent="0.35">
      <c r="A1317" s="71"/>
      <c r="B1317" s="71"/>
      <c r="C1317" s="71"/>
      <c r="D1317" s="69"/>
      <c r="E1317" s="71"/>
      <c r="F1317" s="71"/>
      <c r="G1317" s="71"/>
      <c r="H1317" s="71"/>
      <c r="I1317" s="72"/>
      <c r="J1317" s="73"/>
    </row>
    <row r="1318" spans="1:10" x14ac:dyDescent="0.35">
      <c r="A1318" s="71"/>
      <c r="B1318" s="71"/>
      <c r="C1318" s="71"/>
      <c r="D1318" s="69"/>
      <c r="E1318" s="71"/>
      <c r="F1318" s="71"/>
      <c r="G1318" s="71"/>
      <c r="H1318" s="71"/>
      <c r="I1318" s="72"/>
      <c r="J1318" s="73"/>
    </row>
    <row r="1319" spans="1:10" x14ac:dyDescent="0.35">
      <c r="A1319" s="71"/>
      <c r="B1319" s="71"/>
      <c r="C1319" s="71"/>
      <c r="D1319" s="69"/>
      <c r="E1319" s="71"/>
      <c r="F1319" s="71"/>
      <c r="G1319" s="71"/>
      <c r="H1319" s="71"/>
      <c r="I1319" s="72"/>
      <c r="J1319" s="73"/>
    </row>
    <row r="1320" spans="1:10" x14ac:dyDescent="0.35">
      <c r="A1320" s="71"/>
      <c r="B1320" s="71"/>
      <c r="C1320" s="71"/>
      <c r="D1320" s="69"/>
      <c r="E1320" s="71"/>
      <c r="F1320" s="71"/>
      <c r="G1320" s="71"/>
      <c r="H1320" s="71"/>
      <c r="I1320" s="72"/>
      <c r="J1320" s="73"/>
    </row>
    <row r="1321" spans="1:10" x14ac:dyDescent="0.35">
      <c r="A1321" s="71"/>
      <c r="B1321" s="71"/>
      <c r="C1321" s="71"/>
      <c r="D1321" s="69"/>
      <c r="E1321" s="71"/>
      <c r="F1321" s="71"/>
      <c r="G1321" s="71"/>
      <c r="H1321" s="71"/>
      <c r="I1321" s="72"/>
      <c r="J1321" s="73"/>
    </row>
    <row r="1322" spans="1:10" x14ac:dyDescent="0.35">
      <c r="A1322" s="71"/>
      <c r="B1322" s="71"/>
      <c r="C1322" s="71"/>
      <c r="D1322" s="69"/>
      <c r="E1322" s="71"/>
      <c r="F1322" s="71"/>
      <c r="G1322" s="71"/>
      <c r="H1322" s="71"/>
      <c r="I1322" s="72"/>
      <c r="J1322" s="73"/>
    </row>
    <row r="1323" spans="1:10" x14ac:dyDescent="0.35">
      <c r="A1323" s="71"/>
      <c r="B1323" s="71"/>
      <c r="C1323" s="71"/>
      <c r="D1323" s="69"/>
      <c r="E1323" s="71"/>
      <c r="F1323" s="71"/>
      <c r="G1323" s="71"/>
      <c r="H1323" s="71"/>
      <c r="I1323" s="72"/>
      <c r="J1323" s="73"/>
    </row>
    <row r="1324" spans="1:10" x14ac:dyDescent="0.35">
      <c r="A1324" s="71"/>
      <c r="B1324" s="71"/>
      <c r="C1324" s="71"/>
      <c r="D1324" s="69"/>
      <c r="E1324" s="71"/>
      <c r="F1324" s="71"/>
      <c r="G1324" s="71"/>
      <c r="H1324" s="71"/>
      <c r="I1324" s="72"/>
      <c r="J1324" s="73"/>
    </row>
    <row r="1325" spans="1:10" x14ac:dyDescent="0.35">
      <c r="A1325" s="71"/>
      <c r="B1325" s="71"/>
      <c r="C1325" s="71"/>
      <c r="D1325" s="69"/>
      <c r="E1325" s="71"/>
      <c r="F1325" s="71"/>
      <c r="G1325" s="71"/>
      <c r="H1325" s="71"/>
      <c r="I1325" s="72"/>
      <c r="J1325" s="73"/>
    </row>
    <row r="1326" spans="1:10" x14ac:dyDescent="0.35">
      <c r="A1326" s="71"/>
      <c r="B1326" s="71"/>
      <c r="C1326" s="71"/>
      <c r="D1326" s="69"/>
      <c r="E1326" s="71"/>
      <c r="F1326" s="71"/>
      <c r="G1326" s="71"/>
      <c r="H1326" s="71"/>
      <c r="I1326" s="72"/>
      <c r="J1326" s="73"/>
    </row>
    <row r="1327" spans="1:10" x14ac:dyDescent="0.35">
      <c r="A1327" s="71"/>
      <c r="B1327" s="71"/>
      <c r="C1327" s="71"/>
      <c r="D1327" s="69"/>
      <c r="E1327" s="71"/>
      <c r="F1327" s="71"/>
      <c r="G1327" s="71"/>
      <c r="H1327" s="71"/>
      <c r="I1327" s="72"/>
      <c r="J1327" s="73"/>
    </row>
    <row r="1328" spans="1:10" x14ac:dyDescent="0.35">
      <c r="A1328" s="71"/>
      <c r="B1328" s="71"/>
      <c r="C1328" s="71"/>
      <c r="D1328" s="69"/>
      <c r="E1328" s="71"/>
      <c r="F1328" s="71"/>
      <c r="G1328" s="71"/>
      <c r="H1328" s="71"/>
      <c r="I1328" s="72"/>
      <c r="J1328" s="73"/>
    </row>
    <row r="1329" spans="1:10" x14ac:dyDescent="0.35">
      <c r="A1329" s="71"/>
      <c r="B1329" s="71"/>
      <c r="C1329" s="71"/>
      <c r="D1329" s="69"/>
      <c r="E1329" s="71"/>
      <c r="F1329" s="71"/>
      <c r="G1329" s="71"/>
      <c r="H1329" s="71"/>
      <c r="I1329" s="72"/>
      <c r="J1329" s="73"/>
    </row>
    <row r="1330" spans="1:10" x14ac:dyDescent="0.35">
      <c r="A1330" s="71"/>
      <c r="B1330" s="71"/>
      <c r="C1330" s="71"/>
      <c r="D1330" s="69"/>
      <c r="E1330" s="71"/>
      <c r="F1330" s="71"/>
      <c r="G1330" s="71"/>
      <c r="H1330" s="71"/>
      <c r="I1330" s="72"/>
      <c r="J1330" s="73"/>
    </row>
    <row r="1331" spans="1:10" x14ac:dyDescent="0.35">
      <c r="A1331" s="71"/>
      <c r="B1331" s="71"/>
      <c r="C1331" s="71"/>
      <c r="D1331" s="69"/>
      <c r="E1331" s="71"/>
      <c r="F1331" s="71"/>
      <c r="G1331" s="71"/>
      <c r="H1331" s="71"/>
      <c r="I1331" s="72"/>
      <c r="J1331" s="73"/>
    </row>
    <row r="1332" spans="1:10" x14ac:dyDescent="0.35">
      <c r="A1332" s="71"/>
      <c r="B1332" s="71"/>
      <c r="C1332" s="71"/>
      <c r="D1332" s="69"/>
      <c r="E1332" s="71"/>
      <c r="F1332" s="71"/>
      <c r="G1332" s="71"/>
      <c r="H1332" s="71"/>
      <c r="I1332" s="72"/>
      <c r="J1332" s="73"/>
    </row>
    <row r="1333" spans="1:10" x14ac:dyDescent="0.35">
      <c r="A1333" s="71"/>
      <c r="B1333" s="71"/>
      <c r="C1333" s="71"/>
      <c r="D1333" s="69"/>
      <c r="E1333" s="71"/>
      <c r="F1333" s="71"/>
      <c r="G1333" s="71"/>
      <c r="H1333" s="71"/>
      <c r="I1333" s="72"/>
      <c r="J1333" s="73"/>
    </row>
    <row r="1334" spans="1:10" x14ac:dyDescent="0.35">
      <c r="A1334" s="71"/>
      <c r="B1334" s="71"/>
      <c r="C1334" s="71"/>
      <c r="D1334" s="69"/>
      <c r="E1334" s="71"/>
      <c r="F1334" s="71"/>
      <c r="G1334" s="71"/>
      <c r="H1334" s="71"/>
      <c r="I1334" s="72"/>
      <c r="J1334" s="73"/>
    </row>
    <row r="1335" spans="1:10" x14ac:dyDescent="0.35">
      <c r="A1335" s="71"/>
      <c r="B1335" s="71"/>
      <c r="C1335" s="71"/>
      <c r="D1335" s="69"/>
      <c r="E1335" s="71"/>
      <c r="F1335" s="71"/>
      <c r="G1335" s="71"/>
      <c r="H1335" s="71"/>
      <c r="I1335" s="72"/>
      <c r="J1335" s="73"/>
    </row>
    <row r="1336" spans="1:10" x14ac:dyDescent="0.35">
      <c r="A1336" s="71"/>
      <c r="B1336" s="71"/>
      <c r="C1336" s="71"/>
      <c r="D1336" s="69"/>
      <c r="E1336" s="71"/>
      <c r="F1336" s="71"/>
      <c r="G1336" s="71"/>
      <c r="H1336" s="71"/>
      <c r="I1336" s="72"/>
      <c r="J1336" s="73"/>
    </row>
    <row r="1337" spans="1:10" x14ac:dyDescent="0.35">
      <c r="A1337" s="71"/>
      <c r="B1337" s="71"/>
      <c r="C1337" s="71"/>
      <c r="D1337" s="69"/>
      <c r="E1337" s="71"/>
      <c r="F1337" s="71"/>
      <c r="G1337" s="71"/>
      <c r="H1337" s="71"/>
      <c r="I1337" s="72"/>
      <c r="J1337" s="73"/>
    </row>
    <row r="1338" spans="1:10" x14ac:dyDescent="0.35">
      <c r="A1338" s="71"/>
      <c r="B1338" s="71"/>
      <c r="C1338" s="71"/>
      <c r="D1338" s="69"/>
      <c r="E1338" s="71"/>
      <c r="F1338" s="71"/>
      <c r="G1338" s="71"/>
      <c r="H1338" s="71"/>
      <c r="I1338" s="72"/>
      <c r="J1338" s="73"/>
    </row>
    <row r="1339" spans="1:10" x14ac:dyDescent="0.35">
      <c r="A1339" s="71"/>
      <c r="B1339" s="71"/>
      <c r="C1339" s="71"/>
      <c r="D1339" s="69"/>
      <c r="E1339" s="71"/>
      <c r="F1339" s="71"/>
      <c r="G1339" s="71"/>
      <c r="H1339" s="71"/>
      <c r="I1339" s="72"/>
      <c r="J1339" s="73"/>
    </row>
    <row r="1340" spans="1:10" x14ac:dyDescent="0.35">
      <c r="A1340" s="71"/>
      <c r="B1340" s="71"/>
      <c r="C1340" s="71"/>
      <c r="D1340" s="69"/>
      <c r="E1340" s="71"/>
      <c r="F1340" s="71"/>
      <c r="G1340" s="71"/>
      <c r="H1340" s="71"/>
      <c r="I1340" s="72"/>
      <c r="J1340" s="73"/>
    </row>
    <row r="1341" spans="1:10" x14ac:dyDescent="0.35">
      <c r="A1341" s="71"/>
      <c r="B1341" s="71"/>
      <c r="C1341" s="71"/>
      <c r="D1341" s="69"/>
      <c r="E1341" s="71"/>
      <c r="F1341" s="71"/>
      <c r="G1341" s="71"/>
      <c r="H1341" s="71"/>
      <c r="I1341" s="72"/>
      <c r="J1341" s="73"/>
    </row>
    <row r="1342" spans="1:10" x14ac:dyDescent="0.35">
      <c r="A1342" s="71"/>
      <c r="B1342" s="71"/>
      <c r="C1342" s="71"/>
      <c r="D1342" s="69"/>
      <c r="E1342" s="71"/>
      <c r="F1342" s="71"/>
      <c r="G1342" s="71"/>
      <c r="H1342" s="71"/>
      <c r="I1342" s="72"/>
      <c r="J1342" s="73"/>
    </row>
    <row r="1343" spans="1:10" x14ac:dyDescent="0.35">
      <c r="A1343" s="71"/>
      <c r="B1343" s="71"/>
      <c r="C1343" s="71"/>
      <c r="D1343" s="69"/>
      <c r="E1343" s="71"/>
      <c r="F1343" s="71"/>
      <c r="G1343" s="71"/>
      <c r="H1343" s="71"/>
      <c r="I1343" s="72"/>
      <c r="J1343" s="73"/>
    </row>
    <row r="1344" spans="1:10" x14ac:dyDescent="0.35">
      <c r="A1344" s="71"/>
      <c r="B1344" s="71"/>
      <c r="C1344" s="71"/>
      <c r="D1344" s="69"/>
      <c r="E1344" s="71"/>
      <c r="F1344" s="71"/>
      <c r="G1344" s="71"/>
      <c r="H1344" s="71"/>
      <c r="I1344" s="72"/>
      <c r="J1344" s="73"/>
    </row>
    <row r="1345" spans="1:10" x14ac:dyDescent="0.35">
      <c r="A1345" s="71"/>
      <c r="B1345" s="71"/>
      <c r="C1345" s="71"/>
      <c r="D1345" s="69"/>
      <c r="E1345" s="71"/>
      <c r="F1345" s="71"/>
      <c r="G1345" s="71"/>
      <c r="H1345" s="71"/>
      <c r="I1345" s="72"/>
      <c r="J1345" s="73"/>
    </row>
    <row r="1346" spans="1:10" x14ac:dyDescent="0.35">
      <c r="A1346" s="71"/>
      <c r="B1346" s="71"/>
      <c r="C1346" s="71"/>
      <c r="D1346" s="69"/>
      <c r="E1346" s="71"/>
      <c r="F1346" s="71"/>
      <c r="G1346" s="71"/>
      <c r="H1346" s="71"/>
      <c r="I1346" s="72"/>
      <c r="J1346" s="73"/>
    </row>
    <row r="1347" spans="1:10" x14ac:dyDescent="0.35">
      <c r="A1347" s="71"/>
      <c r="B1347" s="71"/>
      <c r="C1347" s="71"/>
      <c r="D1347" s="69"/>
      <c r="E1347" s="71"/>
      <c r="F1347" s="71"/>
      <c r="G1347" s="71"/>
      <c r="H1347" s="71"/>
      <c r="I1347" s="72"/>
      <c r="J1347" s="73"/>
    </row>
    <row r="1348" spans="1:10" x14ac:dyDescent="0.35">
      <c r="A1348" s="71"/>
      <c r="B1348" s="71"/>
      <c r="C1348" s="71"/>
      <c r="D1348" s="69"/>
      <c r="E1348" s="71"/>
      <c r="F1348" s="71"/>
      <c r="G1348" s="71"/>
      <c r="H1348" s="71"/>
      <c r="I1348" s="72"/>
      <c r="J1348" s="73"/>
    </row>
    <row r="1349" spans="1:10" x14ac:dyDescent="0.35">
      <c r="A1349" s="71"/>
      <c r="B1349" s="71"/>
      <c r="C1349" s="71"/>
      <c r="D1349" s="69"/>
      <c r="E1349" s="71"/>
      <c r="F1349" s="71"/>
      <c r="G1349" s="71"/>
      <c r="H1349" s="71"/>
      <c r="I1349" s="72"/>
      <c r="J1349" s="73"/>
    </row>
    <row r="1350" spans="1:10" x14ac:dyDescent="0.35">
      <c r="A1350" s="71"/>
      <c r="B1350" s="71"/>
      <c r="C1350" s="71"/>
      <c r="D1350" s="69"/>
      <c r="E1350" s="71"/>
      <c r="F1350" s="71"/>
      <c r="G1350" s="71"/>
      <c r="H1350" s="71"/>
      <c r="I1350" s="72"/>
      <c r="J1350" s="73"/>
    </row>
    <row r="1351" spans="1:10" x14ac:dyDescent="0.35">
      <c r="A1351" s="71"/>
      <c r="B1351" s="71"/>
      <c r="C1351" s="71"/>
      <c r="D1351" s="69"/>
      <c r="E1351" s="71"/>
      <c r="F1351" s="71"/>
      <c r="G1351" s="71"/>
      <c r="H1351" s="71"/>
      <c r="I1351" s="72"/>
      <c r="J1351" s="73"/>
    </row>
    <row r="1352" spans="1:10" x14ac:dyDescent="0.35">
      <c r="A1352" s="71"/>
      <c r="B1352" s="71"/>
      <c r="C1352" s="71"/>
      <c r="D1352" s="69"/>
      <c r="E1352" s="71"/>
      <c r="F1352" s="71"/>
      <c r="G1352" s="71"/>
      <c r="H1352" s="71"/>
      <c r="I1352" s="72"/>
      <c r="J1352" s="73"/>
    </row>
    <row r="1353" spans="1:10" x14ac:dyDescent="0.35">
      <c r="A1353" s="71"/>
      <c r="B1353" s="71"/>
      <c r="C1353" s="71"/>
      <c r="D1353" s="69"/>
      <c r="E1353" s="71"/>
      <c r="F1353" s="71"/>
      <c r="G1353" s="71"/>
      <c r="H1353" s="71"/>
      <c r="I1353" s="72"/>
      <c r="J1353" s="73"/>
    </row>
    <row r="1354" spans="1:10" x14ac:dyDescent="0.35">
      <c r="A1354" s="71"/>
      <c r="B1354" s="71"/>
      <c r="C1354" s="71"/>
      <c r="D1354" s="69"/>
      <c r="E1354" s="71"/>
      <c r="F1354" s="71"/>
      <c r="G1354" s="71"/>
      <c r="H1354" s="71"/>
      <c r="I1354" s="72"/>
      <c r="J1354" s="73"/>
    </row>
    <row r="1355" spans="1:10" x14ac:dyDescent="0.35">
      <c r="A1355" s="71"/>
      <c r="B1355" s="71"/>
      <c r="C1355" s="71"/>
      <c r="D1355" s="69"/>
      <c r="E1355" s="71"/>
      <c r="F1355" s="71"/>
      <c r="G1355" s="71"/>
      <c r="H1355" s="71"/>
      <c r="I1355" s="72"/>
      <c r="J1355" s="73"/>
    </row>
    <row r="1356" spans="1:10" x14ac:dyDescent="0.35">
      <c r="A1356" s="71"/>
      <c r="B1356" s="71"/>
      <c r="C1356" s="71"/>
      <c r="D1356" s="69"/>
      <c r="E1356" s="71"/>
      <c r="F1356" s="71"/>
      <c r="G1356" s="71"/>
      <c r="H1356" s="71"/>
      <c r="I1356" s="72"/>
      <c r="J1356" s="73"/>
    </row>
    <row r="1357" spans="1:10" x14ac:dyDescent="0.35">
      <c r="A1357" s="71"/>
      <c r="B1357" s="71"/>
      <c r="C1357" s="71"/>
      <c r="D1357" s="69"/>
      <c r="E1357" s="71"/>
      <c r="F1357" s="71"/>
      <c r="G1357" s="71"/>
      <c r="H1357" s="71"/>
      <c r="I1357" s="72"/>
      <c r="J1357" s="73"/>
    </row>
    <row r="1358" spans="1:10" x14ac:dyDescent="0.35">
      <c r="A1358" s="71"/>
      <c r="B1358" s="71"/>
      <c r="C1358" s="71"/>
      <c r="D1358" s="69"/>
      <c r="E1358" s="71"/>
      <c r="F1358" s="71"/>
      <c r="G1358" s="71"/>
      <c r="H1358" s="71"/>
      <c r="I1358" s="72"/>
      <c r="J1358" s="73"/>
    </row>
    <row r="1359" spans="1:10" x14ac:dyDescent="0.35">
      <c r="A1359" s="71"/>
      <c r="B1359" s="71"/>
      <c r="C1359" s="71"/>
      <c r="D1359" s="69"/>
      <c r="E1359" s="71"/>
      <c r="F1359" s="71"/>
      <c r="G1359" s="71"/>
      <c r="H1359" s="71"/>
      <c r="I1359" s="72"/>
      <c r="J1359" s="73"/>
    </row>
    <row r="1360" spans="1:10" x14ac:dyDescent="0.35">
      <c r="A1360" s="71"/>
      <c r="B1360" s="71"/>
      <c r="C1360" s="71"/>
      <c r="D1360" s="69"/>
      <c r="E1360" s="71"/>
      <c r="F1360" s="71"/>
      <c r="G1360" s="71"/>
      <c r="H1360" s="71"/>
      <c r="I1360" s="72"/>
      <c r="J1360" s="73"/>
    </row>
    <row r="1361" spans="1:10" x14ac:dyDescent="0.35">
      <c r="A1361" s="71"/>
      <c r="B1361" s="71"/>
      <c r="C1361" s="71"/>
      <c r="D1361" s="69"/>
      <c r="E1361" s="71"/>
      <c r="F1361" s="71"/>
      <c r="G1361" s="71"/>
      <c r="H1361" s="71"/>
      <c r="I1361" s="72"/>
      <c r="J1361" s="73"/>
    </row>
    <row r="1362" spans="1:10" x14ac:dyDescent="0.35">
      <c r="A1362" s="71"/>
      <c r="B1362" s="71"/>
      <c r="C1362" s="71"/>
      <c r="D1362" s="69"/>
      <c r="E1362" s="71"/>
      <c r="F1362" s="71"/>
      <c r="G1362" s="71"/>
      <c r="H1362" s="71"/>
      <c r="I1362" s="72"/>
      <c r="J1362" s="73"/>
    </row>
    <row r="1363" spans="1:10" x14ac:dyDescent="0.35">
      <c r="A1363" s="71"/>
      <c r="B1363" s="71"/>
      <c r="C1363" s="71"/>
      <c r="D1363" s="69"/>
      <c r="E1363" s="71"/>
      <c r="F1363" s="71"/>
      <c r="G1363" s="71"/>
      <c r="H1363" s="71"/>
      <c r="I1363" s="72"/>
      <c r="J1363" s="73"/>
    </row>
    <row r="1364" spans="1:10" x14ac:dyDescent="0.35">
      <c r="A1364" s="71"/>
      <c r="B1364" s="71"/>
      <c r="C1364" s="71"/>
      <c r="D1364" s="69"/>
      <c r="E1364" s="71"/>
      <c r="F1364" s="71"/>
      <c r="G1364" s="71"/>
      <c r="H1364" s="71"/>
      <c r="I1364" s="72"/>
      <c r="J1364" s="73"/>
    </row>
    <row r="1365" spans="1:10" x14ac:dyDescent="0.35">
      <c r="A1365" s="71"/>
      <c r="B1365" s="71"/>
      <c r="C1365" s="71"/>
      <c r="D1365" s="69"/>
      <c r="E1365" s="71"/>
      <c r="F1365" s="71"/>
      <c r="G1365" s="71"/>
      <c r="H1365" s="71"/>
      <c r="I1365" s="72"/>
      <c r="J1365" s="73"/>
    </row>
    <row r="1366" spans="1:10" x14ac:dyDescent="0.35">
      <c r="A1366" s="71"/>
      <c r="B1366" s="71"/>
      <c r="C1366" s="71"/>
      <c r="D1366" s="69"/>
      <c r="E1366" s="71"/>
      <c r="F1366" s="71"/>
      <c r="G1366" s="71"/>
      <c r="H1366" s="71"/>
      <c r="I1366" s="72"/>
      <c r="J1366" s="73"/>
    </row>
    <row r="1367" spans="1:10" x14ac:dyDescent="0.35">
      <c r="A1367" s="71"/>
      <c r="B1367" s="71"/>
      <c r="C1367" s="71"/>
      <c r="D1367" s="69"/>
      <c r="E1367" s="71"/>
      <c r="F1367" s="71"/>
      <c r="G1367" s="71"/>
      <c r="H1367" s="71"/>
      <c r="I1367" s="72"/>
      <c r="J1367" s="73"/>
    </row>
    <row r="1368" spans="1:10" x14ac:dyDescent="0.35">
      <c r="A1368" s="71"/>
      <c r="B1368" s="71"/>
      <c r="C1368" s="71"/>
      <c r="D1368" s="69"/>
      <c r="E1368" s="71"/>
      <c r="F1368" s="71"/>
      <c r="G1368" s="71"/>
      <c r="H1368" s="71"/>
      <c r="I1368" s="72"/>
      <c r="J1368" s="73"/>
    </row>
    <row r="1369" spans="1:10" x14ac:dyDescent="0.35">
      <c r="A1369" s="71"/>
      <c r="B1369" s="71"/>
      <c r="C1369" s="71"/>
      <c r="D1369" s="69"/>
      <c r="E1369" s="71"/>
      <c r="F1369" s="71"/>
      <c r="G1369" s="71"/>
      <c r="H1369" s="71"/>
      <c r="I1369" s="72"/>
      <c r="J1369" s="73"/>
    </row>
    <row r="1370" spans="1:10" x14ac:dyDescent="0.35">
      <c r="A1370" s="71"/>
      <c r="B1370" s="71"/>
      <c r="C1370" s="71"/>
      <c r="D1370" s="69"/>
      <c r="E1370" s="71"/>
      <c r="F1370" s="71"/>
      <c r="G1370" s="71"/>
      <c r="H1370" s="71"/>
      <c r="I1370" s="72"/>
      <c r="J1370" s="73"/>
    </row>
    <row r="1371" spans="1:10" x14ac:dyDescent="0.35">
      <c r="A1371" s="71"/>
      <c r="B1371" s="71"/>
      <c r="C1371" s="71"/>
      <c r="D1371" s="69"/>
      <c r="E1371" s="71"/>
      <c r="F1371" s="71"/>
      <c r="G1371" s="71"/>
      <c r="H1371" s="71"/>
      <c r="I1371" s="72"/>
      <c r="J1371" s="73"/>
    </row>
    <row r="1372" spans="1:10" x14ac:dyDescent="0.35">
      <c r="A1372" s="71"/>
      <c r="B1372" s="71"/>
      <c r="C1372" s="71"/>
      <c r="D1372" s="69"/>
      <c r="E1372" s="71"/>
      <c r="F1372" s="71"/>
      <c r="G1372" s="71"/>
      <c r="H1372" s="71"/>
      <c r="I1372" s="72"/>
      <c r="J1372" s="73"/>
    </row>
    <row r="1373" spans="1:10" x14ac:dyDescent="0.35">
      <c r="A1373" s="71"/>
      <c r="B1373" s="71"/>
      <c r="C1373" s="71"/>
      <c r="D1373" s="69"/>
      <c r="E1373" s="71"/>
      <c r="F1373" s="71"/>
      <c r="G1373" s="71"/>
      <c r="H1373" s="71"/>
      <c r="I1373" s="72"/>
      <c r="J1373" s="73"/>
    </row>
    <row r="1374" spans="1:10" x14ac:dyDescent="0.35">
      <c r="A1374" s="71"/>
      <c r="B1374" s="71"/>
      <c r="C1374" s="71"/>
      <c r="D1374" s="69"/>
      <c r="E1374" s="71"/>
      <c r="F1374" s="71"/>
      <c r="G1374" s="71"/>
      <c r="H1374" s="71"/>
      <c r="I1374" s="72"/>
      <c r="J1374" s="73"/>
    </row>
    <row r="1375" spans="1:10" x14ac:dyDescent="0.35">
      <c r="A1375" s="71"/>
      <c r="B1375" s="71"/>
      <c r="C1375" s="71"/>
      <c r="D1375" s="69"/>
      <c r="E1375" s="71"/>
      <c r="F1375" s="71"/>
      <c r="G1375" s="71"/>
      <c r="H1375" s="71"/>
      <c r="I1375" s="72"/>
      <c r="J1375" s="73"/>
    </row>
    <row r="1376" spans="1:10" x14ac:dyDescent="0.35">
      <c r="A1376" s="71"/>
      <c r="B1376" s="71"/>
      <c r="C1376" s="71"/>
      <c r="D1376" s="69"/>
      <c r="E1376" s="71"/>
      <c r="F1376" s="71"/>
      <c r="G1376" s="71"/>
      <c r="H1376" s="71"/>
      <c r="I1376" s="72"/>
      <c r="J1376" s="73"/>
    </row>
    <row r="1377" spans="1:10" x14ac:dyDescent="0.35">
      <c r="A1377" s="71"/>
      <c r="B1377" s="71"/>
      <c r="C1377" s="71"/>
      <c r="D1377" s="69"/>
      <c r="E1377" s="71"/>
      <c r="F1377" s="71"/>
      <c r="G1377" s="71"/>
      <c r="H1377" s="71"/>
      <c r="I1377" s="72"/>
      <c r="J1377" s="73"/>
    </row>
    <row r="1378" spans="1:10" x14ac:dyDescent="0.35">
      <c r="A1378" s="71"/>
      <c r="B1378" s="71"/>
      <c r="C1378" s="71"/>
      <c r="D1378" s="69"/>
      <c r="E1378" s="71"/>
      <c r="F1378" s="71"/>
      <c r="G1378" s="71"/>
      <c r="H1378" s="71"/>
      <c r="I1378" s="72"/>
      <c r="J1378" s="73"/>
    </row>
    <row r="1379" spans="1:10" x14ac:dyDescent="0.35">
      <c r="A1379" s="71"/>
      <c r="B1379" s="71"/>
      <c r="C1379" s="71"/>
      <c r="D1379" s="69"/>
      <c r="E1379" s="71"/>
      <c r="F1379" s="71"/>
      <c r="G1379" s="71"/>
      <c r="H1379" s="71"/>
      <c r="I1379" s="72"/>
      <c r="J1379" s="73"/>
    </row>
    <row r="1380" spans="1:10" x14ac:dyDescent="0.35">
      <c r="A1380" s="71"/>
      <c r="B1380" s="71"/>
      <c r="C1380" s="71"/>
      <c r="D1380" s="69"/>
      <c r="E1380" s="71"/>
      <c r="F1380" s="71"/>
      <c r="G1380" s="71"/>
      <c r="H1380" s="71"/>
      <c r="I1380" s="72"/>
      <c r="J1380" s="73"/>
    </row>
    <row r="1381" spans="1:10" x14ac:dyDescent="0.35">
      <c r="A1381" s="71"/>
      <c r="B1381" s="71"/>
      <c r="C1381" s="71"/>
      <c r="D1381" s="69"/>
      <c r="E1381" s="71"/>
      <c r="F1381" s="71"/>
      <c r="G1381" s="71"/>
      <c r="H1381" s="71"/>
      <c r="I1381" s="72"/>
      <c r="J1381" s="73"/>
    </row>
    <row r="1382" spans="1:10" x14ac:dyDescent="0.35">
      <c r="A1382" s="71"/>
      <c r="B1382" s="71"/>
      <c r="C1382" s="71"/>
      <c r="D1382" s="69"/>
      <c r="E1382" s="71"/>
      <c r="F1382" s="71"/>
      <c r="G1382" s="71"/>
      <c r="H1382" s="71"/>
      <c r="I1382" s="72"/>
      <c r="J1382" s="73"/>
    </row>
    <row r="1383" spans="1:10" x14ac:dyDescent="0.35">
      <c r="A1383" s="71"/>
      <c r="B1383" s="71"/>
      <c r="C1383" s="71"/>
      <c r="D1383" s="69"/>
      <c r="E1383" s="71"/>
      <c r="F1383" s="71"/>
      <c r="G1383" s="71"/>
      <c r="H1383" s="71"/>
      <c r="I1383" s="72"/>
      <c r="J1383" s="73"/>
    </row>
    <row r="1384" spans="1:10" x14ac:dyDescent="0.35">
      <c r="A1384" s="71"/>
      <c r="B1384" s="71"/>
      <c r="C1384" s="71"/>
      <c r="D1384" s="69"/>
      <c r="E1384" s="71"/>
      <c r="F1384" s="71"/>
      <c r="G1384" s="71"/>
      <c r="H1384" s="71"/>
      <c r="I1384" s="72"/>
      <c r="J1384" s="73"/>
    </row>
    <row r="1385" spans="1:10" x14ac:dyDescent="0.35">
      <c r="A1385" s="71"/>
      <c r="B1385" s="71"/>
      <c r="C1385" s="71"/>
      <c r="D1385" s="69"/>
      <c r="E1385" s="71"/>
      <c r="F1385" s="71"/>
      <c r="G1385" s="71"/>
      <c r="H1385" s="71"/>
      <c r="I1385" s="72"/>
      <c r="J1385" s="73"/>
    </row>
    <row r="1386" spans="1:10" x14ac:dyDescent="0.35">
      <c r="A1386" s="71"/>
      <c r="B1386" s="71"/>
      <c r="C1386" s="71"/>
      <c r="D1386" s="69"/>
      <c r="E1386" s="71"/>
      <c r="F1386" s="71"/>
      <c r="G1386" s="71"/>
      <c r="H1386" s="71"/>
      <c r="I1386" s="72"/>
      <c r="J1386" s="73"/>
    </row>
    <row r="1387" spans="1:10" x14ac:dyDescent="0.35">
      <c r="A1387" s="71"/>
      <c r="B1387" s="71"/>
      <c r="C1387" s="71"/>
      <c r="D1387" s="69"/>
      <c r="E1387" s="71"/>
      <c r="F1387" s="71"/>
      <c r="G1387" s="71"/>
      <c r="H1387" s="71"/>
      <c r="I1387" s="72"/>
      <c r="J1387" s="73"/>
    </row>
    <row r="1388" spans="1:10" x14ac:dyDescent="0.35">
      <c r="A1388" s="71"/>
      <c r="B1388" s="71"/>
      <c r="C1388" s="71"/>
      <c r="D1388" s="69"/>
      <c r="E1388" s="71"/>
      <c r="F1388" s="71"/>
      <c r="G1388" s="71"/>
      <c r="H1388" s="71"/>
      <c r="I1388" s="72"/>
      <c r="J1388" s="73"/>
    </row>
    <row r="1389" spans="1:10" x14ac:dyDescent="0.35">
      <c r="A1389" s="71"/>
      <c r="B1389" s="71"/>
      <c r="C1389" s="71"/>
      <c r="D1389" s="69"/>
      <c r="E1389" s="71"/>
      <c r="F1389" s="71"/>
      <c r="G1389" s="71"/>
      <c r="H1389" s="71"/>
      <c r="I1389" s="72"/>
      <c r="J1389" s="73"/>
    </row>
    <row r="1390" spans="1:10" x14ac:dyDescent="0.35">
      <c r="A1390" s="71"/>
      <c r="B1390" s="71"/>
      <c r="C1390" s="71"/>
      <c r="D1390" s="69"/>
      <c r="E1390" s="71"/>
      <c r="F1390" s="71"/>
      <c r="G1390" s="71"/>
      <c r="H1390" s="71"/>
      <c r="I1390" s="72"/>
      <c r="J1390" s="73"/>
    </row>
    <row r="1391" spans="1:10" x14ac:dyDescent="0.35">
      <c r="A1391" s="71"/>
      <c r="B1391" s="71"/>
      <c r="C1391" s="71"/>
      <c r="D1391" s="69"/>
      <c r="E1391" s="71"/>
      <c r="F1391" s="71"/>
      <c r="G1391" s="71"/>
      <c r="H1391" s="71"/>
      <c r="I1391" s="72"/>
      <c r="J1391" s="73"/>
    </row>
    <row r="1392" spans="1:10" x14ac:dyDescent="0.35">
      <c r="A1392" s="71"/>
      <c r="B1392" s="71"/>
      <c r="C1392" s="71"/>
      <c r="D1392" s="69"/>
      <c r="E1392" s="71"/>
      <c r="F1392" s="71"/>
      <c r="G1392" s="71"/>
      <c r="H1392" s="71"/>
      <c r="I1392" s="72"/>
      <c r="J1392" s="73"/>
    </row>
    <row r="1393" spans="1:10" x14ac:dyDescent="0.35">
      <c r="A1393" s="71"/>
      <c r="B1393" s="71"/>
      <c r="C1393" s="71"/>
      <c r="D1393" s="69"/>
      <c r="E1393" s="71"/>
      <c r="F1393" s="71"/>
      <c r="G1393" s="71"/>
      <c r="H1393" s="71"/>
      <c r="I1393" s="72"/>
      <c r="J1393" s="73"/>
    </row>
    <row r="1394" spans="1:10" x14ac:dyDescent="0.35">
      <c r="A1394" s="71"/>
      <c r="B1394" s="71"/>
      <c r="C1394" s="71"/>
      <c r="D1394" s="69"/>
      <c r="E1394" s="71"/>
      <c r="F1394" s="71"/>
      <c r="G1394" s="71"/>
      <c r="H1394" s="71"/>
      <c r="I1394" s="72"/>
      <c r="J1394" s="73"/>
    </row>
    <row r="1395" spans="1:10" x14ac:dyDescent="0.35">
      <c r="A1395" s="71"/>
      <c r="B1395" s="71"/>
      <c r="C1395" s="71"/>
      <c r="D1395" s="69"/>
      <c r="E1395" s="71"/>
      <c r="F1395" s="71"/>
      <c r="G1395" s="71"/>
      <c r="H1395" s="71"/>
      <c r="I1395" s="72"/>
      <c r="J1395" s="73"/>
    </row>
    <row r="1396" spans="1:10" x14ac:dyDescent="0.35">
      <c r="A1396" s="71"/>
      <c r="B1396" s="71"/>
      <c r="C1396" s="71"/>
      <c r="D1396" s="69"/>
      <c r="E1396" s="71"/>
      <c r="F1396" s="71"/>
      <c r="G1396" s="71"/>
      <c r="H1396" s="71"/>
      <c r="I1396" s="72"/>
      <c r="J1396" s="73"/>
    </row>
    <row r="1397" spans="1:10" x14ac:dyDescent="0.35">
      <c r="A1397" s="71"/>
      <c r="B1397" s="71"/>
      <c r="C1397" s="71"/>
      <c r="D1397" s="69"/>
      <c r="E1397" s="71"/>
      <c r="F1397" s="71"/>
      <c r="G1397" s="71"/>
      <c r="H1397" s="71"/>
      <c r="I1397" s="72"/>
      <c r="J1397" s="73"/>
    </row>
    <row r="1398" spans="1:10" x14ac:dyDescent="0.35">
      <c r="A1398" s="71"/>
      <c r="B1398" s="71"/>
      <c r="C1398" s="71"/>
      <c r="D1398" s="69"/>
      <c r="E1398" s="71"/>
      <c r="F1398" s="71"/>
      <c r="G1398" s="71"/>
      <c r="H1398" s="71"/>
      <c r="I1398" s="72"/>
      <c r="J1398" s="73"/>
    </row>
    <row r="1399" spans="1:10" x14ac:dyDescent="0.35">
      <c r="A1399" s="71"/>
      <c r="B1399" s="71"/>
      <c r="C1399" s="71"/>
      <c r="D1399" s="69"/>
      <c r="E1399" s="71"/>
      <c r="F1399" s="71"/>
      <c r="G1399" s="71"/>
      <c r="H1399" s="71"/>
      <c r="I1399" s="72"/>
      <c r="J1399" s="73"/>
    </row>
    <row r="1400" spans="1:10" x14ac:dyDescent="0.35">
      <c r="A1400" s="71"/>
      <c r="B1400" s="71"/>
      <c r="C1400" s="71"/>
      <c r="D1400" s="69"/>
      <c r="E1400" s="71"/>
      <c r="F1400" s="71"/>
      <c r="G1400" s="71"/>
      <c r="H1400" s="71"/>
      <c r="I1400" s="72"/>
      <c r="J1400" s="73"/>
    </row>
    <row r="1401" spans="1:10" x14ac:dyDescent="0.35">
      <c r="A1401" s="71"/>
      <c r="B1401" s="71"/>
      <c r="C1401" s="71"/>
      <c r="D1401" s="69"/>
      <c r="E1401" s="71"/>
      <c r="F1401" s="71"/>
      <c r="G1401" s="71"/>
      <c r="H1401" s="71"/>
      <c r="I1401" s="72"/>
      <c r="J1401" s="73"/>
    </row>
    <row r="1402" spans="1:10" x14ac:dyDescent="0.35">
      <c r="A1402" s="71"/>
      <c r="B1402" s="71"/>
      <c r="C1402" s="71"/>
      <c r="D1402" s="69"/>
      <c r="E1402" s="71"/>
      <c r="F1402" s="71"/>
      <c r="G1402" s="71"/>
      <c r="H1402" s="71"/>
      <c r="I1402" s="72"/>
      <c r="J1402" s="73"/>
    </row>
    <row r="1403" spans="1:10" x14ac:dyDescent="0.35">
      <c r="A1403" s="71"/>
      <c r="B1403" s="71"/>
      <c r="C1403" s="71"/>
      <c r="D1403" s="69"/>
      <c r="E1403" s="71"/>
      <c r="F1403" s="71"/>
      <c r="G1403" s="71"/>
      <c r="H1403" s="71"/>
      <c r="I1403" s="72"/>
      <c r="J1403" s="73"/>
    </row>
    <row r="1404" spans="1:10" x14ac:dyDescent="0.35">
      <c r="A1404" s="71"/>
      <c r="B1404" s="71"/>
      <c r="C1404" s="71"/>
      <c r="D1404" s="69"/>
      <c r="E1404" s="71"/>
      <c r="F1404" s="71"/>
      <c r="G1404" s="71"/>
      <c r="H1404" s="71"/>
      <c r="I1404" s="72"/>
      <c r="J1404" s="73"/>
    </row>
    <row r="1405" spans="1:10" x14ac:dyDescent="0.35">
      <c r="A1405" s="71"/>
      <c r="B1405" s="71"/>
      <c r="C1405" s="71"/>
      <c r="D1405" s="69"/>
      <c r="E1405" s="71"/>
      <c r="F1405" s="71"/>
      <c r="G1405" s="71"/>
      <c r="H1405" s="71"/>
      <c r="I1405" s="72"/>
      <c r="J1405" s="73"/>
    </row>
    <row r="1406" spans="1:10" x14ac:dyDescent="0.35">
      <c r="A1406" s="71"/>
      <c r="B1406" s="71"/>
      <c r="C1406" s="71"/>
      <c r="D1406" s="69"/>
      <c r="E1406" s="71"/>
      <c r="F1406" s="71"/>
      <c r="G1406" s="71"/>
      <c r="H1406" s="71"/>
      <c r="I1406" s="72"/>
      <c r="J1406" s="73"/>
    </row>
    <row r="1407" spans="1:10" x14ac:dyDescent="0.35">
      <c r="A1407" s="71"/>
      <c r="B1407" s="71"/>
      <c r="C1407" s="71"/>
      <c r="D1407" s="69"/>
      <c r="E1407" s="71"/>
      <c r="F1407" s="71"/>
      <c r="G1407" s="71"/>
      <c r="H1407" s="71"/>
      <c r="I1407" s="72"/>
      <c r="J1407" s="73"/>
    </row>
    <row r="1408" spans="1:10" x14ac:dyDescent="0.35">
      <c r="A1408" s="71"/>
      <c r="B1408" s="71"/>
      <c r="C1408" s="71"/>
      <c r="D1408" s="69"/>
      <c r="E1408" s="71"/>
      <c r="F1408" s="71"/>
      <c r="G1408" s="71"/>
      <c r="H1408" s="71"/>
      <c r="I1408" s="72"/>
      <c r="J1408" s="73"/>
    </row>
    <row r="1409" spans="1:10" x14ac:dyDescent="0.35">
      <c r="A1409" s="71"/>
      <c r="B1409" s="71"/>
      <c r="C1409" s="71"/>
      <c r="D1409" s="69"/>
      <c r="E1409" s="71"/>
      <c r="F1409" s="71"/>
      <c r="G1409" s="71"/>
      <c r="H1409" s="71"/>
      <c r="I1409" s="72"/>
      <c r="J1409" s="73"/>
    </row>
    <row r="1410" spans="1:10" x14ac:dyDescent="0.35">
      <c r="A1410" s="71"/>
      <c r="B1410" s="71"/>
      <c r="C1410" s="71"/>
      <c r="D1410" s="69"/>
      <c r="E1410" s="71"/>
      <c r="F1410" s="71"/>
      <c r="G1410" s="71"/>
      <c r="H1410" s="71"/>
      <c r="I1410" s="72"/>
      <c r="J1410" s="73"/>
    </row>
    <row r="1411" spans="1:10" x14ac:dyDescent="0.35">
      <c r="A1411" s="71"/>
      <c r="B1411" s="71"/>
      <c r="C1411" s="71"/>
      <c r="D1411" s="69"/>
      <c r="E1411" s="71"/>
      <c r="F1411" s="71"/>
      <c r="G1411" s="71"/>
      <c r="H1411" s="71"/>
      <c r="I1411" s="72"/>
      <c r="J1411" s="73"/>
    </row>
    <row r="1412" spans="1:10" x14ac:dyDescent="0.35">
      <c r="A1412" s="71"/>
      <c r="B1412" s="71"/>
      <c r="C1412" s="71"/>
      <c r="D1412" s="69"/>
      <c r="E1412" s="71"/>
      <c r="F1412" s="71"/>
      <c r="G1412" s="71"/>
      <c r="H1412" s="71"/>
      <c r="I1412" s="72"/>
      <c r="J1412" s="73"/>
    </row>
    <row r="1413" spans="1:10" x14ac:dyDescent="0.35">
      <c r="A1413" s="71"/>
      <c r="B1413" s="71"/>
      <c r="C1413" s="71"/>
      <c r="D1413" s="69"/>
      <c r="E1413" s="71"/>
      <c r="F1413" s="71"/>
      <c r="G1413" s="71"/>
      <c r="H1413" s="71"/>
      <c r="I1413" s="72"/>
      <c r="J1413" s="73"/>
    </row>
    <row r="1414" spans="1:10" x14ac:dyDescent="0.35">
      <c r="A1414" s="71"/>
      <c r="B1414" s="71"/>
      <c r="C1414" s="71"/>
      <c r="D1414" s="69"/>
      <c r="E1414" s="71"/>
      <c r="F1414" s="71"/>
      <c r="G1414" s="71"/>
      <c r="H1414" s="71"/>
      <c r="I1414" s="72"/>
      <c r="J1414" s="73"/>
    </row>
    <row r="1415" spans="1:10" x14ac:dyDescent="0.35">
      <c r="A1415" s="71"/>
      <c r="B1415" s="71"/>
      <c r="C1415" s="71"/>
      <c r="D1415" s="69"/>
      <c r="E1415" s="71"/>
      <c r="F1415" s="71"/>
      <c r="G1415" s="71"/>
      <c r="H1415" s="71"/>
      <c r="I1415" s="72"/>
      <c r="J1415" s="73"/>
    </row>
    <row r="1416" spans="1:10" x14ac:dyDescent="0.35">
      <c r="A1416" s="71"/>
      <c r="B1416" s="71"/>
      <c r="C1416" s="71"/>
      <c r="D1416" s="69"/>
      <c r="E1416" s="71"/>
      <c r="F1416" s="71"/>
      <c r="G1416" s="71"/>
      <c r="H1416" s="71"/>
      <c r="I1416" s="72"/>
      <c r="J1416" s="73"/>
    </row>
    <row r="1417" spans="1:10" x14ac:dyDescent="0.35">
      <c r="A1417" s="71"/>
      <c r="B1417" s="71"/>
      <c r="C1417" s="71"/>
      <c r="D1417" s="69"/>
      <c r="E1417" s="71"/>
      <c r="F1417" s="71"/>
      <c r="G1417" s="71"/>
      <c r="H1417" s="71"/>
      <c r="I1417" s="72"/>
      <c r="J1417" s="73"/>
    </row>
    <row r="1418" spans="1:10" x14ac:dyDescent="0.35">
      <c r="A1418" s="71"/>
      <c r="B1418" s="71"/>
      <c r="C1418" s="71"/>
      <c r="D1418" s="69"/>
      <c r="E1418" s="71"/>
      <c r="F1418" s="71"/>
      <c r="G1418" s="71"/>
      <c r="H1418" s="71"/>
      <c r="I1418" s="72"/>
      <c r="J1418" s="73"/>
    </row>
    <row r="1419" spans="1:10" x14ac:dyDescent="0.35">
      <c r="A1419" s="71"/>
      <c r="B1419" s="71"/>
      <c r="C1419" s="71"/>
      <c r="D1419" s="69"/>
      <c r="E1419" s="71"/>
      <c r="F1419" s="71"/>
      <c r="G1419" s="71"/>
      <c r="H1419" s="71"/>
      <c r="I1419" s="72"/>
      <c r="J1419" s="73"/>
    </row>
    <row r="1420" spans="1:10" x14ac:dyDescent="0.35">
      <c r="A1420" s="71"/>
      <c r="B1420" s="71"/>
      <c r="C1420" s="71"/>
      <c r="D1420" s="69"/>
      <c r="E1420" s="71"/>
      <c r="F1420" s="71"/>
      <c r="G1420" s="71"/>
      <c r="H1420" s="71"/>
      <c r="I1420" s="72"/>
      <c r="J1420" s="73"/>
    </row>
    <row r="1421" spans="1:10" x14ac:dyDescent="0.35">
      <c r="A1421" s="71"/>
      <c r="B1421" s="71"/>
      <c r="C1421" s="71"/>
      <c r="D1421" s="69"/>
      <c r="E1421" s="71"/>
      <c r="F1421" s="71"/>
      <c r="G1421" s="71"/>
      <c r="H1421" s="71"/>
      <c r="I1421" s="72"/>
      <c r="J1421" s="73"/>
    </row>
    <row r="1422" spans="1:10" x14ac:dyDescent="0.35">
      <c r="A1422" s="71"/>
      <c r="B1422" s="71"/>
      <c r="C1422" s="71"/>
      <c r="D1422" s="69"/>
      <c r="E1422" s="71"/>
      <c r="F1422" s="71"/>
      <c r="G1422" s="71"/>
      <c r="H1422" s="71"/>
      <c r="I1422" s="72"/>
      <c r="J1422" s="73"/>
    </row>
    <row r="1423" spans="1:10" x14ac:dyDescent="0.35">
      <c r="A1423" s="71"/>
      <c r="B1423" s="71"/>
      <c r="C1423" s="71"/>
      <c r="D1423" s="69"/>
      <c r="E1423" s="71"/>
      <c r="F1423" s="71"/>
      <c r="G1423" s="71"/>
      <c r="H1423" s="71"/>
      <c r="I1423" s="72"/>
      <c r="J1423" s="73"/>
    </row>
    <row r="1424" spans="1:10" x14ac:dyDescent="0.35">
      <c r="A1424" s="71"/>
      <c r="B1424" s="71"/>
      <c r="C1424" s="71"/>
      <c r="D1424" s="69"/>
      <c r="E1424" s="71"/>
      <c r="F1424" s="71"/>
      <c r="G1424" s="71"/>
      <c r="H1424" s="71"/>
      <c r="I1424" s="72"/>
      <c r="J1424" s="73"/>
    </row>
    <row r="1425" spans="1:10" x14ac:dyDescent="0.35">
      <c r="A1425" s="71"/>
      <c r="B1425" s="71"/>
      <c r="C1425" s="71"/>
      <c r="D1425" s="69"/>
      <c r="E1425" s="71"/>
      <c r="F1425" s="71"/>
      <c r="G1425" s="71"/>
      <c r="H1425" s="71"/>
      <c r="I1425" s="72"/>
      <c r="J1425" s="73"/>
    </row>
    <row r="1426" spans="1:10" x14ac:dyDescent="0.35">
      <c r="A1426" s="71"/>
      <c r="B1426" s="71"/>
      <c r="C1426" s="71"/>
      <c r="D1426" s="69"/>
      <c r="E1426" s="71"/>
      <c r="F1426" s="71"/>
      <c r="G1426" s="71"/>
      <c r="H1426" s="71"/>
      <c r="I1426" s="72"/>
      <c r="J1426" s="73"/>
    </row>
    <row r="1427" spans="1:10" x14ac:dyDescent="0.35">
      <c r="A1427" s="71"/>
      <c r="B1427" s="71"/>
      <c r="C1427" s="71"/>
      <c r="D1427" s="69"/>
      <c r="E1427" s="71"/>
      <c r="F1427" s="71"/>
      <c r="G1427" s="71"/>
      <c r="H1427" s="71"/>
      <c r="I1427" s="72"/>
      <c r="J1427" s="73"/>
    </row>
    <row r="1428" spans="1:10" x14ac:dyDescent="0.35">
      <c r="A1428" s="71"/>
      <c r="B1428" s="71"/>
      <c r="C1428" s="71"/>
      <c r="D1428" s="69"/>
      <c r="E1428" s="71"/>
      <c r="F1428" s="71"/>
      <c r="G1428" s="71"/>
      <c r="H1428" s="71"/>
      <c r="I1428" s="72"/>
      <c r="J1428" s="73"/>
    </row>
    <row r="1429" spans="1:10" x14ac:dyDescent="0.35">
      <c r="A1429" s="71"/>
      <c r="B1429" s="71"/>
      <c r="C1429" s="71"/>
      <c r="D1429" s="69"/>
      <c r="E1429" s="71"/>
      <c r="F1429" s="71"/>
      <c r="G1429" s="71"/>
      <c r="H1429" s="71"/>
      <c r="I1429" s="72"/>
      <c r="J1429" s="73"/>
    </row>
    <row r="1430" spans="1:10" x14ac:dyDescent="0.35">
      <c r="A1430" s="71"/>
      <c r="B1430" s="71"/>
      <c r="C1430" s="71"/>
      <c r="D1430" s="69"/>
      <c r="E1430" s="71"/>
      <c r="F1430" s="71"/>
      <c r="G1430" s="71"/>
      <c r="H1430" s="71"/>
      <c r="I1430" s="72"/>
      <c r="J1430" s="73"/>
    </row>
    <row r="1431" spans="1:10" x14ac:dyDescent="0.35">
      <c r="A1431" s="71"/>
      <c r="B1431" s="71"/>
      <c r="C1431" s="71"/>
      <c r="D1431" s="69"/>
      <c r="E1431" s="71"/>
      <c r="F1431" s="71"/>
      <c r="G1431" s="71"/>
      <c r="H1431" s="71"/>
      <c r="I1431" s="72"/>
      <c r="J1431" s="73"/>
    </row>
    <row r="1432" spans="1:10" x14ac:dyDescent="0.35">
      <c r="A1432" s="71"/>
      <c r="B1432" s="71"/>
      <c r="C1432" s="71"/>
      <c r="D1432" s="69"/>
      <c r="E1432" s="71"/>
      <c r="F1432" s="71"/>
      <c r="G1432" s="71"/>
      <c r="H1432" s="71"/>
      <c r="I1432" s="72"/>
      <c r="J1432" s="73"/>
    </row>
    <row r="1433" spans="1:10" x14ac:dyDescent="0.35">
      <c r="A1433" s="71"/>
      <c r="B1433" s="71"/>
      <c r="C1433" s="71"/>
      <c r="D1433" s="69"/>
      <c r="E1433" s="71"/>
      <c r="F1433" s="71"/>
      <c r="G1433" s="71"/>
      <c r="H1433" s="71"/>
      <c r="I1433" s="72"/>
      <c r="J1433" s="73"/>
    </row>
    <row r="1434" spans="1:10" x14ac:dyDescent="0.35">
      <c r="A1434" s="71"/>
      <c r="B1434" s="71"/>
      <c r="C1434" s="71"/>
      <c r="D1434" s="69"/>
      <c r="E1434" s="71"/>
      <c r="F1434" s="71"/>
      <c r="G1434" s="71"/>
      <c r="H1434" s="71"/>
      <c r="I1434" s="72"/>
      <c r="J1434" s="73"/>
    </row>
    <row r="1435" spans="1:10" x14ac:dyDescent="0.35">
      <c r="A1435" s="71"/>
      <c r="B1435" s="71"/>
      <c r="C1435" s="71"/>
      <c r="D1435" s="69"/>
      <c r="E1435" s="71"/>
      <c r="F1435" s="71"/>
      <c r="G1435" s="71"/>
      <c r="H1435" s="71"/>
      <c r="I1435" s="72"/>
      <c r="J1435" s="73"/>
    </row>
    <row r="1436" spans="1:10" x14ac:dyDescent="0.35">
      <c r="A1436" s="71"/>
      <c r="B1436" s="71"/>
      <c r="C1436" s="71"/>
      <c r="D1436" s="69"/>
      <c r="E1436" s="71"/>
      <c r="F1436" s="71"/>
      <c r="G1436" s="71"/>
      <c r="H1436" s="71"/>
      <c r="I1436" s="72"/>
      <c r="J1436" s="73"/>
    </row>
    <row r="1437" spans="1:10" x14ac:dyDescent="0.35">
      <c r="A1437" s="71"/>
      <c r="B1437" s="71"/>
      <c r="C1437" s="71"/>
      <c r="D1437" s="69"/>
      <c r="E1437" s="71"/>
      <c r="F1437" s="71"/>
      <c r="G1437" s="71"/>
      <c r="H1437" s="71"/>
      <c r="I1437" s="72"/>
      <c r="J1437" s="73"/>
    </row>
    <row r="1438" spans="1:10" x14ac:dyDescent="0.35">
      <c r="A1438" s="71"/>
      <c r="B1438" s="71"/>
      <c r="C1438" s="71"/>
      <c r="D1438" s="69"/>
      <c r="E1438" s="71"/>
      <c r="F1438" s="71"/>
      <c r="G1438" s="71"/>
      <c r="H1438" s="71"/>
      <c r="I1438" s="72"/>
      <c r="J1438" s="73"/>
    </row>
    <row r="1439" spans="1:10" x14ac:dyDescent="0.35">
      <c r="A1439" s="71"/>
      <c r="B1439" s="71"/>
      <c r="C1439" s="71"/>
      <c r="D1439" s="69"/>
      <c r="E1439" s="71"/>
      <c r="F1439" s="71"/>
      <c r="G1439" s="71"/>
      <c r="H1439" s="71"/>
      <c r="I1439" s="72"/>
      <c r="J1439" s="73"/>
    </row>
    <row r="1440" spans="1:10" x14ac:dyDescent="0.35">
      <c r="A1440" s="71"/>
      <c r="B1440" s="71"/>
      <c r="C1440" s="71"/>
      <c r="D1440" s="69"/>
      <c r="E1440" s="71"/>
      <c r="F1440" s="71"/>
      <c r="G1440" s="71"/>
      <c r="H1440" s="71"/>
      <c r="I1440" s="72"/>
      <c r="J1440" s="73"/>
    </row>
    <row r="1441" spans="1:10" x14ac:dyDescent="0.35">
      <c r="A1441" s="71"/>
      <c r="B1441" s="71"/>
      <c r="C1441" s="71"/>
      <c r="D1441" s="69"/>
      <c r="E1441" s="71"/>
      <c r="F1441" s="71"/>
      <c r="G1441" s="71"/>
      <c r="H1441" s="71"/>
      <c r="I1441" s="72"/>
      <c r="J1441" s="73"/>
    </row>
    <row r="1442" spans="1:10" x14ac:dyDescent="0.35">
      <c r="A1442" s="71"/>
      <c r="B1442" s="71"/>
      <c r="C1442" s="71"/>
      <c r="D1442" s="69"/>
      <c r="E1442" s="71"/>
      <c r="F1442" s="71"/>
      <c r="G1442" s="71"/>
      <c r="H1442" s="71"/>
      <c r="I1442" s="72"/>
      <c r="J1442" s="73"/>
    </row>
    <row r="1443" spans="1:10" x14ac:dyDescent="0.35">
      <c r="A1443" s="71"/>
      <c r="B1443" s="71"/>
      <c r="C1443" s="71"/>
      <c r="D1443" s="69"/>
      <c r="E1443" s="71"/>
      <c r="F1443" s="71"/>
      <c r="G1443" s="71"/>
      <c r="H1443" s="71"/>
      <c r="I1443" s="72"/>
      <c r="J1443" s="73"/>
    </row>
    <row r="1444" spans="1:10" x14ac:dyDescent="0.35">
      <c r="A1444" s="71"/>
      <c r="B1444" s="71"/>
      <c r="C1444" s="71"/>
      <c r="D1444" s="69"/>
      <c r="E1444" s="71"/>
      <c r="F1444" s="71"/>
      <c r="G1444" s="71"/>
      <c r="H1444" s="71"/>
      <c r="I1444" s="72"/>
      <c r="J1444" s="73"/>
    </row>
    <row r="1445" spans="1:10" x14ac:dyDescent="0.35">
      <c r="A1445" s="71"/>
      <c r="B1445" s="71"/>
      <c r="C1445" s="71"/>
      <c r="D1445" s="69"/>
      <c r="E1445" s="71"/>
      <c r="F1445" s="71"/>
      <c r="G1445" s="71"/>
      <c r="H1445" s="71"/>
      <c r="I1445" s="72"/>
      <c r="J1445" s="73"/>
    </row>
    <row r="1446" spans="1:10" x14ac:dyDescent="0.35">
      <c r="A1446" s="71"/>
      <c r="B1446" s="71"/>
      <c r="C1446" s="71"/>
      <c r="D1446" s="69"/>
      <c r="E1446" s="71"/>
      <c r="F1446" s="71"/>
      <c r="G1446" s="71"/>
      <c r="H1446" s="71"/>
      <c r="I1446" s="72"/>
      <c r="J1446" s="73"/>
    </row>
    <row r="1447" spans="1:10" x14ac:dyDescent="0.35">
      <c r="A1447" s="71"/>
      <c r="B1447" s="71"/>
      <c r="C1447" s="71"/>
      <c r="D1447" s="69"/>
      <c r="E1447" s="71"/>
      <c r="F1447" s="71"/>
      <c r="G1447" s="71"/>
      <c r="H1447" s="71"/>
      <c r="I1447" s="72"/>
      <c r="J1447" s="73"/>
    </row>
    <row r="1448" spans="1:10" x14ac:dyDescent="0.35">
      <c r="A1448" s="71"/>
      <c r="B1448" s="71"/>
      <c r="C1448" s="71"/>
      <c r="D1448" s="69"/>
      <c r="E1448" s="71"/>
      <c r="F1448" s="71"/>
      <c r="G1448" s="71"/>
      <c r="H1448" s="71"/>
      <c r="I1448" s="72"/>
      <c r="J1448" s="73"/>
    </row>
    <row r="1449" spans="1:10" x14ac:dyDescent="0.35">
      <c r="A1449" s="71"/>
      <c r="B1449" s="71"/>
      <c r="C1449" s="71"/>
      <c r="D1449" s="69"/>
      <c r="E1449" s="71"/>
      <c r="F1449" s="71"/>
      <c r="G1449" s="71"/>
      <c r="H1449" s="71"/>
      <c r="I1449" s="72"/>
      <c r="J1449" s="73"/>
    </row>
    <row r="1450" spans="1:10" x14ac:dyDescent="0.35">
      <c r="A1450" s="71"/>
      <c r="B1450" s="71"/>
      <c r="C1450" s="71"/>
      <c r="D1450" s="69"/>
      <c r="E1450" s="71"/>
      <c r="F1450" s="71"/>
      <c r="G1450" s="71"/>
      <c r="H1450" s="71"/>
      <c r="I1450" s="72"/>
      <c r="J1450" s="73"/>
    </row>
    <row r="1451" spans="1:10" x14ac:dyDescent="0.35">
      <c r="A1451" s="71"/>
      <c r="B1451" s="71"/>
      <c r="C1451" s="71"/>
      <c r="D1451" s="69"/>
      <c r="E1451" s="71"/>
      <c r="F1451" s="71"/>
      <c r="G1451" s="71"/>
      <c r="H1451" s="71"/>
      <c r="I1451" s="72"/>
      <c r="J1451" s="73"/>
    </row>
    <row r="1452" spans="1:10" x14ac:dyDescent="0.35">
      <c r="A1452" s="71"/>
      <c r="B1452" s="71"/>
      <c r="C1452" s="71"/>
      <c r="D1452" s="69"/>
      <c r="E1452" s="71"/>
      <c r="F1452" s="71"/>
      <c r="G1452" s="71"/>
      <c r="H1452" s="71"/>
      <c r="I1452" s="72"/>
      <c r="J1452" s="73"/>
    </row>
    <row r="1453" spans="1:10" x14ac:dyDescent="0.35">
      <c r="A1453" s="71"/>
      <c r="B1453" s="71"/>
      <c r="C1453" s="71"/>
      <c r="D1453" s="69"/>
      <c r="E1453" s="71"/>
      <c r="F1453" s="71"/>
      <c r="G1453" s="71"/>
      <c r="H1453" s="71"/>
      <c r="I1453" s="72"/>
      <c r="J1453" s="73"/>
    </row>
    <row r="1454" spans="1:10" x14ac:dyDescent="0.35">
      <c r="A1454" s="71"/>
      <c r="B1454" s="71"/>
      <c r="C1454" s="71"/>
      <c r="D1454" s="69"/>
      <c r="E1454" s="71"/>
      <c r="F1454" s="71"/>
      <c r="G1454" s="71"/>
      <c r="H1454" s="71"/>
      <c r="I1454" s="72"/>
      <c r="J1454" s="73"/>
    </row>
    <row r="1455" spans="1:10" x14ac:dyDescent="0.35">
      <c r="A1455" s="71"/>
      <c r="B1455" s="71"/>
      <c r="C1455" s="71"/>
      <c r="D1455" s="69"/>
      <c r="E1455" s="71"/>
      <c r="F1455" s="71"/>
      <c r="G1455" s="71"/>
      <c r="H1455" s="71"/>
      <c r="I1455" s="72"/>
      <c r="J1455" s="73"/>
    </row>
    <row r="1456" spans="1:10" x14ac:dyDescent="0.35">
      <c r="A1456" s="71"/>
      <c r="B1456" s="71"/>
      <c r="C1456" s="71"/>
      <c r="D1456" s="69"/>
      <c r="E1456" s="71"/>
      <c r="F1456" s="71"/>
      <c r="G1456" s="71"/>
      <c r="H1456" s="71"/>
      <c r="I1456" s="72"/>
      <c r="J1456" s="73"/>
    </row>
    <row r="1457" spans="1:10" x14ac:dyDescent="0.35">
      <c r="A1457" s="71"/>
      <c r="B1457" s="71"/>
      <c r="C1457" s="71"/>
      <c r="D1457" s="69"/>
      <c r="E1457" s="71"/>
      <c r="F1457" s="71"/>
      <c r="G1457" s="71"/>
      <c r="H1457" s="71"/>
      <c r="I1457" s="72"/>
      <c r="J1457" s="73"/>
    </row>
    <row r="1458" spans="1:10" x14ac:dyDescent="0.35">
      <c r="A1458" s="71"/>
      <c r="B1458" s="71"/>
      <c r="C1458" s="71"/>
      <c r="D1458" s="69"/>
      <c r="E1458" s="71"/>
      <c r="F1458" s="71"/>
      <c r="G1458" s="71"/>
      <c r="H1458" s="71"/>
      <c r="I1458" s="72"/>
      <c r="J1458" s="73"/>
    </row>
    <row r="1459" spans="1:10" x14ac:dyDescent="0.35">
      <c r="A1459" s="71"/>
      <c r="B1459" s="71"/>
      <c r="C1459" s="71"/>
      <c r="D1459" s="69"/>
      <c r="E1459" s="71"/>
      <c r="F1459" s="71"/>
      <c r="G1459" s="71"/>
      <c r="H1459" s="71"/>
      <c r="I1459" s="72"/>
      <c r="J1459" s="73"/>
    </row>
    <row r="1460" spans="1:10" x14ac:dyDescent="0.35">
      <c r="A1460" s="71"/>
      <c r="B1460" s="71"/>
      <c r="C1460" s="71"/>
      <c r="D1460" s="69"/>
      <c r="E1460" s="71"/>
      <c r="F1460" s="71"/>
      <c r="G1460" s="71"/>
      <c r="H1460" s="71"/>
      <c r="I1460" s="72"/>
      <c r="J1460" s="73"/>
    </row>
    <row r="1461" spans="1:10" x14ac:dyDescent="0.35">
      <c r="A1461" s="71"/>
      <c r="B1461" s="71"/>
      <c r="C1461" s="71"/>
      <c r="D1461" s="69"/>
      <c r="E1461" s="71"/>
      <c r="F1461" s="71"/>
      <c r="G1461" s="71"/>
      <c r="H1461" s="71"/>
      <c r="I1461" s="72"/>
      <c r="J1461" s="73"/>
    </row>
    <row r="1462" spans="1:10" x14ac:dyDescent="0.35">
      <c r="A1462" s="71"/>
      <c r="B1462" s="71"/>
      <c r="C1462" s="71"/>
      <c r="D1462" s="69"/>
      <c r="E1462" s="71"/>
      <c r="F1462" s="71"/>
      <c r="G1462" s="71"/>
      <c r="H1462" s="71"/>
      <c r="I1462" s="72"/>
      <c r="J1462" s="73"/>
    </row>
    <row r="1463" spans="1:10" x14ac:dyDescent="0.35">
      <c r="A1463" s="71"/>
      <c r="B1463" s="71"/>
      <c r="C1463" s="71"/>
      <c r="D1463" s="69"/>
      <c r="E1463" s="71"/>
      <c r="F1463" s="71"/>
      <c r="G1463" s="71"/>
      <c r="H1463" s="71"/>
      <c r="I1463" s="72"/>
      <c r="J1463" s="73"/>
    </row>
    <row r="1464" spans="1:10" x14ac:dyDescent="0.35">
      <c r="A1464" s="71"/>
      <c r="B1464" s="71"/>
      <c r="C1464" s="71"/>
      <c r="D1464" s="69"/>
      <c r="E1464" s="71"/>
      <c r="F1464" s="71"/>
      <c r="G1464" s="71"/>
      <c r="H1464" s="71"/>
      <c r="I1464" s="72"/>
      <c r="J1464" s="73"/>
    </row>
    <row r="1465" spans="1:10" x14ac:dyDescent="0.35">
      <c r="A1465" s="71"/>
      <c r="B1465" s="71"/>
      <c r="C1465" s="71"/>
      <c r="D1465" s="69"/>
      <c r="E1465" s="71"/>
      <c r="F1465" s="71"/>
      <c r="G1465" s="71"/>
      <c r="H1465" s="71"/>
      <c r="I1465" s="72"/>
      <c r="J1465" s="73"/>
    </row>
    <row r="1466" spans="1:10" x14ac:dyDescent="0.35">
      <c r="A1466" s="71"/>
      <c r="B1466" s="71"/>
      <c r="C1466" s="71"/>
      <c r="D1466" s="69"/>
      <c r="E1466" s="71"/>
      <c r="F1466" s="71"/>
      <c r="G1466" s="71"/>
      <c r="H1466" s="71"/>
      <c r="I1466" s="72"/>
      <c r="J1466" s="73"/>
    </row>
    <row r="1467" spans="1:10" x14ac:dyDescent="0.35">
      <c r="A1467" s="71"/>
      <c r="B1467" s="71"/>
      <c r="C1467" s="71"/>
      <c r="D1467" s="69"/>
      <c r="E1467" s="71"/>
      <c r="F1467" s="71"/>
      <c r="G1467" s="71"/>
      <c r="H1467" s="71"/>
      <c r="I1467" s="72"/>
      <c r="J1467" s="73"/>
    </row>
    <row r="1468" spans="1:10" x14ac:dyDescent="0.35">
      <c r="A1468" s="71"/>
      <c r="B1468" s="71"/>
      <c r="C1468" s="71"/>
      <c r="D1468" s="69"/>
      <c r="E1468" s="71"/>
      <c r="F1468" s="71"/>
      <c r="G1468" s="71"/>
      <c r="H1468" s="71"/>
      <c r="I1468" s="72"/>
      <c r="J1468" s="73"/>
    </row>
    <row r="1469" spans="1:10" x14ac:dyDescent="0.35">
      <c r="A1469" s="71"/>
      <c r="B1469" s="71"/>
      <c r="C1469" s="71"/>
      <c r="D1469" s="69"/>
      <c r="E1469" s="71"/>
      <c r="F1469" s="71"/>
      <c r="G1469" s="71"/>
      <c r="H1469" s="71"/>
      <c r="I1469" s="72"/>
      <c r="J1469" s="73"/>
    </row>
    <row r="1470" spans="1:10" x14ac:dyDescent="0.35">
      <c r="A1470" s="71"/>
      <c r="B1470" s="71"/>
      <c r="C1470" s="71"/>
      <c r="D1470" s="69"/>
      <c r="E1470" s="71"/>
      <c r="F1470" s="71"/>
      <c r="G1470" s="71"/>
      <c r="H1470" s="71"/>
      <c r="I1470" s="72"/>
      <c r="J1470" s="73"/>
    </row>
    <row r="1471" spans="1:10" x14ac:dyDescent="0.35">
      <c r="A1471" s="71"/>
      <c r="B1471" s="71"/>
      <c r="C1471" s="71"/>
      <c r="D1471" s="69"/>
      <c r="E1471" s="71"/>
      <c r="F1471" s="71"/>
      <c r="G1471" s="71"/>
      <c r="H1471" s="71"/>
      <c r="I1471" s="72"/>
      <c r="J1471" s="73"/>
    </row>
    <row r="1472" spans="1:10" x14ac:dyDescent="0.35">
      <c r="A1472" s="71"/>
      <c r="B1472" s="71"/>
      <c r="C1472" s="71"/>
      <c r="D1472" s="69"/>
      <c r="E1472" s="71"/>
      <c r="F1472" s="71"/>
      <c r="G1472" s="71"/>
      <c r="H1472" s="71"/>
      <c r="I1472" s="72"/>
      <c r="J1472" s="73"/>
    </row>
    <row r="1473" spans="1:10" x14ac:dyDescent="0.35">
      <c r="A1473" s="71"/>
      <c r="B1473" s="71"/>
      <c r="C1473" s="71"/>
      <c r="D1473" s="69"/>
      <c r="E1473" s="71"/>
      <c r="F1473" s="71"/>
      <c r="G1473" s="71"/>
      <c r="H1473" s="71"/>
      <c r="I1473" s="72"/>
      <c r="J1473" s="73"/>
    </row>
    <row r="1474" spans="1:10" x14ac:dyDescent="0.35">
      <c r="A1474" s="71"/>
      <c r="B1474" s="71"/>
      <c r="C1474" s="71"/>
      <c r="D1474" s="69"/>
      <c r="E1474" s="71"/>
      <c r="F1474" s="71"/>
      <c r="G1474" s="71"/>
      <c r="H1474" s="71"/>
      <c r="I1474" s="72"/>
      <c r="J1474" s="73"/>
    </row>
    <row r="1475" spans="1:10" x14ac:dyDescent="0.35">
      <c r="A1475" s="71"/>
      <c r="B1475" s="71"/>
      <c r="C1475" s="71"/>
      <c r="D1475" s="69"/>
      <c r="E1475" s="71"/>
      <c r="F1475" s="71"/>
      <c r="G1475" s="71"/>
      <c r="H1475" s="71"/>
      <c r="I1475" s="72"/>
      <c r="J1475" s="73"/>
    </row>
    <row r="1476" spans="1:10" x14ac:dyDescent="0.35">
      <c r="A1476" s="71"/>
      <c r="B1476" s="71"/>
      <c r="C1476" s="71"/>
      <c r="D1476" s="69"/>
      <c r="E1476" s="71"/>
      <c r="F1476" s="71"/>
      <c r="G1476" s="71"/>
      <c r="H1476" s="71"/>
      <c r="I1476" s="72"/>
      <c r="J1476" s="73"/>
    </row>
    <row r="1477" spans="1:10" x14ac:dyDescent="0.35">
      <c r="A1477" s="71"/>
      <c r="B1477" s="71"/>
      <c r="C1477" s="71"/>
      <c r="D1477" s="69"/>
      <c r="E1477" s="71"/>
      <c r="F1477" s="71"/>
      <c r="G1477" s="71"/>
      <c r="H1477" s="71"/>
      <c r="I1477" s="72"/>
      <c r="J1477" s="73"/>
    </row>
    <row r="1478" spans="1:10" x14ac:dyDescent="0.35">
      <c r="A1478" s="71"/>
      <c r="B1478" s="71"/>
      <c r="C1478" s="71"/>
      <c r="D1478" s="69"/>
      <c r="E1478" s="71"/>
      <c r="F1478" s="71"/>
      <c r="G1478" s="71"/>
      <c r="H1478" s="71"/>
      <c r="I1478" s="72"/>
      <c r="J1478" s="73"/>
    </row>
    <row r="1479" spans="1:10" x14ac:dyDescent="0.35">
      <c r="A1479" s="71"/>
      <c r="B1479" s="71"/>
      <c r="C1479" s="71"/>
      <c r="D1479" s="69"/>
      <c r="E1479" s="71"/>
      <c r="F1479" s="71"/>
      <c r="G1479" s="71"/>
      <c r="H1479" s="71"/>
      <c r="I1479" s="72"/>
      <c r="J1479" s="73"/>
    </row>
    <row r="1480" spans="1:10" x14ac:dyDescent="0.35">
      <c r="A1480" s="71"/>
      <c r="B1480" s="71"/>
      <c r="C1480" s="71"/>
      <c r="D1480" s="69"/>
      <c r="E1480" s="71"/>
      <c r="F1480" s="71"/>
      <c r="G1480" s="71"/>
      <c r="H1480" s="71"/>
      <c r="I1480" s="72"/>
      <c r="J1480" s="73"/>
    </row>
    <row r="1481" spans="1:10" x14ac:dyDescent="0.35">
      <c r="A1481" s="71"/>
      <c r="B1481" s="71"/>
      <c r="C1481" s="71"/>
      <c r="D1481" s="69"/>
      <c r="E1481" s="71"/>
      <c r="F1481" s="71"/>
      <c r="G1481" s="71"/>
      <c r="H1481" s="71"/>
      <c r="I1481" s="72"/>
      <c r="J1481" s="73"/>
    </row>
    <row r="1482" spans="1:10" x14ac:dyDescent="0.35">
      <c r="A1482" s="71"/>
      <c r="B1482" s="71"/>
      <c r="C1482" s="71"/>
      <c r="D1482" s="69"/>
      <c r="E1482" s="71"/>
      <c r="F1482" s="71"/>
      <c r="G1482" s="71"/>
      <c r="H1482" s="71"/>
      <c r="I1482" s="72"/>
      <c r="J1482" s="73"/>
    </row>
    <row r="1483" spans="1:10" x14ac:dyDescent="0.35">
      <c r="A1483" s="71"/>
      <c r="B1483" s="71"/>
      <c r="C1483" s="71"/>
      <c r="D1483" s="69"/>
      <c r="E1483" s="71"/>
      <c r="F1483" s="71"/>
      <c r="G1483" s="71"/>
      <c r="H1483" s="71"/>
      <c r="I1483" s="72"/>
      <c r="J1483" s="73"/>
    </row>
    <row r="1484" spans="1:10" x14ac:dyDescent="0.35">
      <c r="A1484" s="71"/>
      <c r="B1484" s="71"/>
      <c r="C1484" s="71"/>
      <c r="D1484" s="69"/>
      <c r="E1484" s="71"/>
      <c r="F1484" s="71"/>
      <c r="G1484" s="71"/>
      <c r="H1484" s="71"/>
      <c r="I1484" s="72"/>
      <c r="J1484" s="73"/>
    </row>
    <row r="1485" spans="1:10" x14ac:dyDescent="0.35">
      <c r="A1485" s="71"/>
      <c r="B1485" s="71"/>
      <c r="C1485" s="71"/>
      <c r="D1485" s="69"/>
      <c r="E1485" s="71"/>
      <c r="F1485" s="71"/>
      <c r="G1485" s="71"/>
      <c r="H1485" s="71"/>
      <c r="I1485" s="72"/>
      <c r="J1485" s="73"/>
    </row>
    <row r="1486" spans="1:10" x14ac:dyDescent="0.35">
      <c r="A1486" s="71"/>
      <c r="B1486" s="71"/>
      <c r="C1486" s="71"/>
      <c r="D1486" s="69"/>
      <c r="E1486" s="71"/>
      <c r="F1486" s="71"/>
      <c r="G1486" s="71"/>
      <c r="H1486" s="71"/>
      <c r="I1486" s="72"/>
      <c r="J1486" s="73"/>
    </row>
    <row r="1487" spans="1:10" x14ac:dyDescent="0.35">
      <c r="A1487" s="71"/>
      <c r="B1487" s="71"/>
      <c r="C1487" s="71"/>
      <c r="D1487" s="69"/>
      <c r="E1487" s="71"/>
      <c r="F1487" s="71"/>
      <c r="G1487" s="71"/>
      <c r="H1487" s="71"/>
      <c r="I1487" s="72"/>
      <c r="J1487" s="73"/>
    </row>
    <row r="1488" spans="1:10" x14ac:dyDescent="0.35">
      <c r="A1488" s="71"/>
      <c r="B1488" s="71"/>
      <c r="C1488" s="71"/>
      <c r="D1488" s="69"/>
      <c r="E1488" s="71"/>
      <c r="F1488" s="71"/>
      <c r="G1488" s="71"/>
      <c r="H1488" s="71"/>
      <c r="I1488" s="72"/>
      <c r="J1488" s="73"/>
    </row>
    <row r="1489" spans="1:10" x14ac:dyDescent="0.35">
      <c r="A1489" s="71"/>
      <c r="B1489" s="71"/>
      <c r="C1489" s="71"/>
      <c r="D1489" s="69"/>
      <c r="E1489" s="71"/>
      <c r="F1489" s="71"/>
      <c r="G1489" s="71"/>
      <c r="H1489" s="71"/>
      <c r="I1489" s="72"/>
      <c r="J1489" s="73"/>
    </row>
    <row r="1490" spans="1:10" x14ac:dyDescent="0.35">
      <c r="A1490" s="71"/>
      <c r="B1490" s="71"/>
      <c r="C1490" s="71"/>
      <c r="D1490" s="69"/>
      <c r="E1490" s="71"/>
      <c r="F1490" s="71"/>
      <c r="G1490" s="71"/>
      <c r="H1490" s="71"/>
      <c r="I1490" s="72"/>
      <c r="J1490" s="73"/>
    </row>
    <row r="1491" spans="1:10" x14ac:dyDescent="0.35">
      <c r="A1491" s="71"/>
      <c r="B1491" s="71"/>
      <c r="C1491" s="71"/>
      <c r="D1491" s="69"/>
      <c r="E1491" s="71"/>
      <c r="F1491" s="71"/>
      <c r="G1491" s="71"/>
      <c r="H1491" s="71"/>
      <c r="I1491" s="72"/>
      <c r="J1491" s="73"/>
    </row>
    <row r="1492" spans="1:10" x14ac:dyDescent="0.35">
      <c r="A1492" s="71"/>
      <c r="B1492" s="71"/>
      <c r="C1492" s="71"/>
      <c r="D1492" s="69"/>
      <c r="E1492" s="71"/>
      <c r="F1492" s="71"/>
      <c r="G1492" s="71"/>
      <c r="H1492" s="71"/>
      <c r="I1492" s="72"/>
      <c r="J1492" s="73"/>
    </row>
    <row r="1493" spans="1:10" x14ac:dyDescent="0.35">
      <c r="A1493" s="71"/>
      <c r="B1493" s="71"/>
      <c r="C1493" s="71"/>
      <c r="D1493" s="69"/>
      <c r="E1493" s="71"/>
      <c r="F1493" s="71"/>
      <c r="G1493" s="71"/>
      <c r="H1493" s="71"/>
      <c r="I1493" s="72"/>
      <c r="J1493" s="73"/>
    </row>
    <row r="1494" spans="1:10" x14ac:dyDescent="0.35">
      <c r="A1494" s="71"/>
      <c r="B1494" s="71"/>
      <c r="C1494" s="71"/>
      <c r="D1494" s="69"/>
      <c r="E1494" s="71"/>
      <c r="F1494" s="71"/>
      <c r="G1494" s="71"/>
      <c r="H1494" s="71"/>
      <c r="I1494" s="72"/>
      <c r="J1494" s="73"/>
    </row>
    <row r="1495" spans="1:10" x14ac:dyDescent="0.35">
      <c r="A1495" s="71"/>
      <c r="B1495" s="71"/>
      <c r="C1495" s="71"/>
      <c r="D1495" s="69"/>
      <c r="E1495" s="71"/>
      <c r="F1495" s="71"/>
      <c r="G1495" s="71"/>
      <c r="H1495" s="71"/>
      <c r="I1495" s="72"/>
      <c r="J1495" s="73"/>
    </row>
    <row r="1496" spans="1:10" x14ac:dyDescent="0.35">
      <c r="A1496" s="71"/>
      <c r="B1496" s="71"/>
      <c r="C1496" s="71"/>
      <c r="D1496" s="69"/>
      <c r="E1496" s="71"/>
      <c r="F1496" s="71"/>
      <c r="G1496" s="71"/>
      <c r="H1496" s="71"/>
      <c r="I1496" s="72"/>
      <c r="J1496" s="73"/>
    </row>
    <row r="1497" spans="1:10" x14ac:dyDescent="0.35">
      <c r="A1497" s="71"/>
      <c r="B1497" s="71"/>
      <c r="C1497" s="71"/>
      <c r="D1497" s="69"/>
      <c r="E1497" s="71"/>
      <c r="F1497" s="71"/>
      <c r="G1497" s="71"/>
      <c r="H1497" s="71"/>
      <c r="I1497" s="72"/>
      <c r="J1497" s="73"/>
    </row>
    <row r="1498" spans="1:10" x14ac:dyDescent="0.35">
      <c r="A1498" s="71"/>
      <c r="B1498" s="71"/>
      <c r="C1498" s="71"/>
      <c r="D1498" s="69"/>
      <c r="E1498" s="71"/>
      <c r="F1498" s="71"/>
      <c r="G1498" s="71"/>
      <c r="H1498" s="71"/>
      <c r="I1498" s="72"/>
      <c r="J1498" s="73"/>
    </row>
    <row r="1499" spans="1:10" x14ac:dyDescent="0.35">
      <c r="A1499" s="71"/>
      <c r="B1499" s="71"/>
      <c r="C1499" s="71"/>
      <c r="D1499" s="69"/>
      <c r="E1499" s="71"/>
      <c r="F1499" s="71"/>
      <c r="G1499" s="71"/>
      <c r="H1499" s="71"/>
      <c r="I1499" s="72"/>
      <c r="J1499" s="73"/>
    </row>
    <row r="1500" spans="1:10" x14ac:dyDescent="0.35">
      <c r="A1500" s="71"/>
      <c r="B1500" s="71"/>
      <c r="C1500" s="71"/>
      <c r="D1500" s="69"/>
      <c r="E1500" s="71"/>
      <c r="F1500" s="71"/>
      <c r="G1500" s="71"/>
      <c r="H1500" s="71"/>
      <c r="I1500" s="72"/>
      <c r="J1500" s="73"/>
    </row>
    <row r="1501" spans="1:10" x14ac:dyDescent="0.35">
      <c r="A1501" s="71"/>
      <c r="B1501" s="71"/>
      <c r="C1501" s="71"/>
      <c r="D1501" s="69"/>
      <c r="E1501" s="71"/>
      <c r="F1501" s="71"/>
      <c r="G1501" s="71"/>
      <c r="H1501" s="71"/>
      <c r="I1501" s="72"/>
      <c r="J1501" s="73"/>
    </row>
    <row r="1502" spans="1:10" x14ac:dyDescent="0.35">
      <c r="A1502" s="71"/>
      <c r="B1502" s="71"/>
      <c r="C1502" s="71"/>
      <c r="D1502" s="69"/>
      <c r="E1502" s="71"/>
      <c r="F1502" s="71"/>
      <c r="G1502" s="71"/>
      <c r="H1502" s="71"/>
      <c r="I1502" s="72"/>
      <c r="J1502" s="73"/>
    </row>
    <row r="1503" spans="1:10" x14ac:dyDescent="0.35">
      <c r="A1503" s="71"/>
      <c r="B1503" s="71"/>
      <c r="C1503" s="71"/>
      <c r="D1503" s="69"/>
      <c r="E1503" s="71"/>
      <c r="F1503" s="71"/>
      <c r="G1503" s="71"/>
      <c r="H1503" s="71"/>
      <c r="I1503" s="72"/>
      <c r="J1503" s="73"/>
    </row>
    <row r="1504" spans="1:10" x14ac:dyDescent="0.35">
      <c r="A1504" s="71"/>
      <c r="B1504" s="71"/>
      <c r="C1504" s="71"/>
      <c r="D1504" s="69"/>
      <c r="E1504" s="71"/>
      <c r="F1504" s="71"/>
      <c r="G1504" s="71"/>
      <c r="H1504" s="71"/>
      <c r="I1504" s="72"/>
      <c r="J1504" s="73"/>
    </row>
    <row r="1505" spans="1:10" x14ac:dyDescent="0.35">
      <c r="A1505" s="71"/>
      <c r="B1505" s="71"/>
      <c r="C1505" s="71"/>
      <c r="D1505" s="69"/>
      <c r="E1505" s="71"/>
      <c r="F1505" s="71"/>
      <c r="G1505" s="71"/>
      <c r="H1505" s="71"/>
      <c r="I1505" s="72"/>
      <c r="J1505" s="73"/>
    </row>
    <row r="1506" spans="1:10" x14ac:dyDescent="0.35">
      <c r="A1506" s="71"/>
      <c r="B1506" s="71"/>
      <c r="C1506" s="71"/>
      <c r="D1506" s="69"/>
      <c r="E1506" s="71"/>
      <c r="F1506" s="71"/>
      <c r="G1506" s="71"/>
      <c r="H1506" s="71"/>
      <c r="I1506" s="72"/>
      <c r="J1506" s="73"/>
    </row>
    <row r="1507" spans="1:10" x14ac:dyDescent="0.35">
      <c r="A1507" s="71"/>
      <c r="B1507" s="71"/>
      <c r="C1507" s="71"/>
      <c r="D1507" s="69"/>
      <c r="E1507" s="71"/>
      <c r="F1507" s="71"/>
      <c r="G1507" s="71"/>
      <c r="H1507" s="71"/>
      <c r="I1507" s="72"/>
      <c r="J1507" s="73"/>
    </row>
    <row r="1508" spans="1:10" x14ac:dyDescent="0.35">
      <c r="A1508" s="71"/>
      <c r="B1508" s="71"/>
      <c r="C1508" s="71"/>
      <c r="D1508" s="69"/>
      <c r="E1508" s="71"/>
      <c r="F1508" s="71"/>
      <c r="G1508" s="71"/>
      <c r="H1508" s="71"/>
      <c r="I1508" s="72"/>
      <c r="J1508" s="73"/>
    </row>
    <row r="1509" spans="1:10" x14ac:dyDescent="0.35">
      <c r="A1509" s="71"/>
      <c r="B1509" s="71"/>
      <c r="C1509" s="71"/>
      <c r="D1509" s="69"/>
      <c r="E1509" s="71"/>
      <c r="F1509" s="71"/>
      <c r="G1509" s="71"/>
      <c r="H1509" s="71"/>
      <c r="I1509" s="72"/>
      <c r="J1509" s="73"/>
    </row>
    <row r="1510" spans="1:10" x14ac:dyDescent="0.35">
      <c r="A1510" s="71"/>
      <c r="B1510" s="71"/>
      <c r="C1510" s="71"/>
      <c r="D1510" s="69"/>
      <c r="E1510" s="71"/>
      <c r="F1510" s="71"/>
      <c r="G1510" s="71"/>
      <c r="H1510" s="71"/>
      <c r="I1510" s="72"/>
      <c r="J1510" s="73"/>
    </row>
    <row r="1511" spans="1:10" x14ac:dyDescent="0.35">
      <c r="A1511" s="71"/>
      <c r="B1511" s="71"/>
      <c r="C1511" s="71"/>
      <c r="D1511" s="69"/>
      <c r="E1511" s="71"/>
      <c r="F1511" s="71"/>
      <c r="G1511" s="71"/>
      <c r="H1511" s="71"/>
      <c r="I1511" s="72"/>
      <c r="J1511" s="73"/>
    </row>
    <row r="1512" spans="1:10" x14ac:dyDescent="0.35">
      <c r="A1512" s="71"/>
      <c r="B1512" s="71"/>
      <c r="C1512" s="71"/>
      <c r="D1512" s="69"/>
      <c r="E1512" s="71"/>
      <c r="F1512" s="71"/>
      <c r="G1512" s="71"/>
      <c r="H1512" s="71"/>
      <c r="I1512" s="72"/>
      <c r="J1512" s="73"/>
    </row>
    <row r="1513" spans="1:10" x14ac:dyDescent="0.35">
      <c r="A1513" s="71"/>
      <c r="B1513" s="71"/>
      <c r="C1513" s="71"/>
      <c r="D1513" s="69"/>
      <c r="E1513" s="71"/>
      <c r="F1513" s="71"/>
      <c r="G1513" s="71"/>
      <c r="H1513" s="71"/>
      <c r="I1513" s="72"/>
      <c r="J1513" s="73"/>
    </row>
    <row r="1514" spans="1:10" x14ac:dyDescent="0.35">
      <c r="A1514" s="71"/>
      <c r="B1514" s="71"/>
      <c r="C1514" s="71"/>
      <c r="D1514" s="69"/>
      <c r="E1514" s="71"/>
      <c r="F1514" s="71"/>
      <c r="G1514" s="71"/>
      <c r="H1514" s="71"/>
      <c r="I1514" s="72"/>
      <c r="J1514" s="73"/>
    </row>
    <row r="1515" spans="1:10" x14ac:dyDescent="0.35">
      <c r="A1515" s="71"/>
      <c r="B1515" s="71"/>
      <c r="C1515" s="71"/>
      <c r="D1515" s="69"/>
      <c r="E1515" s="71"/>
      <c r="F1515" s="71"/>
      <c r="G1515" s="71"/>
      <c r="H1515" s="71"/>
      <c r="I1515" s="72"/>
      <c r="J1515" s="73"/>
    </row>
    <row r="1516" spans="1:10" x14ac:dyDescent="0.35">
      <c r="A1516" s="71"/>
      <c r="B1516" s="71"/>
      <c r="C1516" s="71"/>
      <c r="D1516" s="69"/>
      <c r="E1516" s="71"/>
      <c r="F1516" s="71"/>
      <c r="G1516" s="71"/>
      <c r="H1516" s="71"/>
      <c r="I1516" s="72"/>
      <c r="J1516" s="73"/>
    </row>
    <row r="1517" spans="1:10" x14ac:dyDescent="0.35">
      <c r="A1517" s="71"/>
      <c r="B1517" s="71"/>
      <c r="C1517" s="71"/>
      <c r="D1517" s="69"/>
      <c r="E1517" s="71"/>
      <c r="F1517" s="71"/>
      <c r="G1517" s="71"/>
      <c r="H1517" s="71"/>
      <c r="I1517" s="72"/>
      <c r="J1517" s="73"/>
    </row>
    <row r="1518" spans="1:10" x14ac:dyDescent="0.35">
      <c r="A1518" s="71"/>
      <c r="B1518" s="71"/>
      <c r="C1518" s="71"/>
      <c r="D1518" s="69"/>
      <c r="E1518" s="71"/>
      <c r="F1518" s="71"/>
      <c r="G1518" s="71"/>
      <c r="H1518" s="71"/>
      <c r="I1518" s="72"/>
      <c r="J1518" s="73"/>
    </row>
    <row r="1519" spans="1:10" x14ac:dyDescent="0.35">
      <c r="A1519" s="71"/>
      <c r="B1519" s="71"/>
      <c r="C1519" s="71"/>
      <c r="D1519" s="69"/>
      <c r="E1519" s="71"/>
      <c r="F1519" s="71"/>
      <c r="G1519" s="71"/>
      <c r="H1519" s="71"/>
      <c r="I1519" s="72"/>
      <c r="J1519" s="73"/>
    </row>
    <row r="1520" spans="1:10" x14ac:dyDescent="0.35">
      <c r="A1520" s="71"/>
      <c r="B1520" s="71"/>
      <c r="C1520" s="71"/>
      <c r="D1520" s="69"/>
      <c r="E1520" s="71"/>
      <c r="F1520" s="71"/>
      <c r="G1520" s="71"/>
      <c r="H1520" s="71"/>
      <c r="I1520" s="72"/>
      <c r="J1520" s="73"/>
    </row>
    <row r="1521" spans="1:10" x14ac:dyDescent="0.35">
      <c r="A1521" s="71"/>
      <c r="B1521" s="71"/>
      <c r="C1521" s="71"/>
      <c r="D1521" s="69"/>
      <c r="E1521" s="71"/>
      <c r="F1521" s="71"/>
      <c r="G1521" s="71"/>
      <c r="H1521" s="71"/>
      <c r="I1521" s="72"/>
      <c r="J1521" s="73"/>
    </row>
    <row r="1522" spans="1:10" x14ac:dyDescent="0.35">
      <c r="A1522" s="71"/>
      <c r="B1522" s="71"/>
      <c r="C1522" s="71"/>
      <c r="D1522" s="69"/>
      <c r="E1522" s="71"/>
      <c r="F1522" s="71"/>
      <c r="G1522" s="71"/>
      <c r="H1522" s="71"/>
      <c r="I1522" s="72"/>
      <c r="J1522" s="73"/>
    </row>
    <row r="1523" spans="1:10" x14ac:dyDescent="0.35">
      <c r="A1523" s="71"/>
      <c r="B1523" s="71"/>
      <c r="C1523" s="71"/>
      <c r="D1523" s="69"/>
      <c r="E1523" s="71"/>
      <c r="F1523" s="71"/>
      <c r="G1523" s="71"/>
      <c r="H1523" s="71"/>
      <c r="I1523" s="72"/>
      <c r="J1523" s="73"/>
    </row>
    <row r="1524" spans="1:10" x14ac:dyDescent="0.35">
      <c r="A1524" s="71"/>
      <c r="B1524" s="71"/>
      <c r="C1524" s="71"/>
      <c r="D1524" s="69"/>
      <c r="E1524" s="71"/>
      <c r="F1524" s="71"/>
      <c r="G1524" s="71"/>
      <c r="H1524" s="71"/>
      <c r="I1524" s="72"/>
      <c r="J1524" s="73"/>
    </row>
    <row r="1525" spans="1:10" x14ac:dyDescent="0.35">
      <c r="A1525" s="71"/>
      <c r="B1525" s="71"/>
      <c r="C1525" s="71"/>
      <c r="D1525" s="69"/>
      <c r="E1525" s="71"/>
      <c r="F1525" s="71"/>
      <c r="G1525" s="71"/>
      <c r="H1525" s="71"/>
      <c r="I1525" s="72"/>
      <c r="J1525" s="73"/>
    </row>
    <row r="1526" spans="1:10" x14ac:dyDescent="0.35">
      <c r="A1526" s="71"/>
      <c r="B1526" s="71"/>
      <c r="C1526" s="71"/>
      <c r="D1526" s="69"/>
      <c r="E1526" s="71"/>
      <c r="F1526" s="71"/>
      <c r="G1526" s="71"/>
      <c r="H1526" s="71"/>
      <c r="I1526" s="72"/>
      <c r="J1526" s="73"/>
    </row>
    <row r="1527" spans="1:10" x14ac:dyDescent="0.35">
      <c r="A1527" s="71"/>
      <c r="B1527" s="71"/>
      <c r="C1527" s="71"/>
      <c r="D1527" s="69"/>
      <c r="E1527" s="71"/>
      <c r="F1527" s="71"/>
      <c r="G1527" s="71"/>
      <c r="H1527" s="71"/>
      <c r="I1527" s="72"/>
      <c r="J1527" s="73"/>
    </row>
    <row r="1528" spans="1:10" x14ac:dyDescent="0.35">
      <c r="A1528" s="71"/>
      <c r="B1528" s="71"/>
      <c r="C1528" s="71"/>
      <c r="D1528" s="69"/>
      <c r="E1528" s="71"/>
      <c r="F1528" s="71"/>
      <c r="G1528" s="71"/>
      <c r="H1528" s="71"/>
      <c r="I1528" s="72"/>
      <c r="J1528" s="73"/>
    </row>
    <row r="1529" spans="1:10" x14ac:dyDescent="0.35">
      <c r="A1529" s="71"/>
      <c r="B1529" s="71"/>
      <c r="C1529" s="71"/>
      <c r="D1529" s="69"/>
      <c r="E1529" s="71"/>
      <c r="F1529" s="71"/>
      <c r="G1529" s="71"/>
      <c r="H1529" s="71"/>
      <c r="I1529" s="72"/>
      <c r="J1529" s="73"/>
    </row>
    <row r="1530" spans="1:10" x14ac:dyDescent="0.35">
      <c r="A1530" s="71"/>
      <c r="B1530" s="71"/>
      <c r="C1530" s="71"/>
      <c r="D1530" s="69"/>
      <c r="E1530" s="71"/>
      <c r="F1530" s="71"/>
      <c r="G1530" s="71"/>
      <c r="H1530" s="71"/>
      <c r="I1530" s="72"/>
      <c r="J1530" s="73"/>
    </row>
    <row r="1531" spans="1:10" x14ac:dyDescent="0.35">
      <c r="A1531" s="71"/>
      <c r="B1531" s="71"/>
      <c r="C1531" s="71"/>
      <c r="D1531" s="69"/>
      <c r="E1531" s="71"/>
      <c r="F1531" s="71"/>
      <c r="G1531" s="71"/>
      <c r="H1531" s="71"/>
      <c r="I1531" s="72"/>
      <c r="J1531" s="73"/>
    </row>
    <row r="1532" spans="1:10" x14ac:dyDescent="0.35">
      <c r="A1532" s="71"/>
      <c r="B1532" s="71"/>
      <c r="C1532" s="71"/>
      <c r="D1532" s="69"/>
      <c r="E1532" s="71"/>
      <c r="F1532" s="71"/>
      <c r="G1532" s="71"/>
      <c r="H1532" s="71"/>
      <c r="I1532" s="72"/>
      <c r="J1532" s="73"/>
    </row>
    <row r="1533" spans="1:10" x14ac:dyDescent="0.35">
      <c r="A1533" s="71"/>
      <c r="B1533" s="71"/>
      <c r="C1533" s="71"/>
      <c r="D1533" s="69"/>
      <c r="E1533" s="71"/>
      <c r="F1533" s="71"/>
      <c r="G1533" s="71"/>
      <c r="H1533" s="71"/>
      <c r="I1533" s="72"/>
      <c r="J1533" s="73"/>
    </row>
    <row r="1534" spans="1:10" x14ac:dyDescent="0.35">
      <c r="A1534" s="71"/>
      <c r="B1534" s="71"/>
      <c r="C1534" s="71"/>
      <c r="D1534" s="69"/>
      <c r="E1534" s="71"/>
      <c r="F1534" s="71"/>
      <c r="G1534" s="71"/>
      <c r="H1534" s="71"/>
      <c r="I1534" s="72"/>
      <c r="J1534" s="73"/>
    </row>
    <row r="1535" spans="1:10" x14ac:dyDescent="0.35">
      <c r="A1535" s="71"/>
      <c r="B1535" s="71"/>
      <c r="C1535" s="71"/>
      <c r="D1535" s="69"/>
      <c r="E1535" s="71"/>
      <c r="F1535" s="71"/>
      <c r="G1535" s="71"/>
      <c r="H1535" s="71"/>
      <c r="I1535" s="72"/>
      <c r="J1535" s="73"/>
    </row>
    <row r="1536" spans="1:10" x14ac:dyDescent="0.35">
      <c r="A1536" s="71"/>
      <c r="B1536" s="71"/>
      <c r="C1536" s="71"/>
      <c r="D1536" s="69"/>
      <c r="E1536" s="71"/>
      <c r="F1536" s="71"/>
      <c r="G1536" s="71"/>
      <c r="H1536" s="71"/>
      <c r="I1536" s="72"/>
      <c r="J1536" s="73"/>
    </row>
    <row r="1537" spans="1:10" x14ac:dyDescent="0.35">
      <c r="A1537" s="71"/>
      <c r="B1537" s="71"/>
      <c r="C1537" s="71"/>
      <c r="D1537" s="69"/>
      <c r="E1537" s="71"/>
      <c r="F1537" s="71"/>
      <c r="G1537" s="71"/>
      <c r="H1537" s="71"/>
      <c r="I1537" s="72"/>
      <c r="J1537" s="73"/>
    </row>
    <row r="1538" spans="1:10" x14ac:dyDescent="0.35">
      <c r="A1538" s="71"/>
      <c r="B1538" s="71"/>
      <c r="C1538" s="71"/>
      <c r="D1538" s="69"/>
      <c r="E1538" s="71"/>
      <c r="F1538" s="71"/>
      <c r="G1538" s="71"/>
      <c r="H1538" s="71"/>
      <c r="I1538" s="72"/>
      <c r="J1538" s="73"/>
    </row>
    <row r="1539" spans="1:10" x14ac:dyDescent="0.35">
      <c r="A1539" s="71"/>
      <c r="B1539" s="71"/>
      <c r="C1539" s="71"/>
      <c r="D1539" s="69"/>
      <c r="E1539" s="71"/>
      <c r="F1539" s="71"/>
      <c r="G1539" s="71"/>
      <c r="H1539" s="71"/>
      <c r="I1539" s="72"/>
      <c r="J1539" s="73"/>
    </row>
    <row r="1540" spans="1:10" x14ac:dyDescent="0.35">
      <c r="A1540" s="71"/>
      <c r="B1540" s="71"/>
      <c r="C1540" s="71"/>
      <c r="D1540" s="69"/>
      <c r="E1540" s="71"/>
      <c r="F1540" s="71"/>
      <c r="G1540" s="71"/>
      <c r="H1540" s="71"/>
      <c r="I1540" s="72"/>
      <c r="J1540" s="73"/>
    </row>
    <row r="1541" spans="1:10" x14ac:dyDescent="0.35">
      <c r="A1541" s="71"/>
      <c r="B1541" s="71"/>
      <c r="C1541" s="71"/>
      <c r="D1541" s="69"/>
      <c r="E1541" s="71"/>
      <c r="F1541" s="71"/>
      <c r="G1541" s="71"/>
      <c r="H1541" s="71"/>
      <c r="I1541" s="72"/>
      <c r="J1541" s="73"/>
    </row>
    <row r="1542" spans="1:10" x14ac:dyDescent="0.35">
      <c r="A1542" s="71"/>
      <c r="B1542" s="71"/>
      <c r="C1542" s="71"/>
      <c r="D1542" s="69"/>
      <c r="E1542" s="71"/>
      <c r="F1542" s="71"/>
      <c r="G1542" s="71"/>
      <c r="H1542" s="71"/>
      <c r="I1542" s="72"/>
      <c r="J1542" s="73"/>
    </row>
    <row r="1543" spans="1:10" x14ac:dyDescent="0.35">
      <c r="A1543" s="71"/>
      <c r="B1543" s="71"/>
      <c r="C1543" s="71"/>
      <c r="D1543" s="69"/>
      <c r="E1543" s="71"/>
      <c r="F1543" s="71"/>
      <c r="G1543" s="71"/>
      <c r="H1543" s="71"/>
      <c r="I1543" s="72"/>
      <c r="J1543" s="73"/>
    </row>
    <row r="1544" spans="1:10" x14ac:dyDescent="0.35">
      <c r="A1544" s="71"/>
      <c r="B1544" s="71"/>
      <c r="C1544" s="71"/>
      <c r="D1544" s="69"/>
      <c r="E1544" s="71"/>
      <c r="F1544" s="71"/>
      <c r="G1544" s="71"/>
      <c r="H1544" s="71"/>
      <c r="I1544" s="72"/>
      <c r="J1544" s="73"/>
    </row>
    <row r="1545" spans="1:10" x14ac:dyDescent="0.35">
      <c r="A1545" s="71"/>
      <c r="B1545" s="71"/>
      <c r="C1545" s="71"/>
      <c r="D1545" s="69"/>
      <c r="E1545" s="71"/>
      <c r="F1545" s="71"/>
      <c r="G1545" s="71"/>
      <c r="H1545" s="71"/>
      <c r="I1545" s="72"/>
      <c r="J1545" s="73"/>
    </row>
    <row r="1546" spans="1:10" x14ac:dyDescent="0.35">
      <c r="A1546" s="71"/>
      <c r="B1546" s="71"/>
      <c r="C1546" s="71"/>
      <c r="D1546" s="69"/>
      <c r="E1546" s="71"/>
      <c r="F1546" s="71"/>
      <c r="G1546" s="71"/>
      <c r="H1546" s="71"/>
      <c r="I1546" s="72"/>
      <c r="J1546" s="73"/>
    </row>
    <row r="1547" spans="1:10" x14ac:dyDescent="0.35">
      <c r="A1547" s="71"/>
      <c r="B1547" s="71"/>
      <c r="C1547" s="71"/>
      <c r="D1547" s="69"/>
      <c r="E1547" s="71"/>
      <c r="F1547" s="71"/>
      <c r="G1547" s="71"/>
      <c r="H1547" s="71"/>
      <c r="I1547" s="72"/>
      <c r="J1547" s="73"/>
    </row>
    <row r="1548" spans="1:10" x14ac:dyDescent="0.35">
      <c r="A1548" s="71"/>
      <c r="B1548" s="71"/>
      <c r="C1548" s="71"/>
      <c r="D1548" s="69"/>
      <c r="E1548" s="71"/>
      <c r="F1548" s="71"/>
      <c r="G1548" s="71"/>
      <c r="H1548" s="71"/>
      <c r="I1548" s="72"/>
      <c r="J1548" s="73"/>
    </row>
    <row r="1549" spans="1:10" x14ac:dyDescent="0.35">
      <c r="A1549" s="71"/>
      <c r="B1549" s="71"/>
      <c r="C1549" s="71"/>
      <c r="D1549" s="69"/>
      <c r="E1549" s="71"/>
      <c r="F1549" s="71"/>
      <c r="G1549" s="71"/>
      <c r="H1549" s="71"/>
      <c r="I1549" s="72"/>
      <c r="J1549" s="73"/>
    </row>
    <row r="1550" spans="1:10" x14ac:dyDescent="0.35">
      <c r="A1550" s="71"/>
      <c r="B1550" s="71"/>
      <c r="C1550" s="71"/>
      <c r="D1550" s="69"/>
      <c r="E1550" s="71"/>
      <c r="F1550" s="71"/>
      <c r="G1550" s="71"/>
      <c r="H1550" s="71"/>
      <c r="I1550" s="72"/>
      <c r="J1550" s="73"/>
    </row>
    <row r="1551" spans="1:10" x14ac:dyDescent="0.35">
      <c r="A1551" s="71"/>
      <c r="B1551" s="71"/>
      <c r="C1551" s="71"/>
      <c r="D1551" s="69"/>
      <c r="E1551" s="71"/>
      <c r="F1551" s="71"/>
      <c r="G1551" s="71"/>
      <c r="H1551" s="71"/>
      <c r="I1551" s="72"/>
      <c r="J1551" s="73"/>
    </row>
    <row r="1552" spans="1:10" x14ac:dyDescent="0.35">
      <c r="A1552" s="71"/>
      <c r="B1552" s="71"/>
      <c r="C1552" s="71"/>
      <c r="D1552" s="69"/>
      <c r="E1552" s="71"/>
      <c r="F1552" s="71"/>
      <c r="G1552" s="71"/>
      <c r="H1552" s="71"/>
      <c r="I1552" s="72"/>
      <c r="J1552" s="73"/>
    </row>
    <row r="1553" spans="1:10" x14ac:dyDescent="0.35">
      <c r="A1553" s="71"/>
      <c r="B1553" s="71"/>
      <c r="C1553" s="71"/>
      <c r="D1553" s="69"/>
      <c r="E1553" s="71"/>
      <c r="F1553" s="71"/>
      <c r="G1553" s="71"/>
      <c r="H1553" s="71"/>
      <c r="I1553" s="72"/>
      <c r="J1553" s="73"/>
    </row>
    <row r="1554" spans="1:10" x14ac:dyDescent="0.35">
      <c r="A1554" s="71"/>
      <c r="B1554" s="71"/>
      <c r="C1554" s="71"/>
      <c r="D1554" s="69"/>
      <c r="E1554" s="71"/>
      <c r="F1554" s="71"/>
      <c r="G1554" s="71"/>
      <c r="H1554" s="71"/>
      <c r="I1554" s="72"/>
      <c r="J1554" s="73"/>
    </row>
    <row r="1555" spans="1:10" x14ac:dyDescent="0.35">
      <c r="A1555" s="71"/>
      <c r="B1555" s="71"/>
      <c r="C1555" s="71"/>
      <c r="D1555" s="69"/>
      <c r="E1555" s="71"/>
      <c r="F1555" s="71"/>
      <c r="G1555" s="71"/>
      <c r="H1555" s="71"/>
      <c r="I1555" s="72"/>
      <c r="J1555" s="73"/>
    </row>
    <row r="1556" spans="1:10" x14ac:dyDescent="0.35">
      <c r="A1556" s="71"/>
      <c r="B1556" s="71"/>
      <c r="C1556" s="71"/>
      <c r="D1556" s="69"/>
      <c r="E1556" s="71"/>
      <c r="F1556" s="71"/>
      <c r="G1556" s="71"/>
      <c r="H1556" s="71"/>
      <c r="I1556" s="72"/>
      <c r="J1556" s="73"/>
    </row>
    <row r="1557" spans="1:10" x14ac:dyDescent="0.35">
      <c r="A1557" s="71"/>
      <c r="B1557" s="71"/>
      <c r="C1557" s="71"/>
      <c r="D1557" s="69"/>
      <c r="E1557" s="71"/>
      <c r="F1557" s="71"/>
      <c r="G1557" s="71"/>
      <c r="H1557" s="71"/>
      <c r="I1557" s="72"/>
      <c r="J1557" s="73"/>
    </row>
    <row r="1558" spans="1:10" x14ac:dyDescent="0.35">
      <c r="A1558" s="71"/>
      <c r="B1558" s="71"/>
      <c r="C1558" s="71"/>
      <c r="D1558" s="69"/>
      <c r="E1558" s="71"/>
      <c r="F1558" s="71"/>
      <c r="G1558" s="71"/>
      <c r="H1558" s="71"/>
      <c r="I1558" s="72"/>
      <c r="J1558" s="73"/>
    </row>
    <row r="1559" spans="1:10" x14ac:dyDescent="0.35">
      <c r="A1559" s="71"/>
      <c r="B1559" s="71"/>
      <c r="C1559" s="71"/>
      <c r="D1559" s="69"/>
      <c r="E1559" s="71"/>
      <c r="F1559" s="71"/>
      <c r="G1559" s="71"/>
      <c r="H1559" s="71"/>
      <c r="I1559" s="72"/>
      <c r="J1559" s="73"/>
    </row>
    <row r="1560" spans="1:10" x14ac:dyDescent="0.35">
      <c r="A1560" s="71"/>
      <c r="B1560" s="71"/>
      <c r="C1560" s="71"/>
      <c r="D1560" s="69"/>
      <c r="E1560" s="71"/>
      <c r="F1560" s="71"/>
      <c r="G1560" s="71"/>
      <c r="H1560" s="71"/>
      <c r="I1560" s="72"/>
      <c r="J1560" s="73"/>
    </row>
    <row r="1561" spans="1:10" x14ac:dyDescent="0.35">
      <c r="A1561" s="71"/>
      <c r="B1561" s="71"/>
      <c r="C1561" s="71"/>
      <c r="D1561" s="69"/>
      <c r="E1561" s="71"/>
      <c r="F1561" s="71"/>
      <c r="G1561" s="71"/>
      <c r="H1561" s="71"/>
      <c r="I1561" s="72"/>
      <c r="J1561" s="73"/>
    </row>
    <row r="1562" spans="1:10" x14ac:dyDescent="0.35">
      <c r="A1562" s="71"/>
      <c r="B1562" s="71"/>
      <c r="C1562" s="71"/>
      <c r="D1562" s="69"/>
      <c r="E1562" s="71"/>
      <c r="F1562" s="71"/>
      <c r="G1562" s="71"/>
      <c r="H1562" s="71"/>
      <c r="I1562" s="72"/>
      <c r="J1562" s="73"/>
    </row>
    <row r="1563" spans="1:10" x14ac:dyDescent="0.35">
      <c r="A1563" s="71"/>
      <c r="B1563" s="71"/>
      <c r="C1563" s="71"/>
      <c r="D1563" s="69"/>
      <c r="E1563" s="71"/>
      <c r="F1563" s="71"/>
      <c r="G1563" s="71"/>
      <c r="H1563" s="71"/>
      <c r="I1563" s="72"/>
      <c r="J1563" s="73"/>
    </row>
    <row r="1564" spans="1:10" x14ac:dyDescent="0.35">
      <c r="A1564" s="71"/>
      <c r="B1564" s="71"/>
      <c r="C1564" s="71"/>
      <c r="D1564" s="69"/>
      <c r="E1564" s="71"/>
      <c r="F1564" s="71"/>
      <c r="G1564" s="71"/>
      <c r="H1564" s="71"/>
      <c r="I1564" s="72"/>
      <c r="J1564" s="73"/>
    </row>
    <row r="1565" spans="1:10" x14ac:dyDescent="0.35">
      <c r="A1565" s="71"/>
      <c r="B1565" s="71"/>
      <c r="C1565" s="71"/>
      <c r="D1565" s="69"/>
      <c r="E1565" s="71"/>
      <c r="F1565" s="71"/>
      <c r="G1565" s="71"/>
      <c r="H1565" s="71"/>
      <c r="I1565" s="72"/>
      <c r="J1565" s="73"/>
    </row>
    <row r="1566" spans="1:10" x14ac:dyDescent="0.35">
      <c r="A1566" s="71"/>
      <c r="B1566" s="71"/>
      <c r="C1566" s="71"/>
      <c r="D1566" s="69"/>
      <c r="E1566" s="71"/>
      <c r="F1566" s="71"/>
      <c r="G1566" s="71"/>
      <c r="H1566" s="71"/>
      <c r="I1566" s="72"/>
      <c r="J1566" s="73"/>
    </row>
    <row r="1567" spans="1:10" x14ac:dyDescent="0.35">
      <c r="A1567" s="71"/>
      <c r="B1567" s="71"/>
      <c r="C1567" s="71"/>
      <c r="D1567" s="69"/>
      <c r="E1567" s="71"/>
      <c r="F1567" s="71"/>
      <c r="G1567" s="71"/>
      <c r="H1567" s="71"/>
      <c r="I1567" s="72"/>
      <c r="J1567" s="73"/>
    </row>
    <row r="1568" spans="1:10" x14ac:dyDescent="0.35">
      <c r="A1568" s="71"/>
      <c r="B1568" s="71"/>
      <c r="C1568" s="71"/>
      <c r="D1568" s="69"/>
      <c r="E1568" s="71"/>
      <c r="F1568" s="71"/>
      <c r="G1568" s="71"/>
      <c r="H1568" s="71"/>
      <c r="I1568" s="72"/>
      <c r="J1568" s="73"/>
    </row>
    <row r="1569" spans="1:10" x14ac:dyDescent="0.35">
      <c r="A1569" s="71"/>
      <c r="B1569" s="71"/>
      <c r="C1569" s="71"/>
      <c r="D1569" s="69"/>
      <c r="E1569" s="71"/>
      <c r="F1569" s="71"/>
      <c r="G1569" s="71"/>
      <c r="H1569" s="71"/>
      <c r="I1569" s="72"/>
      <c r="J1569" s="73"/>
    </row>
    <row r="1570" spans="1:10" x14ac:dyDescent="0.35">
      <c r="A1570" s="71"/>
      <c r="B1570" s="71"/>
      <c r="C1570" s="71"/>
      <c r="D1570" s="69"/>
      <c r="E1570" s="71"/>
      <c r="F1570" s="71"/>
      <c r="G1570" s="71"/>
      <c r="H1570" s="71"/>
      <c r="I1570" s="72"/>
      <c r="J1570" s="73"/>
    </row>
    <row r="1571" spans="1:10" x14ac:dyDescent="0.35">
      <c r="A1571" s="71"/>
      <c r="B1571" s="71"/>
      <c r="C1571" s="71"/>
      <c r="D1571" s="69"/>
      <c r="E1571" s="71"/>
      <c r="F1571" s="71"/>
      <c r="G1571" s="71"/>
      <c r="H1571" s="71"/>
      <c r="I1571" s="72"/>
      <c r="J1571" s="73"/>
    </row>
    <row r="1572" spans="1:10" x14ac:dyDescent="0.35">
      <c r="A1572" s="71"/>
      <c r="B1572" s="71"/>
      <c r="C1572" s="71"/>
      <c r="D1572" s="69"/>
      <c r="E1572" s="71"/>
      <c r="F1572" s="71"/>
      <c r="G1572" s="71"/>
      <c r="H1572" s="71"/>
      <c r="I1572" s="72"/>
      <c r="J1572" s="73"/>
    </row>
    <row r="1573" spans="1:10" x14ac:dyDescent="0.35">
      <c r="A1573" s="71"/>
      <c r="B1573" s="71"/>
      <c r="C1573" s="71"/>
      <c r="D1573" s="69"/>
      <c r="E1573" s="71"/>
      <c r="F1573" s="71"/>
      <c r="G1573" s="71"/>
      <c r="H1573" s="71"/>
      <c r="I1573" s="72"/>
      <c r="J1573" s="73"/>
    </row>
    <row r="1574" spans="1:10" x14ac:dyDescent="0.35">
      <c r="A1574" s="71"/>
      <c r="B1574" s="71"/>
      <c r="C1574" s="71"/>
      <c r="D1574" s="69"/>
      <c r="E1574" s="71"/>
      <c r="F1574" s="71"/>
      <c r="G1574" s="71"/>
      <c r="H1574" s="71"/>
      <c r="I1574" s="72"/>
      <c r="J1574" s="73"/>
    </row>
    <row r="1575" spans="1:10" x14ac:dyDescent="0.35">
      <c r="A1575" s="71"/>
      <c r="B1575" s="71"/>
      <c r="C1575" s="71"/>
      <c r="D1575" s="69"/>
      <c r="E1575" s="71"/>
      <c r="F1575" s="71"/>
      <c r="G1575" s="71"/>
      <c r="H1575" s="71"/>
      <c r="I1575" s="72"/>
      <c r="J1575" s="73"/>
    </row>
    <row r="1576" spans="1:10" x14ac:dyDescent="0.35">
      <c r="A1576" s="71"/>
      <c r="B1576" s="71"/>
      <c r="C1576" s="71"/>
      <c r="D1576" s="69"/>
      <c r="E1576" s="71"/>
      <c r="F1576" s="71"/>
      <c r="G1576" s="71"/>
      <c r="H1576" s="71"/>
      <c r="I1576" s="72"/>
      <c r="J1576" s="73"/>
    </row>
    <row r="1577" spans="1:10" x14ac:dyDescent="0.35">
      <c r="A1577" s="71"/>
      <c r="B1577" s="71"/>
      <c r="C1577" s="71"/>
      <c r="D1577" s="69"/>
      <c r="E1577" s="71"/>
      <c r="F1577" s="71"/>
      <c r="G1577" s="71"/>
      <c r="H1577" s="71"/>
      <c r="I1577" s="72"/>
      <c r="J1577" s="73"/>
    </row>
    <row r="1578" spans="1:10" x14ac:dyDescent="0.35">
      <c r="A1578" s="71"/>
      <c r="B1578" s="71"/>
      <c r="C1578" s="71"/>
      <c r="D1578" s="69"/>
      <c r="E1578" s="71"/>
      <c r="F1578" s="71"/>
      <c r="G1578" s="71"/>
      <c r="H1578" s="71"/>
      <c r="I1578" s="72"/>
      <c r="J1578" s="73"/>
    </row>
    <row r="1579" spans="1:10" x14ac:dyDescent="0.35">
      <c r="A1579" s="71"/>
      <c r="B1579" s="71"/>
      <c r="C1579" s="71"/>
      <c r="D1579" s="69"/>
      <c r="E1579" s="71"/>
      <c r="F1579" s="71"/>
      <c r="G1579" s="71"/>
      <c r="H1579" s="71"/>
      <c r="I1579" s="72"/>
      <c r="J1579" s="73"/>
    </row>
    <row r="1580" spans="1:10" x14ac:dyDescent="0.35">
      <c r="A1580" s="71"/>
      <c r="B1580" s="71"/>
      <c r="C1580" s="71"/>
      <c r="D1580" s="69"/>
      <c r="E1580" s="71"/>
      <c r="F1580" s="71"/>
      <c r="G1580" s="71"/>
      <c r="H1580" s="71"/>
      <c r="I1580" s="72"/>
      <c r="J1580" s="73"/>
    </row>
    <row r="1581" spans="1:10" x14ac:dyDescent="0.35">
      <c r="A1581" s="71"/>
      <c r="B1581" s="71"/>
      <c r="C1581" s="71"/>
      <c r="D1581" s="69"/>
      <c r="E1581" s="71"/>
      <c r="F1581" s="71"/>
      <c r="G1581" s="71"/>
      <c r="H1581" s="71"/>
      <c r="I1581" s="72"/>
      <c r="J1581" s="73"/>
    </row>
    <row r="1582" spans="1:10" x14ac:dyDescent="0.35">
      <c r="A1582" s="71"/>
      <c r="B1582" s="71"/>
      <c r="C1582" s="71"/>
      <c r="D1582" s="69"/>
      <c r="E1582" s="71"/>
      <c r="F1582" s="71"/>
      <c r="G1582" s="71"/>
      <c r="H1582" s="71"/>
      <c r="I1582" s="72"/>
      <c r="J1582" s="73"/>
    </row>
    <row r="1583" spans="1:10" x14ac:dyDescent="0.35">
      <c r="A1583" s="71"/>
      <c r="B1583" s="71"/>
      <c r="C1583" s="71"/>
      <c r="D1583" s="69"/>
      <c r="E1583" s="71"/>
      <c r="F1583" s="71"/>
      <c r="G1583" s="71"/>
      <c r="H1583" s="71"/>
      <c r="I1583" s="72"/>
      <c r="J1583" s="73"/>
    </row>
    <row r="1584" spans="1:10" x14ac:dyDescent="0.35">
      <c r="A1584" s="71"/>
      <c r="B1584" s="71"/>
      <c r="C1584" s="71"/>
      <c r="D1584" s="69"/>
      <c r="E1584" s="71"/>
      <c r="F1584" s="71"/>
      <c r="G1584" s="71"/>
      <c r="H1584" s="71"/>
      <c r="I1584" s="72"/>
      <c r="J1584" s="73"/>
    </row>
    <row r="1585" spans="1:10" x14ac:dyDescent="0.35">
      <c r="A1585" s="71"/>
      <c r="B1585" s="71"/>
      <c r="C1585" s="71"/>
      <c r="D1585" s="69"/>
      <c r="E1585" s="71"/>
      <c r="F1585" s="71"/>
      <c r="G1585" s="71"/>
      <c r="H1585" s="71"/>
      <c r="I1585" s="72"/>
      <c r="J1585" s="73"/>
    </row>
    <row r="1586" spans="1:10" x14ac:dyDescent="0.35">
      <c r="A1586" s="71"/>
      <c r="B1586" s="71"/>
      <c r="C1586" s="71"/>
      <c r="D1586" s="69"/>
      <c r="E1586" s="71"/>
      <c r="F1586" s="71"/>
      <c r="G1586" s="71"/>
      <c r="H1586" s="71"/>
      <c r="I1586" s="72"/>
      <c r="J1586" s="73"/>
    </row>
    <row r="1587" spans="1:10" x14ac:dyDescent="0.35">
      <c r="A1587" s="71"/>
      <c r="B1587" s="71"/>
      <c r="C1587" s="71"/>
      <c r="D1587" s="69"/>
      <c r="E1587" s="71"/>
      <c r="F1587" s="71"/>
      <c r="G1587" s="71"/>
      <c r="H1587" s="71"/>
      <c r="I1587" s="72"/>
      <c r="J1587" s="73"/>
    </row>
    <row r="1588" spans="1:10" x14ac:dyDescent="0.35">
      <c r="A1588" s="71"/>
      <c r="B1588" s="71"/>
      <c r="C1588" s="71"/>
      <c r="D1588" s="69"/>
      <c r="E1588" s="71"/>
      <c r="F1588" s="71"/>
      <c r="G1588" s="71"/>
      <c r="H1588" s="71"/>
      <c r="I1588" s="72"/>
      <c r="J1588" s="73"/>
    </row>
    <row r="1589" spans="1:10" x14ac:dyDescent="0.35">
      <c r="A1589" s="71"/>
      <c r="B1589" s="71"/>
      <c r="C1589" s="71"/>
      <c r="D1589" s="69"/>
      <c r="E1589" s="71"/>
      <c r="F1589" s="71"/>
      <c r="G1589" s="71"/>
      <c r="H1589" s="71"/>
      <c r="I1589" s="72"/>
      <c r="J1589" s="73"/>
    </row>
    <row r="1590" spans="1:10" x14ac:dyDescent="0.35">
      <c r="A1590" s="71"/>
      <c r="B1590" s="71"/>
      <c r="C1590" s="71"/>
      <c r="D1590" s="69"/>
      <c r="E1590" s="71"/>
      <c r="F1590" s="71"/>
      <c r="G1590" s="71"/>
      <c r="H1590" s="71"/>
      <c r="I1590" s="72"/>
      <c r="J1590" s="73"/>
    </row>
    <row r="1591" spans="1:10" x14ac:dyDescent="0.35">
      <c r="A1591" s="71"/>
      <c r="B1591" s="71"/>
      <c r="C1591" s="71"/>
      <c r="D1591" s="69"/>
      <c r="E1591" s="71"/>
      <c r="F1591" s="71"/>
      <c r="G1591" s="71"/>
      <c r="H1591" s="71"/>
      <c r="I1591" s="72"/>
      <c r="J1591" s="73"/>
    </row>
    <row r="1592" spans="1:10" x14ac:dyDescent="0.35">
      <c r="A1592" s="71"/>
      <c r="B1592" s="71"/>
      <c r="C1592" s="71"/>
      <c r="D1592" s="69"/>
      <c r="E1592" s="71"/>
      <c r="F1592" s="71"/>
      <c r="G1592" s="71"/>
      <c r="H1592" s="71"/>
      <c r="I1592" s="72"/>
      <c r="J1592" s="73"/>
    </row>
    <row r="1593" spans="1:10" x14ac:dyDescent="0.35">
      <c r="A1593" s="71"/>
      <c r="B1593" s="71"/>
      <c r="C1593" s="71"/>
      <c r="D1593" s="69"/>
      <c r="E1593" s="71"/>
      <c r="F1593" s="71"/>
      <c r="G1593" s="71"/>
      <c r="H1593" s="71"/>
      <c r="I1593" s="72"/>
      <c r="J1593" s="73"/>
    </row>
    <row r="1594" spans="1:10" x14ac:dyDescent="0.35">
      <c r="A1594" s="71"/>
      <c r="B1594" s="71"/>
      <c r="C1594" s="71"/>
      <c r="D1594" s="69"/>
      <c r="E1594" s="71"/>
      <c r="F1594" s="71"/>
      <c r="G1594" s="71"/>
      <c r="H1594" s="71"/>
      <c r="I1594" s="72"/>
      <c r="J1594" s="73"/>
    </row>
    <row r="1595" spans="1:10" x14ac:dyDescent="0.35">
      <c r="A1595" s="71"/>
      <c r="B1595" s="71"/>
      <c r="C1595" s="71"/>
      <c r="D1595" s="69"/>
      <c r="E1595" s="71"/>
      <c r="F1595" s="71"/>
      <c r="G1595" s="71"/>
      <c r="H1595" s="71"/>
      <c r="I1595" s="72"/>
      <c r="J1595" s="73"/>
    </row>
    <row r="1596" spans="1:10" x14ac:dyDescent="0.35">
      <c r="A1596" s="71"/>
      <c r="B1596" s="71"/>
      <c r="C1596" s="71"/>
      <c r="D1596" s="69"/>
      <c r="E1596" s="71"/>
      <c r="F1596" s="71"/>
      <c r="G1596" s="71"/>
      <c r="H1596" s="71"/>
      <c r="I1596" s="72"/>
      <c r="J1596" s="73"/>
    </row>
    <row r="1597" spans="1:10" x14ac:dyDescent="0.35">
      <c r="A1597" s="71"/>
      <c r="B1597" s="71"/>
      <c r="C1597" s="71"/>
      <c r="D1597" s="69"/>
      <c r="E1597" s="71"/>
      <c r="F1597" s="71"/>
      <c r="G1597" s="71"/>
      <c r="H1597" s="71"/>
      <c r="I1597" s="72"/>
      <c r="J1597" s="73"/>
    </row>
    <row r="1598" spans="1:10" x14ac:dyDescent="0.35">
      <c r="A1598" s="71"/>
      <c r="B1598" s="71"/>
      <c r="C1598" s="71"/>
      <c r="D1598" s="69"/>
      <c r="E1598" s="71"/>
      <c r="F1598" s="71"/>
      <c r="G1598" s="71"/>
      <c r="H1598" s="71"/>
      <c r="I1598" s="72"/>
      <c r="J1598" s="73"/>
    </row>
    <row r="1599" spans="1:10" x14ac:dyDescent="0.35">
      <c r="A1599" s="71"/>
      <c r="B1599" s="71"/>
      <c r="C1599" s="71"/>
      <c r="D1599" s="69"/>
      <c r="E1599" s="71"/>
      <c r="F1599" s="71"/>
      <c r="G1599" s="71"/>
      <c r="H1599" s="71"/>
      <c r="I1599" s="72"/>
      <c r="J1599" s="73"/>
    </row>
    <row r="1600" spans="1:10" x14ac:dyDescent="0.35">
      <c r="A1600" s="71"/>
      <c r="B1600" s="71"/>
      <c r="C1600" s="71"/>
      <c r="D1600" s="69"/>
      <c r="E1600" s="71"/>
      <c r="F1600" s="71"/>
      <c r="G1600" s="71"/>
      <c r="H1600" s="71"/>
      <c r="I1600" s="72"/>
      <c r="J1600" s="73"/>
    </row>
    <row r="1601" spans="1:10" x14ac:dyDescent="0.35">
      <c r="A1601" s="71"/>
      <c r="B1601" s="71"/>
      <c r="C1601" s="71"/>
      <c r="D1601" s="69"/>
      <c r="E1601" s="71"/>
      <c r="F1601" s="71"/>
      <c r="G1601" s="71"/>
      <c r="H1601" s="71"/>
      <c r="I1601" s="72"/>
      <c r="J1601" s="73"/>
    </row>
    <row r="1602" spans="1:10" x14ac:dyDescent="0.35">
      <c r="A1602" s="71"/>
      <c r="B1602" s="71"/>
      <c r="C1602" s="71"/>
      <c r="D1602" s="69"/>
      <c r="E1602" s="71"/>
      <c r="F1602" s="71"/>
      <c r="G1602" s="71"/>
      <c r="H1602" s="71"/>
      <c r="I1602" s="72"/>
      <c r="J1602" s="73"/>
    </row>
    <row r="1603" spans="1:10" x14ac:dyDescent="0.35">
      <c r="A1603" s="71"/>
      <c r="B1603" s="71"/>
      <c r="C1603" s="71"/>
      <c r="D1603" s="69"/>
      <c r="E1603" s="71"/>
      <c r="F1603" s="71"/>
      <c r="G1603" s="71"/>
      <c r="H1603" s="71"/>
      <c r="I1603" s="72"/>
      <c r="J1603" s="73"/>
    </row>
    <row r="1604" spans="1:10" x14ac:dyDescent="0.35">
      <c r="A1604" s="71"/>
      <c r="B1604" s="71"/>
      <c r="C1604" s="71"/>
      <c r="D1604" s="69"/>
      <c r="E1604" s="71"/>
      <c r="F1604" s="71"/>
      <c r="G1604" s="71"/>
      <c r="H1604" s="71"/>
      <c r="I1604" s="72"/>
      <c r="J1604" s="73"/>
    </row>
    <row r="1605" spans="1:10" x14ac:dyDescent="0.35">
      <c r="A1605" s="71"/>
      <c r="B1605" s="71"/>
      <c r="C1605" s="71"/>
      <c r="D1605" s="69"/>
      <c r="E1605" s="71"/>
      <c r="F1605" s="71"/>
      <c r="G1605" s="71"/>
      <c r="H1605" s="71"/>
      <c r="I1605" s="72"/>
      <c r="J1605" s="73"/>
    </row>
    <row r="1606" spans="1:10" x14ac:dyDescent="0.35">
      <c r="A1606" s="71"/>
      <c r="B1606" s="71"/>
      <c r="C1606" s="71"/>
      <c r="D1606" s="69"/>
      <c r="E1606" s="71"/>
      <c r="F1606" s="71"/>
      <c r="G1606" s="71"/>
      <c r="H1606" s="71"/>
      <c r="I1606" s="72"/>
      <c r="J1606" s="73"/>
    </row>
    <row r="1607" spans="1:10" x14ac:dyDescent="0.35">
      <c r="A1607" s="71"/>
      <c r="B1607" s="71"/>
      <c r="C1607" s="71"/>
      <c r="D1607" s="69"/>
      <c r="E1607" s="71"/>
      <c r="F1607" s="71"/>
      <c r="G1607" s="71"/>
      <c r="H1607" s="71"/>
      <c r="I1607" s="72"/>
      <c r="J1607" s="73"/>
    </row>
    <row r="1608" spans="1:10" x14ac:dyDescent="0.35">
      <c r="A1608" s="71"/>
      <c r="B1608" s="71"/>
      <c r="C1608" s="71"/>
      <c r="D1608" s="69"/>
      <c r="E1608" s="71"/>
      <c r="F1608" s="71"/>
      <c r="G1608" s="71"/>
      <c r="H1608" s="71"/>
      <c r="I1608" s="72"/>
      <c r="J1608" s="73"/>
    </row>
    <row r="1609" spans="1:10" x14ac:dyDescent="0.35">
      <c r="A1609" s="71"/>
      <c r="B1609" s="71"/>
      <c r="C1609" s="71"/>
      <c r="D1609" s="69"/>
      <c r="E1609" s="71"/>
      <c r="F1609" s="71"/>
      <c r="G1609" s="71"/>
      <c r="H1609" s="71"/>
      <c r="I1609" s="72"/>
      <c r="J1609" s="73"/>
    </row>
    <row r="1610" spans="1:10" x14ac:dyDescent="0.35">
      <c r="A1610" s="71"/>
      <c r="B1610" s="71"/>
      <c r="C1610" s="71"/>
      <c r="D1610" s="69"/>
      <c r="E1610" s="71"/>
      <c r="F1610" s="71"/>
      <c r="G1610" s="71"/>
      <c r="H1610" s="71"/>
      <c r="I1610" s="72"/>
      <c r="J1610" s="73"/>
    </row>
    <row r="1611" spans="1:10" x14ac:dyDescent="0.35">
      <c r="A1611" s="71"/>
      <c r="B1611" s="71"/>
      <c r="C1611" s="71"/>
      <c r="D1611" s="69"/>
      <c r="E1611" s="71"/>
      <c r="F1611" s="71"/>
      <c r="G1611" s="71"/>
      <c r="H1611" s="71"/>
      <c r="I1611" s="72"/>
      <c r="J1611" s="73"/>
    </row>
    <row r="1612" spans="1:10" x14ac:dyDescent="0.35">
      <c r="A1612" s="71"/>
      <c r="B1612" s="71"/>
      <c r="C1612" s="71"/>
      <c r="D1612" s="69"/>
      <c r="E1612" s="71"/>
      <c r="F1612" s="71"/>
      <c r="G1612" s="71"/>
      <c r="H1612" s="71"/>
      <c r="I1612" s="72"/>
      <c r="J1612" s="73"/>
    </row>
    <row r="1613" spans="1:10" x14ac:dyDescent="0.35">
      <c r="A1613" s="71"/>
      <c r="B1613" s="71"/>
      <c r="C1613" s="71"/>
      <c r="D1613" s="69"/>
      <c r="E1613" s="71"/>
      <c r="F1613" s="71"/>
      <c r="G1613" s="71"/>
      <c r="H1613" s="71"/>
      <c r="I1613" s="72"/>
      <c r="J1613" s="73"/>
    </row>
    <row r="1614" spans="1:10" x14ac:dyDescent="0.35">
      <c r="A1614" s="71"/>
      <c r="B1614" s="71"/>
      <c r="C1614" s="71"/>
      <c r="D1614" s="69"/>
      <c r="E1614" s="71"/>
      <c r="F1614" s="71"/>
      <c r="G1614" s="71"/>
      <c r="H1614" s="71"/>
      <c r="I1614" s="72"/>
      <c r="J1614" s="73"/>
    </row>
    <row r="1615" spans="1:10" x14ac:dyDescent="0.35">
      <c r="A1615" s="71"/>
      <c r="B1615" s="71"/>
      <c r="C1615" s="71"/>
      <c r="D1615" s="69"/>
      <c r="E1615" s="71"/>
      <c r="F1615" s="71"/>
      <c r="G1615" s="71"/>
      <c r="H1615" s="71"/>
      <c r="I1615" s="72"/>
      <c r="J1615" s="73"/>
    </row>
    <row r="1616" spans="1:10" x14ac:dyDescent="0.35">
      <c r="A1616" s="71"/>
      <c r="B1616" s="71"/>
      <c r="C1616" s="71"/>
      <c r="D1616" s="69"/>
      <c r="E1616" s="71"/>
      <c r="F1616" s="71"/>
      <c r="G1616" s="71"/>
      <c r="H1616" s="71"/>
      <c r="I1616" s="72"/>
      <c r="J1616" s="73"/>
    </row>
    <row r="1617" spans="1:10" x14ac:dyDescent="0.35">
      <c r="A1617" s="71"/>
      <c r="B1617" s="71"/>
      <c r="C1617" s="71"/>
      <c r="D1617" s="69"/>
      <c r="E1617" s="71"/>
      <c r="F1617" s="71"/>
      <c r="G1617" s="71"/>
      <c r="H1617" s="71"/>
      <c r="I1617" s="72"/>
      <c r="J1617" s="73"/>
    </row>
    <row r="1618" spans="1:10" x14ac:dyDescent="0.35">
      <c r="A1618" s="71"/>
      <c r="B1618" s="71"/>
      <c r="C1618" s="71"/>
      <c r="D1618" s="69"/>
      <c r="E1618" s="71"/>
      <c r="F1618" s="71"/>
      <c r="G1618" s="71"/>
      <c r="H1618" s="71"/>
      <c r="I1618" s="72"/>
      <c r="J1618" s="73"/>
    </row>
    <row r="1619" spans="1:10" x14ac:dyDescent="0.35">
      <c r="A1619" s="71"/>
      <c r="B1619" s="71"/>
      <c r="C1619" s="71"/>
      <c r="D1619" s="69"/>
      <c r="E1619" s="71"/>
      <c r="F1619" s="71"/>
      <c r="G1619" s="71"/>
      <c r="H1619" s="71"/>
      <c r="I1619" s="72"/>
      <c r="J1619" s="73"/>
    </row>
    <row r="1620" spans="1:10" x14ac:dyDescent="0.35">
      <c r="A1620" s="71"/>
      <c r="B1620" s="71"/>
      <c r="C1620" s="71"/>
      <c r="D1620" s="69"/>
      <c r="E1620" s="71"/>
      <c r="F1620" s="71"/>
      <c r="G1620" s="71"/>
      <c r="H1620" s="71"/>
      <c r="I1620" s="72"/>
      <c r="J1620" s="73"/>
    </row>
    <row r="1621" spans="1:10" x14ac:dyDescent="0.35">
      <c r="A1621" s="71"/>
      <c r="B1621" s="71"/>
      <c r="C1621" s="71"/>
      <c r="D1621" s="69"/>
      <c r="E1621" s="71"/>
      <c r="F1621" s="71"/>
      <c r="G1621" s="71"/>
      <c r="H1621" s="71"/>
      <c r="I1621" s="72"/>
      <c r="J1621" s="73"/>
    </row>
    <row r="1622" spans="1:10" x14ac:dyDescent="0.35">
      <c r="A1622" s="71"/>
      <c r="B1622" s="71"/>
      <c r="C1622" s="71"/>
      <c r="D1622" s="69"/>
      <c r="E1622" s="71"/>
      <c r="F1622" s="71"/>
      <c r="G1622" s="71"/>
      <c r="H1622" s="71"/>
      <c r="I1622" s="72"/>
      <c r="J1622" s="73"/>
    </row>
    <row r="1623" spans="1:10" x14ac:dyDescent="0.35">
      <c r="A1623" s="71"/>
      <c r="B1623" s="71"/>
      <c r="C1623" s="71"/>
      <c r="D1623" s="69"/>
      <c r="E1623" s="71"/>
      <c r="F1623" s="71"/>
      <c r="G1623" s="71"/>
      <c r="H1623" s="71"/>
      <c r="I1623" s="72"/>
      <c r="J1623" s="73"/>
    </row>
    <row r="1624" spans="1:10" x14ac:dyDescent="0.35">
      <c r="A1624" s="71"/>
      <c r="B1624" s="71"/>
      <c r="C1624" s="71"/>
      <c r="D1624" s="69"/>
      <c r="E1624" s="71"/>
      <c r="F1624" s="71"/>
      <c r="G1624" s="71"/>
      <c r="H1624" s="71"/>
      <c r="I1624" s="72"/>
      <c r="J1624" s="73"/>
    </row>
    <row r="1625" spans="1:10" x14ac:dyDescent="0.35">
      <c r="A1625" s="71"/>
      <c r="B1625" s="71"/>
      <c r="C1625" s="71"/>
      <c r="D1625" s="69"/>
      <c r="E1625" s="71"/>
      <c r="F1625" s="71"/>
      <c r="G1625" s="71"/>
      <c r="H1625" s="71"/>
      <c r="I1625" s="72"/>
      <c r="J1625" s="73"/>
    </row>
    <row r="1626" spans="1:10" x14ac:dyDescent="0.35">
      <c r="A1626" s="71"/>
      <c r="B1626" s="71"/>
      <c r="C1626" s="71"/>
      <c r="D1626" s="69"/>
      <c r="E1626" s="71"/>
      <c r="F1626" s="71"/>
      <c r="G1626" s="71"/>
      <c r="H1626" s="71"/>
      <c r="I1626" s="72"/>
      <c r="J1626" s="73"/>
    </row>
    <row r="1627" spans="1:10" x14ac:dyDescent="0.35">
      <c r="A1627" s="71"/>
      <c r="B1627" s="71"/>
      <c r="C1627" s="71"/>
      <c r="D1627" s="69"/>
      <c r="E1627" s="71"/>
      <c r="F1627" s="71"/>
      <c r="G1627" s="71"/>
      <c r="H1627" s="71"/>
      <c r="I1627" s="72"/>
      <c r="J1627" s="73"/>
    </row>
    <row r="1628" spans="1:10" x14ac:dyDescent="0.35">
      <c r="A1628" s="71"/>
      <c r="B1628" s="71"/>
      <c r="C1628" s="71"/>
      <c r="D1628" s="69"/>
      <c r="E1628" s="71"/>
      <c r="F1628" s="71"/>
      <c r="G1628" s="71"/>
      <c r="H1628" s="71"/>
      <c r="I1628" s="72"/>
      <c r="J1628" s="73"/>
    </row>
    <row r="1629" spans="1:10" x14ac:dyDescent="0.35">
      <c r="A1629" s="71"/>
      <c r="B1629" s="71"/>
      <c r="C1629" s="71"/>
      <c r="D1629" s="69"/>
      <c r="E1629" s="71"/>
      <c r="F1629" s="71"/>
      <c r="G1629" s="71"/>
      <c r="H1629" s="71"/>
      <c r="I1629" s="72"/>
      <c r="J1629" s="73"/>
    </row>
    <row r="1630" spans="1:10" x14ac:dyDescent="0.35">
      <c r="A1630" s="71"/>
      <c r="B1630" s="71"/>
      <c r="C1630" s="71"/>
      <c r="D1630" s="69"/>
      <c r="E1630" s="71"/>
      <c r="F1630" s="71"/>
      <c r="G1630" s="71"/>
      <c r="H1630" s="71"/>
      <c r="I1630" s="72"/>
      <c r="J1630" s="73"/>
    </row>
    <row r="1631" spans="1:10" x14ac:dyDescent="0.35">
      <c r="A1631" s="71"/>
      <c r="B1631" s="71"/>
      <c r="C1631" s="71"/>
      <c r="D1631" s="69"/>
      <c r="E1631" s="71"/>
      <c r="F1631" s="71"/>
      <c r="G1631" s="71"/>
      <c r="H1631" s="71"/>
      <c r="I1631" s="72"/>
      <c r="J1631" s="73"/>
    </row>
    <row r="1632" spans="1:10" x14ac:dyDescent="0.35">
      <c r="A1632" s="71"/>
      <c r="B1632" s="71"/>
      <c r="C1632" s="71"/>
      <c r="D1632" s="69"/>
      <c r="E1632" s="71"/>
      <c r="F1632" s="71"/>
      <c r="G1632" s="71"/>
      <c r="H1632" s="71"/>
      <c r="I1632" s="72"/>
      <c r="J1632" s="73"/>
    </row>
    <row r="1633" spans="1:10" x14ac:dyDescent="0.35">
      <c r="A1633" s="71"/>
      <c r="B1633" s="71"/>
      <c r="C1633" s="71"/>
      <c r="D1633" s="69"/>
      <c r="E1633" s="71"/>
      <c r="F1633" s="71"/>
      <c r="G1633" s="71"/>
      <c r="H1633" s="71"/>
      <c r="I1633" s="72"/>
      <c r="J1633" s="73"/>
    </row>
    <row r="1634" spans="1:10" x14ac:dyDescent="0.35">
      <c r="A1634" s="71"/>
      <c r="B1634" s="71"/>
      <c r="C1634" s="71"/>
      <c r="D1634" s="69"/>
      <c r="E1634" s="71"/>
      <c r="F1634" s="71"/>
      <c r="G1634" s="71"/>
      <c r="H1634" s="71"/>
      <c r="I1634" s="72"/>
      <c r="J1634" s="73"/>
    </row>
    <row r="1635" spans="1:10" x14ac:dyDescent="0.35">
      <c r="A1635" s="71"/>
      <c r="B1635" s="71"/>
      <c r="C1635" s="71"/>
      <c r="D1635" s="69"/>
      <c r="E1635" s="71"/>
      <c r="F1635" s="71"/>
      <c r="G1635" s="71"/>
      <c r="H1635" s="71"/>
      <c r="I1635" s="72"/>
      <c r="J1635" s="73"/>
    </row>
    <row r="1636" spans="1:10" x14ac:dyDescent="0.35">
      <c r="A1636" s="71"/>
      <c r="B1636" s="71"/>
      <c r="C1636" s="71"/>
      <c r="D1636" s="69"/>
      <c r="E1636" s="71"/>
      <c r="F1636" s="71"/>
      <c r="G1636" s="71"/>
      <c r="H1636" s="71"/>
      <c r="I1636" s="72"/>
      <c r="J1636" s="73"/>
    </row>
    <row r="1637" spans="1:10" x14ac:dyDescent="0.35">
      <c r="A1637" s="71"/>
      <c r="B1637" s="71"/>
      <c r="C1637" s="71"/>
      <c r="D1637" s="69"/>
      <c r="E1637" s="71"/>
      <c r="F1637" s="71"/>
      <c r="G1637" s="71"/>
      <c r="H1637" s="71"/>
      <c r="I1637" s="72"/>
      <c r="J1637" s="73"/>
    </row>
    <row r="1638" spans="1:10" x14ac:dyDescent="0.35">
      <c r="A1638" s="71"/>
      <c r="B1638" s="71"/>
      <c r="C1638" s="71"/>
      <c r="D1638" s="69"/>
      <c r="E1638" s="71"/>
      <c r="F1638" s="71"/>
      <c r="G1638" s="71"/>
      <c r="H1638" s="71"/>
      <c r="I1638" s="72"/>
      <c r="J1638" s="73"/>
    </row>
    <row r="1639" spans="1:10" x14ac:dyDescent="0.35">
      <c r="A1639" s="71"/>
      <c r="B1639" s="71"/>
      <c r="C1639" s="71"/>
      <c r="D1639" s="69"/>
      <c r="E1639" s="71"/>
      <c r="F1639" s="71"/>
      <c r="G1639" s="71"/>
      <c r="H1639" s="71"/>
      <c r="I1639" s="72"/>
      <c r="J1639" s="73"/>
    </row>
    <row r="1640" spans="1:10" x14ac:dyDescent="0.35">
      <c r="A1640" s="71"/>
      <c r="B1640" s="71"/>
      <c r="C1640" s="71"/>
      <c r="D1640" s="69"/>
      <c r="E1640" s="71"/>
      <c r="F1640" s="71"/>
      <c r="G1640" s="71"/>
      <c r="H1640" s="71"/>
      <c r="I1640" s="72"/>
      <c r="J1640" s="73"/>
    </row>
    <row r="1641" spans="1:10" x14ac:dyDescent="0.35">
      <c r="A1641" s="71"/>
      <c r="B1641" s="71"/>
      <c r="C1641" s="71"/>
      <c r="D1641" s="69"/>
      <c r="E1641" s="71"/>
      <c r="F1641" s="71"/>
      <c r="G1641" s="71"/>
      <c r="H1641" s="71"/>
      <c r="I1641" s="72"/>
      <c r="J1641" s="73"/>
    </row>
    <row r="1642" spans="1:10" x14ac:dyDescent="0.35">
      <c r="A1642" s="71"/>
      <c r="B1642" s="71"/>
      <c r="C1642" s="71"/>
      <c r="D1642" s="69"/>
      <c r="E1642" s="71"/>
      <c r="F1642" s="71"/>
      <c r="G1642" s="71"/>
      <c r="H1642" s="71"/>
      <c r="I1642" s="72"/>
      <c r="J1642" s="73"/>
    </row>
    <row r="1643" spans="1:10" x14ac:dyDescent="0.35">
      <c r="A1643" s="71"/>
      <c r="B1643" s="71"/>
      <c r="C1643" s="71"/>
      <c r="D1643" s="69"/>
      <c r="E1643" s="71"/>
      <c r="F1643" s="71"/>
      <c r="G1643" s="71"/>
      <c r="H1643" s="71"/>
      <c r="I1643" s="72"/>
      <c r="J1643" s="73"/>
    </row>
    <row r="1644" spans="1:10" x14ac:dyDescent="0.35">
      <c r="A1644" s="71"/>
      <c r="B1644" s="71"/>
      <c r="C1644" s="71"/>
      <c r="D1644" s="69"/>
      <c r="E1644" s="71"/>
      <c r="F1644" s="71"/>
      <c r="G1644" s="71"/>
      <c r="H1644" s="71"/>
      <c r="I1644" s="72"/>
      <c r="J1644" s="73"/>
    </row>
    <row r="1645" spans="1:10" x14ac:dyDescent="0.35">
      <c r="A1645" s="71"/>
      <c r="B1645" s="71"/>
      <c r="C1645" s="71"/>
      <c r="D1645" s="69"/>
      <c r="E1645" s="71"/>
      <c r="F1645" s="71"/>
      <c r="G1645" s="71"/>
      <c r="H1645" s="71"/>
      <c r="I1645" s="72"/>
      <c r="J1645" s="73"/>
    </row>
    <row r="1646" spans="1:10" x14ac:dyDescent="0.35">
      <c r="A1646" s="71"/>
      <c r="B1646" s="71"/>
      <c r="C1646" s="71"/>
      <c r="D1646" s="69"/>
      <c r="E1646" s="71"/>
      <c r="F1646" s="71"/>
      <c r="G1646" s="71"/>
      <c r="H1646" s="71"/>
      <c r="I1646" s="72"/>
      <c r="J1646" s="73"/>
    </row>
    <row r="1647" spans="1:10" x14ac:dyDescent="0.35">
      <c r="A1647" s="71"/>
      <c r="B1647" s="71"/>
      <c r="C1647" s="71"/>
      <c r="D1647" s="69"/>
      <c r="E1647" s="71"/>
      <c r="F1647" s="71"/>
      <c r="G1647" s="71"/>
      <c r="H1647" s="71"/>
      <c r="I1647" s="72"/>
      <c r="J1647" s="73"/>
    </row>
    <row r="1648" spans="1:10" x14ac:dyDescent="0.35">
      <c r="A1648" s="71"/>
      <c r="B1648" s="71"/>
      <c r="C1648" s="71"/>
      <c r="D1648" s="69"/>
      <c r="E1648" s="71"/>
      <c r="F1648" s="71"/>
      <c r="G1648" s="71"/>
      <c r="H1648" s="71"/>
      <c r="I1648" s="72"/>
      <c r="J1648" s="73"/>
    </row>
    <row r="1649" spans="1:10" x14ac:dyDescent="0.35">
      <c r="A1649" s="71"/>
      <c r="B1649" s="71"/>
      <c r="C1649" s="71"/>
      <c r="D1649" s="69"/>
      <c r="E1649" s="71"/>
      <c r="F1649" s="71"/>
      <c r="G1649" s="71"/>
      <c r="H1649" s="71"/>
      <c r="I1649" s="72"/>
      <c r="J1649" s="73"/>
    </row>
    <row r="1650" spans="1:10" x14ac:dyDescent="0.35">
      <c r="A1650" s="71"/>
      <c r="B1650" s="71"/>
      <c r="C1650" s="71"/>
      <c r="D1650" s="69"/>
      <c r="E1650" s="71"/>
      <c r="F1650" s="71"/>
      <c r="G1650" s="71"/>
      <c r="H1650" s="71"/>
      <c r="I1650" s="72"/>
      <c r="J1650" s="73"/>
    </row>
    <row r="1651" spans="1:10" x14ac:dyDescent="0.35">
      <c r="A1651" s="71"/>
      <c r="B1651" s="71"/>
      <c r="C1651" s="71"/>
      <c r="D1651" s="69"/>
      <c r="E1651" s="71"/>
      <c r="F1651" s="71"/>
      <c r="G1651" s="71"/>
      <c r="H1651" s="71"/>
      <c r="I1651" s="72"/>
      <c r="J1651" s="73"/>
    </row>
    <row r="1652" spans="1:10" x14ac:dyDescent="0.35">
      <c r="A1652" s="71"/>
      <c r="B1652" s="71"/>
      <c r="C1652" s="71"/>
      <c r="D1652" s="69"/>
      <c r="E1652" s="71"/>
      <c r="F1652" s="71"/>
      <c r="G1652" s="71"/>
      <c r="H1652" s="71"/>
      <c r="I1652" s="72"/>
      <c r="J1652" s="73"/>
    </row>
    <row r="1653" spans="1:10" x14ac:dyDescent="0.35">
      <c r="A1653" s="71"/>
      <c r="B1653" s="71"/>
      <c r="C1653" s="71"/>
      <c r="D1653" s="69"/>
      <c r="E1653" s="71"/>
      <c r="F1653" s="71"/>
      <c r="G1653" s="71"/>
      <c r="H1653" s="71"/>
      <c r="I1653" s="72"/>
      <c r="J1653" s="73"/>
    </row>
    <row r="1654" spans="1:10" x14ac:dyDescent="0.35">
      <c r="A1654" s="71"/>
      <c r="B1654" s="71"/>
      <c r="C1654" s="71"/>
      <c r="D1654" s="69"/>
      <c r="E1654" s="71"/>
      <c r="F1654" s="71"/>
      <c r="G1654" s="71"/>
      <c r="H1654" s="71"/>
      <c r="I1654" s="72"/>
      <c r="J1654" s="73"/>
    </row>
    <row r="1655" spans="1:10" x14ac:dyDescent="0.35">
      <c r="A1655" s="71"/>
      <c r="B1655" s="71"/>
      <c r="C1655" s="71"/>
      <c r="D1655" s="69"/>
      <c r="E1655" s="71"/>
      <c r="F1655" s="71"/>
      <c r="G1655" s="71"/>
      <c r="H1655" s="71"/>
      <c r="I1655" s="72"/>
      <c r="J1655" s="73"/>
    </row>
    <row r="1656" spans="1:10" x14ac:dyDescent="0.35">
      <c r="A1656" s="71"/>
      <c r="B1656" s="71"/>
      <c r="C1656" s="71"/>
      <c r="D1656" s="69"/>
      <c r="E1656" s="71"/>
      <c r="F1656" s="71"/>
      <c r="G1656" s="71"/>
      <c r="H1656" s="71"/>
      <c r="I1656" s="72"/>
      <c r="J1656" s="73"/>
    </row>
    <row r="1657" spans="1:10" x14ac:dyDescent="0.35">
      <c r="A1657" s="71"/>
      <c r="B1657" s="71"/>
      <c r="C1657" s="71"/>
      <c r="D1657" s="69"/>
      <c r="E1657" s="71"/>
      <c r="F1657" s="71"/>
      <c r="G1657" s="71"/>
      <c r="H1657" s="71"/>
      <c r="I1657" s="72"/>
      <c r="J1657" s="73"/>
    </row>
    <row r="1658" spans="1:10" x14ac:dyDescent="0.35">
      <c r="A1658" s="71"/>
      <c r="B1658" s="71"/>
      <c r="C1658" s="71"/>
      <c r="D1658" s="69"/>
      <c r="E1658" s="71"/>
      <c r="F1658" s="71"/>
      <c r="G1658" s="71"/>
      <c r="H1658" s="71"/>
      <c r="I1658" s="72"/>
      <c r="J1658" s="73"/>
    </row>
    <row r="1659" spans="1:10" x14ac:dyDescent="0.35">
      <c r="A1659" s="71"/>
      <c r="B1659" s="71"/>
      <c r="C1659" s="71"/>
      <c r="D1659" s="69"/>
      <c r="E1659" s="71"/>
      <c r="F1659" s="71"/>
      <c r="G1659" s="71"/>
      <c r="H1659" s="71"/>
      <c r="I1659" s="72"/>
      <c r="J1659" s="73"/>
    </row>
    <row r="1660" spans="1:10" x14ac:dyDescent="0.35">
      <c r="A1660" s="71"/>
      <c r="B1660" s="71"/>
      <c r="C1660" s="71"/>
      <c r="D1660" s="69"/>
      <c r="E1660" s="71"/>
      <c r="F1660" s="71"/>
      <c r="G1660" s="71"/>
      <c r="H1660" s="71"/>
      <c r="I1660" s="72"/>
      <c r="J1660" s="73"/>
    </row>
    <row r="1661" spans="1:10" x14ac:dyDescent="0.35">
      <c r="A1661" s="71"/>
      <c r="B1661" s="71"/>
      <c r="C1661" s="71"/>
      <c r="D1661" s="69"/>
      <c r="E1661" s="71"/>
      <c r="F1661" s="71"/>
      <c r="G1661" s="71"/>
      <c r="H1661" s="71"/>
      <c r="I1661" s="72"/>
      <c r="J1661" s="73"/>
    </row>
    <row r="1662" spans="1:10" x14ac:dyDescent="0.35">
      <c r="A1662" s="71"/>
      <c r="B1662" s="71"/>
      <c r="C1662" s="71"/>
      <c r="D1662" s="69"/>
      <c r="E1662" s="71"/>
      <c r="F1662" s="71"/>
      <c r="G1662" s="71"/>
      <c r="H1662" s="71"/>
      <c r="I1662" s="72"/>
      <c r="J1662" s="73"/>
    </row>
    <row r="1663" spans="1:10" x14ac:dyDescent="0.35">
      <c r="A1663" s="71"/>
      <c r="B1663" s="71"/>
      <c r="C1663" s="71"/>
      <c r="D1663" s="69"/>
      <c r="E1663" s="71"/>
      <c r="F1663" s="71"/>
      <c r="G1663" s="71"/>
      <c r="H1663" s="71"/>
      <c r="I1663" s="72"/>
      <c r="J1663" s="73"/>
    </row>
    <row r="1664" spans="1:10" x14ac:dyDescent="0.35">
      <c r="A1664" s="71"/>
      <c r="B1664" s="71"/>
      <c r="C1664" s="71"/>
      <c r="D1664" s="69"/>
      <c r="E1664" s="71"/>
      <c r="F1664" s="71"/>
      <c r="G1664" s="71"/>
      <c r="H1664" s="71"/>
      <c r="I1664" s="72"/>
      <c r="J1664" s="73"/>
    </row>
    <row r="1665" spans="1:10" x14ac:dyDescent="0.35">
      <c r="A1665" s="71"/>
      <c r="B1665" s="71"/>
      <c r="C1665" s="71"/>
      <c r="D1665" s="69"/>
      <c r="E1665" s="71"/>
      <c r="F1665" s="71"/>
      <c r="G1665" s="71"/>
      <c r="H1665" s="71"/>
      <c r="I1665" s="72"/>
      <c r="J1665" s="73"/>
    </row>
    <row r="1666" spans="1:10" x14ac:dyDescent="0.35">
      <c r="A1666" s="71"/>
      <c r="B1666" s="71"/>
      <c r="C1666" s="71"/>
      <c r="D1666" s="69"/>
      <c r="E1666" s="71"/>
      <c r="F1666" s="71"/>
      <c r="G1666" s="71"/>
      <c r="H1666" s="71"/>
      <c r="I1666" s="72"/>
      <c r="J1666" s="73"/>
    </row>
    <row r="1667" spans="1:10" x14ac:dyDescent="0.35">
      <c r="A1667" s="71"/>
      <c r="B1667" s="71"/>
      <c r="C1667" s="71"/>
      <c r="D1667" s="69"/>
      <c r="E1667" s="71"/>
      <c r="F1667" s="71"/>
      <c r="G1667" s="71"/>
      <c r="H1667" s="71"/>
      <c r="I1667" s="72"/>
      <c r="J1667" s="73"/>
    </row>
    <row r="1668" spans="1:10" x14ac:dyDescent="0.35">
      <c r="A1668" s="71"/>
      <c r="B1668" s="71"/>
      <c r="C1668" s="71"/>
      <c r="D1668" s="69"/>
      <c r="E1668" s="71"/>
      <c r="F1668" s="71"/>
      <c r="G1668" s="71"/>
      <c r="H1668" s="71"/>
      <c r="I1668" s="72"/>
      <c r="J1668" s="73"/>
    </row>
    <row r="1669" spans="1:10" x14ac:dyDescent="0.35">
      <c r="A1669" s="71"/>
      <c r="B1669" s="71"/>
      <c r="C1669" s="71"/>
      <c r="D1669" s="69"/>
      <c r="E1669" s="71"/>
      <c r="F1669" s="71"/>
      <c r="G1669" s="71"/>
      <c r="H1669" s="71"/>
      <c r="I1669" s="72"/>
      <c r="J1669" s="73"/>
    </row>
    <row r="1670" spans="1:10" x14ac:dyDescent="0.35">
      <c r="A1670" s="71"/>
      <c r="B1670" s="71"/>
      <c r="C1670" s="71"/>
      <c r="D1670" s="69"/>
      <c r="E1670" s="71"/>
      <c r="F1670" s="71"/>
      <c r="G1670" s="71"/>
      <c r="H1670" s="71"/>
      <c r="I1670" s="72"/>
      <c r="J1670" s="73"/>
    </row>
    <row r="1671" spans="1:10" x14ac:dyDescent="0.35">
      <c r="A1671" s="71"/>
      <c r="B1671" s="71"/>
      <c r="C1671" s="71"/>
      <c r="D1671" s="69"/>
      <c r="E1671" s="71"/>
      <c r="F1671" s="71"/>
      <c r="G1671" s="71"/>
      <c r="H1671" s="71"/>
      <c r="I1671" s="72"/>
      <c r="J1671" s="73"/>
    </row>
    <row r="1672" spans="1:10" x14ac:dyDescent="0.35">
      <c r="A1672" s="71"/>
      <c r="B1672" s="71"/>
      <c r="C1672" s="71"/>
      <c r="D1672" s="69"/>
      <c r="E1672" s="71"/>
      <c r="F1672" s="71"/>
      <c r="G1672" s="71"/>
      <c r="H1672" s="71"/>
      <c r="I1672" s="72"/>
      <c r="J1672" s="73"/>
    </row>
    <row r="1673" spans="1:10" x14ac:dyDescent="0.35">
      <c r="A1673" s="71"/>
      <c r="B1673" s="71"/>
      <c r="C1673" s="71"/>
      <c r="D1673" s="69"/>
      <c r="E1673" s="71"/>
      <c r="F1673" s="71"/>
      <c r="G1673" s="71"/>
      <c r="H1673" s="71"/>
      <c r="I1673" s="72"/>
      <c r="J1673" s="73"/>
    </row>
    <row r="1674" spans="1:10" x14ac:dyDescent="0.35">
      <c r="A1674" s="71"/>
      <c r="B1674" s="71"/>
      <c r="C1674" s="71"/>
      <c r="D1674" s="69"/>
      <c r="E1674" s="71"/>
      <c r="F1674" s="71"/>
      <c r="G1674" s="71"/>
      <c r="H1674" s="71"/>
      <c r="I1674" s="72"/>
      <c r="J1674" s="73"/>
    </row>
    <row r="1675" spans="1:10" x14ac:dyDescent="0.35">
      <c r="A1675" s="71"/>
      <c r="B1675" s="71"/>
      <c r="C1675" s="71"/>
      <c r="D1675" s="69"/>
      <c r="E1675" s="71"/>
      <c r="F1675" s="71"/>
      <c r="G1675" s="71"/>
      <c r="H1675" s="71"/>
      <c r="I1675" s="72"/>
      <c r="J1675" s="73"/>
    </row>
    <row r="1676" spans="1:10" x14ac:dyDescent="0.35">
      <c r="A1676" s="71"/>
      <c r="B1676" s="71"/>
      <c r="C1676" s="71"/>
      <c r="D1676" s="69"/>
      <c r="E1676" s="71"/>
      <c r="F1676" s="71"/>
      <c r="G1676" s="71"/>
      <c r="H1676" s="71"/>
      <c r="I1676" s="72"/>
      <c r="J1676" s="73"/>
    </row>
    <row r="1677" spans="1:10" x14ac:dyDescent="0.35">
      <c r="A1677" s="71"/>
      <c r="B1677" s="71"/>
      <c r="C1677" s="71"/>
      <c r="D1677" s="69"/>
      <c r="E1677" s="71"/>
      <c r="F1677" s="71"/>
      <c r="G1677" s="71"/>
      <c r="H1677" s="71"/>
      <c r="I1677" s="72"/>
      <c r="J1677" s="73"/>
    </row>
    <row r="1678" spans="1:10" x14ac:dyDescent="0.35">
      <c r="A1678" s="71"/>
      <c r="B1678" s="71"/>
      <c r="C1678" s="71"/>
      <c r="D1678" s="69"/>
      <c r="E1678" s="71"/>
      <c r="F1678" s="71"/>
      <c r="G1678" s="71"/>
      <c r="H1678" s="71"/>
      <c r="I1678" s="72"/>
      <c r="J1678" s="73"/>
    </row>
    <row r="1679" spans="1:10" x14ac:dyDescent="0.35">
      <c r="A1679" s="71"/>
      <c r="B1679" s="71"/>
      <c r="C1679" s="71"/>
      <c r="D1679" s="69"/>
      <c r="E1679" s="71"/>
      <c r="F1679" s="71"/>
      <c r="G1679" s="71"/>
      <c r="H1679" s="71"/>
      <c r="I1679" s="72"/>
      <c r="J1679" s="73"/>
    </row>
    <row r="1680" spans="1:10" x14ac:dyDescent="0.35">
      <c r="A1680" s="71"/>
      <c r="B1680" s="71"/>
      <c r="C1680" s="71"/>
      <c r="D1680" s="69"/>
      <c r="E1680" s="71"/>
      <c r="F1680" s="71"/>
      <c r="G1680" s="71"/>
      <c r="H1680" s="71"/>
      <c r="I1680" s="72"/>
      <c r="J1680" s="73"/>
    </row>
    <row r="1681" spans="1:10" x14ac:dyDescent="0.35">
      <c r="A1681" s="71"/>
      <c r="B1681" s="71"/>
      <c r="C1681" s="71"/>
      <c r="D1681" s="69"/>
      <c r="E1681" s="71"/>
      <c r="F1681" s="71"/>
      <c r="G1681" s="71"/>
      <c r="H1681" s="71"/>
      <c r="I1681" s="72"/>
      <c r="J1681" s="73"/>
    </row>
    <row r="1682" spans="1:10" x14ac:dyDescent="0.35">
      <c r="A1682" s="71"/>
      <c r="B1682" s="71"/>
      <c r="C1682" s="71"/>
      <c r="D1682" s="69"/>
      <c r="E1682" s="71"/>
      <c r="F1682" s="71"/>
      <c r="G1682" s="71"/>
      <c r="H1682" s="71"/>
      <c r="I1682" s="72"/>
      <c r="J1682" s="73"/>
    </row>
    <row r="1683" spans="1:10" x14ac:dyDescent="0.35">
      <c r="A1683" s="71"/>
      <c r="B1683" s="71"/>
      <c r="C1683" s="71"/>
      <c r="D1683" s="69"/>
      <c r="E1683" s="71"/>
      <c r="F1683" s="71"/>
      <c r="G1683" s="71"/>
      <c r="H1683" s="71"/>
      <c r="I1683" s="72"/>
      <c r="J1683" s="73"/>
    </row>
    <row r="1684" spans="1:10" x14ac:dyDescent="0.35">
      <c r="A1684" s="71"/>
      <c r="B1684" s="71"/>
      <c r="C1684" s="71"/>
      <c r="D1684" s="69"/>
      <c r="E1684" s="71"/>
      <c r="F1684" s="71"/>
      <c r="G1684" s="71"/>
      <c r="H1684" s="71"/>
      <c r="I1684" s="72"/>
      <c r="J1684" s="73"/>
    </row>
    <row r="1685" spans="1:10" x14ac:dyDescent="0.35">
      <c r="A1685" s="71"/>
      <c r="B1685" s="71"/>
      <c r="C1685" s="71"/>
      <c r="D1685" s="69"/>
      <c r="E1685" s="71"/>
      <c r="F1685" s="71"/>
      <c r="G1685" s="71"/>
      <c r="H1685" s="71"/>
      <c r="I1685" s="72"/>
      <c r="J1685" s="73"/>
    </row>
    <row r="1686" spans="1:10" x14ac:dyDescent="0.35">
      <c r="A1686" s="71"/>
      <c r="B1686" s="71"/>
      <c r="C1686" s="71"/>
      <c r="D1686" s="69"/>
      <c r="E1686" s="71"/>
      <c r="F1686" s="71"/>
      <c r="G1686" s="71"/>
      <c r="H1686" s="71"/>
      <c r="I1686" s="72"/>
      <c r="J1686" s="73"/>
    </row>
    <row r="1687" spans="1:10" x14ac:dyDescent="0.35">
      <c r="A1687" s="71"/>
      <c r="B1687" s="71"/>
      <c r="C1687" s="71"/>
      <c r="D1687" s="69"/>
      <c r="E1687" s="71"/>
      <c r="F1687" s="71"/>
      <c r="G1687" s="71"/>
      <c r="H1687" s="71"/>
      <c r="I1687" s="72"/>
      <c r="J1687" s="73"/>
    </row>
    <row r="1688" spans="1:10" x14ac:dyDescent="0.35">
      <c r="A1688" s="71"/>
      <c r="B1688" s="71"/>
      <c r="C1688" s="71"/>
      <c r="D1688" s="69"/>
      <c r="E1688" s="71"/>
      <c r="F1688" s="71"/>
      <c r="G1688" s="71"/>
      <c r="H1688" s="71"/>
      <c r="I1688" s="72"/>
      <c r="J1688" s="73"/>
    </row>
    <row r="1689" spans="1:10" x14ac:dyDescent="0.35">
      <c r="A1689" s="71"/>
      <c r="B1689" s="71"/>
      <c r="C1689" s="71"/>
      <c r="D1689" s="69"/>
      <c r="E1689" s="71"/>
      <c r="F1689" s="71"/>
      <c r="G1689" s="71"/>
      <c r="H1689" s="71"/>
      <c r="I1689" s="72"/>
      <c r="J1689" s="73"/>
    </row>
    <row r="1690" spans="1:10" x14ac:dyDescent="0.35">
      <c r="A1690" s="71"/>
      <c r="B1690" s="71"/>
      <c r="C1690" s="71"/>
      <c r="D1690" s="69"/>
      <c r="E1690" s="71"/>
      <c r="F1690" s="71"/>
      <c r="G1690" s="71"/>
      <c r="H1690" s="71"/>
      <c r="I1690" s="72"/>
      <c r="J1690" s="73"/>
    </row>
    <row r="1691" spans="1:10" x14ac:dyDescent="0.35">
      <c r="A1691" s="71"/>
      <c r="B1691" s="71"/>
      <c r="C1691" s="71"/>
      <c r="D1691" s="69"/>
      <c r="E1691" s="71"/>
      <c r="F1691" s="71"/>
      <c r="G1691" s="71"/>
      <c r="H1691" s="71"/>
      <c r="I1691" s="72"/>
      <c r="J1691" s="73"/>
    </row>
    <row r="1692" spans="1:10" x14ac:dyDescent="0.35">
      <c r="A1692" s="71"/>
      <c r="B1692" s="71"/>
      <c r="C1692" s="71"/>
      <c r="D1692" s="69"/>
      <c r="E1692" s="71"/>
      <c r="F1692" s="71"/>
      <c r="G1692" s="71"/>
      <c r="H1692" s="71"/>
      <c r="I1692" s="72"/>
      <c r="J1692" s="73"/>
    </row>
    <row r="1693" spans="1:10" x14ac:dyDescent="0.35">
      <c r="A1693" s="71"/>
      <c r="B1693" s="71"/>
      <c r="C1693" s="71"/>
      <c r="D1693" s="69"/>
      <c r="E1693" s="71"/>
      <c r="F1693" s="71"/>
      <c r="G1693" s="71"/>
      <c r="H1693" s="71"/>
      <c r="I1693" s="72"/>
      <c r="J1693" s="73"/>
    </row>
    <row r="1694" spans="1:10" x14ac:dyDescent="0.35">
      <c r="A1694" s="71"/>
      <c r="B1694" s="71"/>
      <c r="C1694" s="71"/>
      <c r="D1694" s="69"/>
      <c r="E1694" s="71"/>
      <c r="F1694" s="71"/>
      <c r="G1694" s="71"/>
      <c r="H1694" s="71"/>
      <c r="I1694" s="72"/>
      <c r="J1694" s="73"/>
    </row>
    <row r="1695" spans="1:10" x14ac:dyDescent="0.35">
      <c r="A1695" s="71"/>
      <c r="B1695" s="71"/>
      <c r="C1695" s="71"/>
      <c r="D1695" s="69"/>
      <c r="E1695" s="71"/>
      <c r="F1695" s="71"/>
      <c r="G1695" s="71"/>
      <c r="H1695" s="71"/>
      <c r="I1695" s="72"/>
      <c r="J1695" s="73"/>
    </row>
    <row r="1696" spans="1:10" x14ac:dyDescent="0.35">
      <c r="A1696" s="71"/>
      <c r="B1696" s="71"/>
      <c r="C1696" s="71"/>
      <c r="D1696" s="69"/>
      <c r="E1696" s="71"/>
      <c r="F1696" s="71"/>
      <c r="G1696" s="71"/>
      <c r="H1696" s="71"/>
      <c r="I1696" s="72"/>
      <c r="J1696" s="73"/>
    </row>
    <row r="1697" spans="1:10" x14ac:dyDescent="0.35">
      <c r="A1697" s="71"/>
      <c r="B1697" s="71"/>
      <c r="C1697" s="71"/>
      <c r="D1697" s="69"/>
      <c r="E1697" s="71"/>
      <c r="F1697" s="71"/>
      <c r="G1697" s="71"/>
      <c r="H1697" s="71"/>
      <c r="I1697" s="72"/>
      <c r="J1697" s="73"/>
    </row>
    <row r="1698" spans="1:10" x14ac:dyDescent="0.35">
      <c r="A1698" s="71"/>
      <c r="B1698" s="71"/>
      <c r="C1698" s="71"/>
      <c r="D1698" s="69"/>
      <c r="E1698" s="71"/>
      <c r="F1698" s="71"/>
      <c r="G1698" s="71"/>
      <c r="H1698" s="71"/>
      <c r="I1698" s="72"/>
      <c r="J1698" s="73"/>
    </row>
    <row r="1699" spans="1:10" x14ac:dyDescent="0.35">
      <c r="A1699" s="71"/>
      <c r="B1699" s="71"/>
      <c r="C1699" s="71"/>
      <c r="D1699" s="69"/>
      <c r="E1699" s="71"/>
      <c r="F1699" s="71"/>
      <c r="G1699" s="71"/>
      <c r="H1699" s="71"/>
      <c r="I1699" s="72"/>
      <c r="J1699" s="73"/>
    </row>
    <row r="1700" spans="1:10" x14ac:dyDescent="0.35">
      <c r="A1700" s="71"/>
      <c r="B1700" s="71"/>
      <c r="C1700" s="71"/>
      <c r="D1700" s="69"/>
      <c r="E1700" s="71"/>
      <c r="F1700" s="71"/>
      <c r="G1700" s="71"/>
      <c r="H1700" s="71"/>
      <c r="I1700" s="72"/>
      <c r="J1700" s="73"/>
    </row>
    <row r="1701" spans="1:10" x14ac:dyDescent="0.35">
      <c r="A1701" s="71"/>
      <c r="B1701" s="71"/>
      <c r="C1701" s="71"/>
      <c r="D1701" s="69"/>
      <c r="E1701" s="71"/>
      <c r="F1701" s="71"/>
      <c r="G1701" s="71"/>
      <c r="H1701" s="71"/>
      <c r="I1701" s="72"/>
      <c r="J1701" s="73"/>
    </row>
    <row r="1702" spans="1:10" x14ac:dyDescent="0.35">
      <c r="A1702" s="71"/>
      <c r="B1702" s="71"/>
      <c r="C1702" s="71"/>
      <c r="D1702" s="69"/>
      <c r="E1702" s="71"/>
      <c r="F1702" s="71"/>
      <c r="G1702" s="71"/>
      <c r="H1702" s="71"/>
      <c r="I1702" s="72"/>
      <c r="J1702" s="73"/>
    </row>
    <row r="1703" spans="1:10" x14ac:dyDescent="0.35">
      <c r="A1703" s="71"/>
      <c r="B1703" s="71"/>
      <c r="C1703" s="71"/>
      <c r="D1703" s="69"/>
      <c r="E1703" s="71"/>
      <c r="F1703" s="71"/>
      <c r="G1703" s="71"/>
      <c r="H1703" s="71"/>
      <c r="I1703" s="72"/>
      <c r="J1703" s="73"/>
    </row>
    <row r="1704" spans="1:10" x14ac:dyDescent="0.35">
      <c r="A1704" s="71"/>
      <c r="B1704" s="71"/>
      <c r="C1704" s="71"/>
      <c r="D1704" s="69"/>
      <c r="E1704" s="71"/>
      <c r="F1704" s="71"/>
      <c r="G1704" s="71"/>
      <c r="H1704" s="71"/>
      <c r="I1704" s="72"/>
      <c r="J1704" s="73"/>
    </row>
    <row r="1705" spans="1:10" x14ac:dyDescent="0.35">
      <c r="A1705" s="71"/>
      <c r="B1705" s="71"/>
      <c r="C1705" s="71"/>
      <c r="D1705" s="69"/>
      <c r="E1705" s="71"/>
      <c r="F1705" s="71"/>
      <c r="G1705" s="71"/>
      <c r="H1705" s="71"/>
      <c r="I1705" s="72"/>
      <c r="J1705" s="73"/>
    </row>
    <row r="1706" spans="1:10" x14ac:dyDescent="0.35">
      <c r="A1706" s="71"/>
      <c r="B1706" s="71"/>
      <c r="C1706" s="71"/>
      <c r="D1706" s="69"/>
      <c r="E1706" s="71"/>
      <c r="F1706" s="71"/>
      <c r="G1706" s="71"/>
      <c r="H1706" s="71"/>
      <c r="I1706" s="72"/>
      <c r="J1706" s="73"/>
    </row>
    <row r="1707" spans="1:10" x14ac:dyDescent="0.35">
      <c r="A1707" s="71"/>
      <c r="B1707" s="71"/>
      <c r="C1707" s="71"/>
      <c r="D1707" s="69"/>
      <c r="E1707" s="71"/>
      <c r="F1707" s="71"/>
      <c r="G1707" s="71"/>
      <c r="H1707" s="71"/>
      <c r="I1707" s="72"/>
      <c r="J1707" s="73"/>
    </row>
    <row r="1708" spans="1:10" x14ac:dyDescent="0.35">
      <c r="A1708" s="71"/>
      <c r="B1708" s="71"/>
      <c r="C1708" s="71"/>
      <c r="D1708" s="69"/>
      <c r="E1708" s="71"/>
      <c r="F1708" s="71"/>
      <c r="G1708" s="71"/>
      <c r="H1708" s="71"/>
      <c r="I1708" s="72"/>
      <c r="J1708" s="73"/>
    </row>
    <row r="1709" spans="1:10" x14ac:dyDescent="0.35">
      <c r="A1709" s="71"/>
      <c r="B1709" s="71"/>
      <c r="C1709" s="71"/>
      <c r="D1709" s="69"/>
      <c r="E1709" s="71"/>
      <c r="F1709" s="71"/>
      <c r="G1709" s="71"/>
      <c r="H1709" s="71"/>
      <c r="I1709" s="72"/>
      <c r="J1709" s="73"/>
    </row>
    <row r="1710" spans="1:10" x14ac:dyDescent="0.35">
      <c r="A1710" s="71"/>
      <c r="B1710" s="71"/>
      <c r="C1710" s="71"/>
      <c r="D1710" s="69"/>
      <c r="E1710" s="71"/>
      <c r="F1710" s="71"/>
      <c r="G1710" s="71"/>
      <c r="H1710" s="71"/>
      <c r="I1710" s="72"/>
      <c r="J1710" s="73"/>
    </row>
    <row r="1711" spans="1:10" x14ac:dyDescent="0.35">
      <c r="A1711" s="71"/>
      <c r="B1711" s="71"/>
      <c r="C1711" s="71"/>
      <c r="D1711" s="69"/>
      <c r="E1711" s="71"/>
      <c r="F1711" s="71"/>
      <c r="G1711" s="71"/>
      <c r="H1711" s="71"/>
      <c r="I1711" s="72"/>
      <c r="J1711" s="73"/>
    </row>
    <row r="1712" spans="1:10" x14ac:dyDescent="0.35">
      <c r="A1712" s="71"/>
      <c r="B1712" s="71"/>
      <c r="C1712" s="71"/>
      <c r="D1712" s="69"/>
      <c r="E1712" s="71"/>
      <c r="F1712" s="71"/>
      <c r="G1712" s="71"/>
      <c r="H1712" s="71"/>
      <c r="I1712" s="72"/>
      <c r="J1712" s="73"/>
    </row>
    <row r="1713" spans="1:10" x14ac:dyDescent="0.35">
      <c r="A1713" s="71"/>
      <c r="B1713" s="71"/>
      <c r="C1713" s="71"/>
      <c r="D1713" s="69"/>
      <c r="E1713" s="71"/>
      <c r="F1713" s="71"/>
      <c r="G1713" s="71"/>
      <c r="H1713" s="71"/>
      <c r="I1713" s="72"/>
      <c r="J1713" s="73"/>
    </row>
    <row r="1714" spans="1:10" x14ac:dyDescent="0.35">
      <c r="A1714" s="71"/>
      <c r="B1714" s="71"/>
      <c r="C1714" s="71"/>
      <c r="D1714" s="69"/>
      <c r="E1714" s="71"/>
      <c r="F1714" s="71"/>
      <c r="G1714" s="71"/>
      <c r="H1714" s="71"/>
      <c r="I1714" s="72"/>
      <c r="J1714" s="73"/>
    </row>
    <row r="1715" spans="1:10" x14ac:dyDescent="0.35">
      <c r="A1715" s="71"/>
      <c r="B1715" s="71"/>
      <c r="C1715" s="71"/>
      <c r="D1715" s="69"/>
      <c r="E1715" s="71"/>
      <c r="F1715" s="71"/>
      <c r="G1715" s="71"/>
      <c r="H1715" s="71"/>
      <c r="I1715" s="72"/>
      <c r="J1715" s="73"/>
    </row>
    <row r="1716" spans="1:10" x14ac:dyDescent="0.35">
      <c r="A1716" s="71"/>
      <c r="B1716" s="71"/>
      <c r="C1716" s="71"/>
      <c r="D1716" s="69"/>
      <c r="E1716" s="71"/>
      <c r="F1716" s="71"/>
      <c r="G1716" s="71"/>
      <c r="H1716" s="71"/>
      <c r="I1716" s="72"/>
      <c r="J1716" s="73"/>
    </row>
    <row r="1717" spans="1:10" x14ac:dyDescent="0.35">
      <c r="A1717" s="71"/>
      <c r="B1717" s="71"/>
      <c r="C1717" s="71"/>
      <c r="D1717" s="69"/>
      <c r="E1717" s="71"/>
      <c r="F1717" s="71"/>
      <c r="G1717" s="71"/>
      <c r="H1717" s="71"/>
      <c r="I1717" s="72"/>
      <c r="J1717" s="73"/>
    </row>
    <row r="1718" spans="1:10" x14ac:dyDescent="0.35">
      <c r="A1718" s="71"/>
      <c r="B1718" s="71"/>
      <c r="C1718" s="71"/>
      <c r="D1718" s="69"/>
      <c r="E1718" s="71"/>
      <c r="F1718" s="71"/>
      <c r="G1718" s="71"/>
      <c r="H1718" s="71"/>
      <c r="I1718" s="72"/>
      <c r="J1718" s="73"/>
    </row>
    <row r="1719" spans="1:10" x14ac:dyDescent="0.35">
      <c r="A1719" s="71"/>
      <c r="B1719" s="71"/>
      <c r="C1719" s="71"/>
      <c r="D1719" s="69"/>
      <c r="E1719" s="71"/>
      <c r="F1719" s="71"/>
      <c r="G1719" s="71"/>
      <c r="H1719" s="71"/>
      <c r="I1719" s="72"/>
      <c r="J1719" s="73"/>
    </row>
    <row r="1720" spans="1:10" x14ac:dyDescent="0.35">
      <c r="A1720" s="71"/>
      <c r="B1720" s="71"/>
      <c r="C1720" s="71"/>
      <c r="D1720" s="69"/>
      <c r="E1720" s="71"/>
      <c r="F1720" s="71"/>
      <c r="G1720" s="71"/>
      <c r="H1720" s="71"/>
      <c r="I1720" s="72"/>
      <c r="J1720" s="73"/>
    </row>
    <row r="1721" spans="1:10" x14ac:dyDescent="0.35">
      <c r="A1721" s="71"/>
      <c r="B1721" s="71"/>
      <c r="C1721" s="71"/>
      <c r="D1721" s="69"/>
      <c r="E1721" s="71"/>
      <c r="F1721" s="71"/>
      <c r="G1721" s="71"/>
      <c r="H1721" s="71"/>
      <c r="I1721" s="72"/>
      <c r="J1721" s="73"/>
    </row>
    <row r="1722" spans="1:10" x14ac:dyDescent="0.35">
      <c r="A1722" s="71"/>
      <c r="B1722" s="71"/>
      <c r="C1722" s="71"/>
      <c r="D1722" s="69"/>
      <c r="E1722" s="71"/>
      <c r="F1722" s="71"/>
      <c r="G1722" s="71"/>
      <c r="H1722" s="71"/>
      <c r="I1722" s="72"/>
      <c r="J1722" s="73"/>
    </row>
    <row r="1723" spans="1:10" x14ac:dyDescent="0.35">
      <c r="A1723" s="71"/>
      <c r="B1723" s="71"/>
      <c r="C1723" s="71"/>
      <c r="D1723" s="69"/>
      <c r="E1723" s="71"/>
      <c r="F1723" s="71"/>
      <c r="G1723" s="71"/>
      <c r="H1723" s="71"/>
      <c r="I1723" s="72"/>
      <c r="J1723" s="73"/>
    </row>
    <row r="1724" spans="1:10" x14ac:dyDescent="0.35">
      <c r="A1724" s="71"/>
      <c r="B1724" s="71"/>
      <c r="C1724" s="71"/>
      <c r="D1724" s="69"/>
      <c r="E1724" s="71"/>
      <c r="F1724" s="71"/>
      <c r="G1724" s="71"/>
      <c r="H1724" s="71"/>
      <c r="I1724" s="72"/>
      <c r="J1724" s="73"/>
    </row>
    <row r="1725" spans="1:10" x14ac:dyDescent="0.35">
      <c r="A1725" s="71"/>
      <c r="B1725" s="71"/>
      <c r="C1725" s="71"/>
      <c r="D1725" s="69"/>
      <c r="E1725" s="71"/>
      <c r="F1725" s="71"/>
      <c r="G1725" s="71"/>
      <c r="H1725" s="71"/>
      <c r="I1725" s="72"/>
      <c r="J1725" s="73"/>
    </row>
    <row r="1726" spans="1:10" x14ac:dyDescent="0.35">
      <c r="A1726" s="71"/>
      <c r="B1726" s="71"/>
      <c r="C1726" s="71"/>
      <c r="D1726" s="69"/>
      <c r="E1726" s="71"/>
      <c r="F1726" s="71"/>
      <c r="G1726" s="71"/>
      <c r="H1726" s="71"/>
      <c r="I1726" s="72"/>
      <c r="J1726" s="73"/>
    </row>
    <row r="1727" spans="1:10" x14ac:dyDescent="0.35">
      <c r="A1727" s="71"/>
      <c r="B1727" s="71"/>
      <c r="C1727" s="71"/>
      <c r="D1727" s="69"/>
      <c r="E1727" s="71"/>
      <c r="F1727" s="71"/>
      <c r="G1727" s="71"/>
      <c r="H1727" s="71"/>
      <c r="I1727" s="72"/>
      <c r="J1727" s="73"/>
    </row>
    <row r="1728" spans="1:10" x14ac:dyDescent="0.35">
      <c r="A1728" s="71"/>
      <c r="B1728" s="71"/>
      <c r="C1728" s="71"/>
      <c r="D1728" s="69"/>
      <c r="E1728" s="71"/>
      <c r="F1728" s="71"/>
      <c r="G1728" s="71"/>
      <c r="H1728" s="71"/>
      <c r="I1728" s="72"/>
      <c r="J1728" s="73"/>
    </row>
    <row r="1729" spans="1:10" x14ac:dyDescent="0.35">
      <c r="A1729" s="71"/>
      <c r="B1729" s="71"/>
      <c r="C1729" s="71"/>
      <c r="D1729" s="69"/>
      <c r="E1729" s="71"/>
      <c r="F1729" s="71"/>
      <c r="G1729" s="71"/>
      <c r="H1729" s="71"/>
      <c r="I1729" s="72"/>
      <c r="J1729" s="73"/>
    </row>
    <row r="1730" spans="1:10" x14ac:dyDescent="0.35">
      <c r="A1730" s="71"/>
      <c r="B1730" s="71"/>
      <c r="C1730" s="71"/>
      <c r="D1730" s="69"/>
      <c r="E1730" s="71"/>
      <c r="F1730" s="71"/>
      <c r="G1730" s="71"/>
      <c r="H1730" s="71"/>
      <c r="I1730" s="72"/>
      <c r="J1730" s="73"/>
    </row>
    <row r="1731" spans="1:10" x14ac:dyDescent="0.35">
      <c r="A1731" s="71"/>
      <c r="B1731" s="71"/>
      <c r="C1731" s="71"/>
      <c r="D1731" s="69"/>
      <c r="E1731" s="71"/>
      <c r="F1731" s="71"/>
      <c r="G1731" s="71"/>
      <c r="H1731" s="71"/>
      <c r="I1731" s="72"/>
      <c r="J1731" s="73"/>
    </row>
    <row r="1732" spans="1:10" x14ac:dyDescent="0.35">
      <c r="A1732" s="71"/>
      <c r="B1732" s="71"/>
      <c r="C1732" s="71"/>
      <c r="D1732" s="69"/>
      <c r="E1732" s="71"/>
      <c r="F1732" s="71"/>
      <c r="G1732" s="71"/>
      <c r="H1732" s="71"/>
      <c r="I1732" s="72"/>
      <c r="J1732" s="73"/>
    </row>
    <row r="1733" spans="1:10" x14ac:dyDescent="0.35">
      <c r="A1733" s="71"/>
      <c r="B1733" s="71"/>
      <c r="C1733" s="71"/>
      <c r="D1733" s="69"/>
      <c r="E1733" s="71"/>
      <c r="F1733" s="71"/>
      <c r="G1733" s="71"/>
      <c r="H1733" s="71"/>
      <c r="I1733" s="72"/>
      <c r="J1733" s="73"/>
    </row>
    <row r="1734" spans="1:10" x14ac:dyDescent="0.35">
      <c r="A1734" s="71"/>
      <c r="B1734" s="71"/>
      <c r="C1734" s="71"/>
      <c r="D1734" s="69"/>
      <c r="E1734" s="71"/>
      <c r="F1734" s="71"/>
      <c r="G1734" s="71"/>
      <c r="H1734" s="71"/>
      <c r="I1734" s="72"/>
      <c r="J1734" s="73"/>
    </row>
    <row r="1735" spans="1:10" x14ac:dyDescent="0.35">
      <c r="A1735" s="71"/>
      <c r="B1735" s="71"/>
      <c r="C1735" s="71"/>
      <c r="D1735" s="69"/>
      <c r="E1735" s="71"/>
      <c r="F1735" s="71"/>
      <c r="G1735" s="71"/>
      <c r="H1735" s="71"/>
      <c r="I1735" s="72"/>
      <c r="J1735" s="73"/>
    </row>
    <row r="1736" spans="1:10" x14ac:dyDescent="0.35">
      <c r="A1736" s="71"/>
      <c r="B1736" s="71"/>
      <c r="C1736" s="71"/>
      <c r="D1736" s="69"/>
      <c r="E1736" s="71"/>
      <c r="F1736" s="71"/>
      <c r="G1736" s="71"/>
      <c r="H1736" s="71"/>
      <c r="I1736" s="72"/>
      <c r="J1736" s="73"/>
    </row>
    <row r="1737" spans="1:10" x14ac:dyDescent="0.35">
      <c r="A1737" s="71"/>
      <c r="B1737" s="71"/>
      <c r="C1737" s="71"/>
      <c r="D1737" s="69"/>
      <c r="E1737" s="71"/>
      <c r="F1737" s="71"/>
      <c r="G1737" s="71"/>
      <c r="H1737" s="71"/>
      <c r="I1737" s="72"/>
      <c r="J1737" s="73"/>
    </row>
    <row r="1738" spans="1:10" x14ac:dyDescent="0.35">
      <c r="A1738" s="71"/>
      <c r="B1738" s="71"/>
      <c r="C1738" s="71"/>
      <c r="D1738" s="69"/>
      <c r="E1738" s="71"/>
      <c r="F1738" s="71"/>
      <c r="G1738" s="71"/>
      <c r="H1738" s="71"/>
      <c r="I1738" s="72"/>
      <c r="J1738" s="73"/>
    </row>
    <row r="1739" spans="1:10" x14ac:dyDescent="0.35">
      <c r="A1739" s="71"/>
      <c r="B1739" s="71"/>
      <c r="C1739" s="71"/>
      <c r="D1739" s="69"/>
      <c r="E1739" s="71"/>
      <c r="F1739" s="71"/>
      <c r="G1739" s="71"/>
      <c r="H1739" s="71"/>
      <c r="I1739" s="72"/>
      <c r="J1739" s="73"/>
    </row>
    <row r="1740" spans="1:10" x14ac:dyDescent="0.35">
      <c r="A1740" s="71"/>
      <c r="B1740" s="71"/>
      <c r="C1740" s="71"/>
      <c r="D1740" s="69"/>
      <c r="E1740" s="71"/>
      <c r="F1740" s="71"/>
      <c r="G1740" s="71"/>
      <c r="H1740" s="71"/>
      <c r="I1740" s="72"/>
      <c r="J1740" s="73"/>
    </row>
    <row r="1741" spans="1:10" x14ac:dyDescent="0.35">
      <c r="A1741" s="71"/>
      <c r="B1741" s="71"/>
      <c r="C1741" s="71"/>
      <c r="D1741" s="69"/>
      <c r="E1741" s="71"/>
      <c r="F1741" s="71"/>
      <c r="G1741" s="71"/>
      <c r="H1741" s="71"/>
      <c r="I1741" s="72"/>
      <c r="J1741" s="73"/>
    </row>
    <row r="1742" spans="1:10" x14ac:dyDescent="0.35">
      <c r="A1742" s="71"/>
      <c r="B1742" s="71"/>
      <c r="C1742" s="71"/>
      <c r="D1742" s="69"/>
      <c r="E1742" s="71"/>
      <c r="F1742" s="71"/>
      <c r="G1742" s="71"/>
      <c r="H1742" s="71"/>
      <c r="I1742" s="72"/>
      <c r="J1742" s="73"/>
    </row>
    <row r="1743" spans="1:10" x14ac:dyDescent="0.35">
      <c r="A1743" s="71"/>
      <c r="B1743" s="71"/>
      <c r="C1743" s="71"/>
      <c r="D1743" s="69"/>
      <c r="E1743" s="71"/>
      <c r="F1743" s="71"/>
      <c r="G1743" s="71"/>
      <c r="H1743" s="71"/>
      <c r="I1743" s="72"/>
      <c r="J1743" s="73"/>
    </row>
    <row r="1744" spans="1:10" x14ac:dyDescent="0.35">
      <c r="A1744" s="71"/>
      <c r="B1744" s="71"/>
      <c r="C1744" s="71"/>
      <c r="D1744" s="69"/>
      <c r="E1744" s="71"/>
      <c r="F1744" s="71"/>
      <c r="G1744" s="71"/>
      <c r="H1744" s="71"/>
      <c r="I1744" s="72"/>
      <c r="J1744" s="73"/>
    </row>
    <row r="1745" spans="1:10" x14ac:dyDescent="0.35">
      <c r="A1745" s="71"/>
      <c r="B1745" s="71"/>
      <c r="C1745" s="71"/>
      <c r="D1745" s="69"/>
      <c r="E1745" s="71"/>
      <c r="F1745" s="71"/>
      <c r="G1745" s="71"/>
      <c r="H1745" s="71"/>
      <c r="I1745" s="72"/>
      <c r="J1745" s="73"/>
    </row>
    <row r="1746" spans="1:10" x14ac:dyDescent="0.35">
      <c r="A1746" s="71"/>
      <c r="B1746" s="71"/>
      <c r="C1746" s="71"/>
      <c r="D1746" s="69"/>
      <c r="E1746" s="71"/>
      <c r="F1746" s="71"/>
      <c r="G1746" s="71"/>
      <c r="H1746" s="71"/>
      <c r="I1746" s="72"/>
      <c r="J1746" s="73"/>
    </row>
    <row r="1747" spans="1:10" x14ac:dyDescent="0.35">
      <c r="A1747" s="71"/>
      <c r="B1747" s="71"/>
      <c r="C1747" s="71"/>
      <c r="D1747" s="69"/>
      <c r="E1747" s="71"/>
      <c r="F1747" s="71"/>
      <c r="G1747" s="71"/>
      <c r="H1747" s="71"/>
      <c r="I1747" s="72"/>
      <c r="J1747" s="73"/>
    </row>
    <row r="1748" spans="1:10" x14ac:dyDescent="0.35">
      <c r="A1748" s="71"/>
      <c r="B1748" s="71"/>
      <c r="C1748" s="71"/>
      <c r="D1748" s="69"/>
      <c r="E1748" s="71"/>
      <c r="F1748" s="71"/>
      <c r="G1748" s="71"/>
      <c r="H1748" s="71"/>
      <c r="I1748" s="72"/>
      <c r="J1748" s="73"/>
    </row>
    <row r="1749" spans="1:10" x14ac:dyDescent="0.35">
      <c r="A1749" s="71"/>
      <c r="B1749" s="71"/>
      <c r="C1749" s="71"/>
      <c r="D1749" s="69"/>
      <c r="E1749" s="71"/>
      <c r="F1749" s="71"/>
      <c r="G1749" s="71"/>
      <c r="H1749" s="71"/>
      <c r="I1749" s="72"/>
      <c r="J1749" s="73"/>
    </row>
    <row r="1750" spans="1:10" x14ac:dyDescent="0.35">
      <c r="A1750" s="71"/>
      <c r="B1750" s="71"/>
      <c r="C1750" s="71"/>
      <c r="D1750" s="69"/>
      <c r="E1750" s="71"/>
      <c r="F1750" s="71"/>
      <c r="G1750" s="71"/>
      <c r="H1750" s="71"/>
      <c r="I1750" s="72"/>
      <c r="J1750" s="73"/>
    </row>
    <row r="1751" spans="1:10" x14ac:dyDescent="0.35">
      <c r="A1751" s="71"/>
      <c r="B1751" s="71"/>
      <c r="C1751" s="71"/>
      <c r="D1751" s="69"/>
      <c r="E1751" s="71"/>
      <c r="F1751" s="71"/>
      <c r="G1751" s="71"/>
      <c r="H1751" s="71"/>
      <c r="I1751" s="72"/>
      <c r="J1751" s="73"/>
    </row>
    <row r="1752" spans="1:10" x14ac:dyDescent="0.35">
      <c r="A1752" s="71"/>
      <c r="B1752" s="71"/>
      <c r="C1752" s="71"/>
      <c r="D1752" s="69"/>
      <c r="E1752" s="71"/>
      <c r="F1752" s="71"/>
      <c r="G1752" s="71"/>
      <c r="H1752" s="71"/>
      <c r="I1752" s="72"/>
      <c r="J1752" s="73"/>
    </row>
    <row r="1753" spans="1:10" x14ac:dyDescent="0.35">
      <c r="A1753" s="71"/>
      <c r="B1753" s="71"/>
      <c r="C1753" s="71"/>
      <c r="D1753" s="69"/>
      <c r="E1753" s="71"/>
      <c r="F1753" s="71"/>
      <c r="G1753" s="71"/>
      <c r="H1753" s="71"/>
      <c r="I1753" s="72"/>
      <c r="J1753" s="73"/>
    </row>
    <row r="1754" spans="1:10" x14ac:dyDescent="0.35">
      <c r="A1754" s="71"/>
      <c r="B1754" s="71"/>
      <c r="C1754" s="71"/>
      <c r="D1754" s="69"/>
      <c r="E1754" s="71"/>
      <c r="F1754" s="71"/>
      <c r="G1754" s="71"/>
      <c r="H1754" s="71"/>
      <c r="I1754" s="72"/>
      <c r="J1754" s="73"/>
    </row>
    <row r="1755" spans="1:10" x14ac:dyDescent="0.35">
      <c r="A1755" s="71"/>
      <c r="B1755" s="71"/>
      <c r="C1755" s="71"/>
      <c r="D1755" s="69"/>
      <c r="E1755" s="71"/>
      <c r="F1755" s="71"/>
      <c r="G1755" s="71"/>
      <c r="H1755" s="71"/>
      <c r="I1755" s="72"/>
      <c r="J1755" s="73"/>
    </row>
    <row r="1756" spans="1:10" x14ac:dyDescent="0.35">
      <c r="A1756" s="71"/>
      <c r="B1756" s="71"/>
      <c r="C1756" s="71"/>
      <c r="D1756" s="69"/>
      <c r="E1756" s="71"/>
      <c r="F1756" s="71"/>
      <c r="G1756" s="71"/>
      <c r="H1756" s="71"/>
      <c r="I1756" s="72"/>
      <c r="J1756" s="73"/>
    </row>
    <row r="1757" spans="1:10" x14ac:dyDescent="0.35">
      <c r="A1757" s="71"/>
      <c r="B1757" s="71"/>
      <c r="C1757" s="71"/>
      <c r="D1757" s="69"/>
      <c r="E1757" s="71"/>
      <c r="F1757" s="71"/>
      <c r="G1757" s="71"/>
      <c r="H1757" s="71"/>
      <c r="I1757" s="72"/>
      <c r="J1757" s="73"/>
    </row>
    <row r="1758" spans="1:10" x14ac:dyDescent="0.35">
      <c r="A1758" s="71"/>
      <c r="B1758" s="71"/>
      <c r="C1758" s="71"/>
      <c r="D1758" s="69"/>
      <c r="E1758" s="71"/>
      <c r="F1758" s="71"/>
      <c r="G1758" s="71"/>
      <c r="H1758" s="71"/>
      <c r="I1758" s="72"/>
      <c r="J1758" s="73"/>
    </row>
    <row r="1759" spans="1:10" x14ac:dyDescent="0.35">
      <c r="A1759" s="71"/>
      <c r="B1759" s="71"/>
      <c r="C1759" s="71"/>
      <c r="D1759" s="69"/>
      <c r="E1759" s="71"/>
      <c r="F1759" s="71"/>
      <c r="G1759" s="71"/>
      <c r="H1759" s="71"/>
      <c r="I1759" s="72"/>
      <c r="J1759" s="73"/>
    </row>
    <row r="1760" spans="1:10" x14ac:dyDescent="0.35">
      <c r="A1760" s="71"/>
      <c r="B1760" s="71"/>
      <c r="C1760" s="71"/>
      <c r="D1760" s="69"/>
      <c r="E1760" s="71"/>
      <c r="F1760" s="71"/>
      <c r="G1760" s="71"/>
      <c r="H1760" s="71"/>
      <c r="I1760" s="72"/>
      <c r="J1760" s="73"/>
    </row>
    <row r="1761" spans="1:10" x14ac:dyDescent="0.35">
      <c r="A1761" s="71"/>
      <c r="B1761" s="71"/>
      <c r="C1761" s="71"/>
      <c r="D1761" s="69"/>
      <c r="E1761" s="71"/>
      <c r="F1761" s="71"/>
      <c r="G1761" s="71"/>
      <c r="H1761" s="71"/>
      <c r="I1761" s="72"/>
      <c r="J1761" s="73"/>
    </row>
    <row r="1762" spans="1:10" x14ac:dyDescent="0.35">
      <c r="A1762" s="71"/>
      <c r="B1762" s="71"/>
      <c r="C1762" s="71"/>
      <c r="D1762" s="69"/>
      <c r="E1762" s="71"/>
      <c r="F1762" s="71"/>
      <c r="G1762" s="71"/>
      <c r="H1762" s="71"/>
      <c r="I1762" s="72"/>
      <c r="J1762" s="73"/>
    </row>
    <row r="1763" spans="1:10" x14ac:dyDescent="0.35">
      <c r="A1763" s="71"/>
      <c r="B1763" s="71"/>
      <c r="C1763" s="71"/>
      <c r="D1763" s="69"/>
      <c r="E1763" s="71"/>
      <c r="F1763" s="71"/>
      <c r="G1763" s="71"/>
      <c r="H1763" s="71"/>
      <c r="I1763" s="72"/>
      <c r="J1763" s="73"/>
    </row>
    <row r="1764" spans="1:10" x14ac:dyDescent="0.35">
      <c r="A1764" s="71"/>
      <c r="B1764" s="71"/>
      <c r="C1764" s="71"/>
      <c r="D1764" s="69"/>
      <c r="E1764" s="71"/>
      <c r="F1764" s="71"/>
      <c r="G1764" s="71"/>
      <c r="H1764" s="71"/>
      <c r="I1764" s="72"/>
      <c r="J1764" s="73"/>
    </row>
    <row r="1765" spans="1:10" x14ac:dyDescent="0.35">
      <c r="A1765" s="71"/>
      <c r="B1765" s="71"/>
      <c r="C1765" s="71"/>
      <c r="D1765" s="69"/>
      <c r="E1765" s="71"/>
      <c r="F1765" s="71"/>
      <c r="G1765" s="71"/>
      <c r="H1765" s="71"/>
      <c r="I1765" s="72"/>
      <c r="J1765" s="73"/>
    </row>
    <row r="1766" spans="1:10" x14ac:dyDescent="0.35">
      <c r="A1766" s="71"/>
      <c r="B1766" s="71"/>
      <c r="C1766" s="71"/>
      <c r="D1766" s="69"/>
      <c r="E1766" s="71"/>
      <c r="F1766" s="71"/>
      <c r="G1766" s="71"/>
      <c r="H1766" s="71"/>
      <c r="I1766" s="72"/>
      <c r="J1766" s="73"/>
    </row>
    <row r="1767" spans="1:10" x14ac:dyDescent="0.35">
      <c r="A1767" s="71"/>
      <c r="B1767" s="71"/>
      <c r="C1767" s="71"/>
      <c r="D1767" s="69"/>
      <c r="E1767" s="71"/>
      <c r="F1767" s="71"/>
      <c r="G1767" s="71"/>
      <c r="H1767" s="71"/>
      <c r="I1767" s="72"/>
      <c r="J1767" s="73"/>
    </row>
    <row r="1768" spans="1:10" x14ac:dyDescent="0.35">
      <c r="A1768" s="71"/>
      <c r="B1768" s="71"/>
      <c r="C1768" s="71"/>
      <c r="D1768" s="69"/>
      <c r="E1768" s="71"/>
      <c r="F1768" s="71"/>
      <c r="G1768" s="71"/>
      <c r="H1768" s="71"/>
      <c r="I1768" s="72"/>
      <c r="J1768" s="73"/>
    </row>
    <row r="1769" spans="1:10" x14ac:dyDescent="0.35">
      <c r="A1769" s="71"/>
      <c r="B1769" s="71"/>
      <c r="C1769" s="71"/>
      <c r="D1769" s="69"/>
      <c r="E1769" s="71"/>
      <c r="F1769" s="71"/>
      <c r="G1769" s="71"/>
      <c r="H1769" s="71"/>
      <c r="I1769" s="72"/>
      <c r="J1769" s="73"/>
    </row>
    <row r="1770" spans="1:10" x14ac:dyDescent="0.35">
      <c r="A1770" s="71"/>
      <c r="B1770" s="71"/>
      <c r="C1770" s="71"/>
      <c r="D1770" s="69"/>
      <c r="E1770" s="71"/>
      <c r="F1770" s="71"/>
      <c r="G1770" s="71"/>
      <c r="H1770" s="71"/>
      <c r="I1770" s="72"/>
      <c r="J1770" s="73"/>
    </row>
    <row r="1771" spans="1:10" x14ac:dyDescent="0.35">
      <c r="A1771" s="71"/>
      <c r="B1771" s="71"/>
      <c r="C1771" s="71"/>
      <c r="D1771" s="69"/>
      <c r="E1771" s="71"/>
      <c r="F1771" s="71"/>
      <c r="G1771" s="71"/>
      <c r="H1771" s="71"/>
      <c r="I1771" s="72"/>
      <c r="J1771" s="73"/>
    </row>
    <row r="1772" spans="1:10" x14ac:dyDescent="0.35">
      <c r="A1772" s="71"/>
      <c r="B1772" s="71"/>
      <c r="C1772" s="71"/>
      <c r="D1772" s="69"/>
      <c r="E1772" s="71"/>
      <c r="F1772" s="71"/>
      <c r="G1772" s="71"/>
      <c r="H1772" s="71"/>
      <c r="I1772" s="72"/>
      <c r="J1772" s="73"/>
    </row>
    <row r="1773" spans="1:10" x14ac:dyDescent="0.35">
      <c r="A1773" s="71"/>
      <c r="B1773" s="71"/>
      <c r="C1773" s="71"/>
      <c r="D1773" s="69"/>
      <c r="E1773" s="71"/>
      <c r="F1773" s="71"/>
      <c r="G1773" s="71"/>
      <c r="H1773" s="71"/>
      <c r="I1773" s="72"/>
      <c r="J1773" s="73"/>
    </row>
    <row r="1774" spans="1:10" x14ac:dyDescent="0.35">
      <c r="A1774" s="71"/>
      <c r="B1774" s="71"/>
      <c r="C1774" s="71"/>
      <c r="D1774" s="69"/>
      <c r="E1774" s="71"/>
      <c r="F1774" s="71"/>
      <c r="G1774" s="71"/>
      <c r="H1774" s="71"/>
      <c r="I1774" s="72"/>
      <c r="J1774" s="73"/>
    </row>
    <row r="1775" spans="1:10" x14ac:dyDescent="0.35">
      <c r="A1775" s="71"/>
      <c r="B1775" s="71"/>
      <c r="C1775" s="71"/>
      <c r="D1775" s="69"/>
      <c r="E1775" s="71"/>
      <c r="F1775" s="71"/>
      <c r="G1775" s="71"/>
      <c r="H1775" s="71"/>
      <c r="I1775" s="72"/>
      <c r="J1775" s="73"/>
    </row>
    <row r="1776" spans="1:10" x14ac:dyDescent="0.35">
      <c r="A1776" s="71"/>
      <c r="B1776" s="71"/>
      <c r="C1776" s="71"/>
      <c r="D1776" s="69"/>
      <c r="E1776" s="71"/>
      <c r="F1776" s="71"/>
      <c r="G1776" s="71"/>
      <c r="H1776" s="71"/>
      <c r="I1776" s="72"/>
      <c r="J1776" s="73"/>
    </row>
    <row r="1777" spans="1:10" x14ac:dyDescent="0.35">
      <c r="A1777" s="71"/>
      <c r="B1777" s="71"/>
      <c r="C1777" s="71"/>
      <c r="D1777" s="69"/>
      <c r="E1777" s="71"/>
      <c r="F1777" s="71"/>
      <c r="G1777" s="71"/>
      <c r="H1777" s="71"/>
      <c r="I1777" s="72"/>
      <c r="J1777" s="73"/>
    </row>
    <row r="1778" spans="1:10" x14ac:dyDescent="0.35">
      <c r="A1778" s="71"/>
      <c r="B1778" s="71"/>
      <c r="C1778" s="71"/>
      <c r="D1778" s="69"/>
      <c r="E1778" s="71"/>
      <c r="F1778" s="71"/>
      <c r="G1778" s="71"/>
      <c r="H1778" s="71"/>
      <c r="I1778" s="72"/>
      <c r="J1778" s="73"/>
    </row>
    <row r="1779" spans="1:10" x14ac:dyDescent="0.35">
      <c r="A1779" s="71"/>
      <c r="B1779" s="71"/>
      <c r="C1779" s="71"/>
      <c r="D1779" s="69"/>
      <c r="E1779" s="71"/>
      <c r="F1779" s="71"/>
      <c r="G1779" s="71"/>
      <c r="H1779" s="71"/>
      <c r="I1779" s="72"/>
      <c r="J1779" s="73"/>
    </row>
    <row r="1780" spans="1:10" x14ac:dyDescent="0.35">
      <c r="A1780" s="71"/>
      <c r="B1780" s="71"/>
      <c r="C1780" s="71"/>
      <c r="D1780" s="69"/>
      <c r="E1780" s="71"/>
      <c r="F1780" s="71"/>
      <c r="G1780" s="71"/>
      <c r="H1780" s="71"/>
      <c r="I1780" s="72"/>
      <c r="J1780" s="73"/>
    </row>
    <row r="1781" spans="1:10" x14ac:dyDescent="0.35">
      <c r="A1781" s="71"/>
      <c r="B1781" s="71"/>
      <c r="C1781" s="71"/>
      <c r="D1781" s="69"/>
      <c r="E1781" s="71"/>
      <c r="F1781" s="71"/>
      <c r="G1781" s="71"/>
      <c r="H1781" s="71"/>
      <c r="I1781" s="72"/>
      <c r="J1781" s="73"/>
    </row>
    <row r="1782" spans="1:10" x14ac:dyDescent="0.35">
      <c r="A1782" s="71"/>
      <c r="B1782" s="71"/>
      <c r="C1782" s="71"/>
      <c r="D1782" s="69"/>
      <c r="E1782" s="71"/>
      <c r="F1782" s="71"/>
      <c r="G1782" s="71"/>
      <c r="H1782" s="71"/>
      <c r="I1782" s="72"/>
      <c r="J1782" s="73"/>
    </row>
    <row r="1783" spans="1:10" x14ac:dyDescent="0.35">
      <c r="A1783" s="71"/>
      <c r="B1783" s="71"/>
      <c r="C1783" s="71"/>
      <c r="D1783" s="69"/>
      <c r="E1783" s="71"/>
      <c r="F1783" s="71"/>
      <c r="G1783" s="71"/>
      <c r="H1783" s="71"/>
      <c r="I1783" s="72"/>
      <c r="J1783" s="73"/>
    </row>
    <row r="1784" spans="1:10" x14ac:dyDescent="0.35">
      <c r="A1784" s="71"/>
      <c r="B1784" s="71"/>
      <c r="C1784" s="71"/>
      <c r="D1784" s="69"/>
      <c r="E1784" s="71"/>
      <c r="F1784" s="71"/>
      <c r="G1784" s="71"/>
      <c r="H1784" s="71"/>
      <c r="I1784" s="72"/>
      <c r="J1784" s="73"/>
    </row>
    <row r="1785" spans="1:10" x14ac:dyDescent="0.35">
      <c r="A1785" s="71"/>
      <c r="B1785" s="71"/>
      <c r="C1785" s="71"/>
      <c r="D1785" s="69"/>
      <c r="E1785" s="71"/>
      <c r="F1785" s="71"/>
      <c r="G1785" s="71"/>
      <c r="H1785" s="71"/>
      <c r="I1785" s="72"/>
      <c r="J1785" s="73"/>
    </row>
    <row r="1786" spans="1:10" x14ac:dyDescent="0.35">
      <c r="A1786" s="71"/>
      <c r="B1786" s="71"/>
      <c r="C1786" s="71"/>
      <c r="D1786" s="69"/>
      <c r="E1786" s="71"/>
      <c r="F1786" s="71"/>
      <c r="G1786" s="71"/>
      <c r="H1786" s="71"/>
      <c r="I1786" s="72"/>
      <c r="J1786" s="73"/>
    </row>
    <row r="1787" spans="1:10" x14ac:dyDescent="0.35">
      <c r="A1787" s="71"/>
      <c r="B1787" s="71"/>
      <c r="C1787" s="71"/>
      <c r="D1787" s="69"/>
      <c r="E1787" s="71"/>
      <c r="F1787" s="71"/>
      <c r="G1787" s="71"/>
      <c r="H1787" s="71"/>
      <c r="I1787" s="72"/>
      <c r="J1787" s="73"/>
    </row>
    <row r="1788" spans="1:10" x14ac:dyDescent="0.35">
      <c r="A1788" s="71"/>
      <c r="B1788" s="71"/>
      <c r="C1788" s="71"/>
      <c r="D1788" s="69"/>
      <c r="E1788" s="71"/>
      <c r="F1788" s="71"/>
      <c r="G1788" s="71"/>
      <c r="H1788" s="71"/>
      <c r="I1788" s="72"/>
      <c r="J1788" s="73"/>
    </row>
    <row r="1789" spans="1:10" x14ac:dyDescent="0.35">
      <c r="A1789" s="71"/>
      <c r="B1789" s="71"/>
      <c r="C1789" s="71"/>
      <c r="D1789" s="69"/>
      <c r="E1789" s="71"/>
      <c r="F1789" s="71"/>
      <c r="G1789" s="71"/>
      <c r="H1789" s="71"/>
      <c r="I1789" s="72"/>
      <c r="J1789" s="73"/>
    </row>
    <row r="1790" spans="1:10" x14ac:dyDescent="0.35">
      <c r="A1790" s="71"/>
      <c r="B1790" s="71"/>
      <c r="C1790" s="71"/>
      <c r="D1790" s="69"/>
      <c r="E1790" s="71"/>
      <c r="F1790" s="71"/>
      <c r="G1790" s="71"/>
      <c r="H1790" s="71"/>
      <c r="I1790" s="72"/>
      <c r="J1790" s="73"/>
    </row>
    <row r="1791" spans="1:10" x14ac:dyDescent="0.35">
      <c r="A1791" s="71"/>
      <c r="B1791" s="71"/>
      <c r="C1791" s="71"/>
      <c r="D1791" s="69"/>
      <c r="E1791" s="71"/>
      <c r="F1791" s="71"/>
      <c r="G1791" s="71"/>
      <c r="H1791" s="71"/>
      <c r="I1791" s="72"/>
      <c r="J1791" s="73"/>
    </row>
    <row r="1792" spans="1:10" x14ac:dyDescent="0.35">
      <c r="A1792" s="71"/>
      <c r="B1792" s="71"/>
      <c r="C1792" s="71"/>
      <c r="D1792" s="69"/>
      <c r="E1792" s="71"/>
      <c r="F1792" s="71"/>
      <c r="G1792" s="71"/>
      <c r="H1792" s="71"/>
      <c r="I1792" s="72"/>
      <c r="J1792" s="73"/>
    </row>
    <row r="1793" spans="1:10" x14ac:dyDescent="0.35">
      <c r="A1793" s="71"/>
      <c r="B1793" s="71"/>
      <c r="C1793" s="71"/>
      <c r="D1793" s="69"/>
      <c r="E1793" s="71"/>
      <c r="F1793" s="71"/>
      <c r="G1793" s="71"/>
      <c r="H1793" s="71"/>
      <c r="I1793" s="72"/>
      <c r="J1793" s="73"/>
    </row>
    <row r="1794" spans="1:10" x14ac:dyDescent="0.35">
      <c r="A1794" s="71"/>
      <c r="B1794" s="71"/>
      <c r="C1794" s="71"/>
      <c r="D1794" s="69"/>
      <c r="E1794" s="71"/>
      <c r="F1794" s="71"/>
      <c r="G1794" s="71"/>
      <c r="H1794" s="71"/>
      <c r="I1794" s="72"/>
      <c r="J1794" s="73"/>
    </row>
    <row r="1795" spans="1:10" x14ac:dyDescent="0.35">
      <c r="A1795" s="71"/>
      <c r="B1795" s="71"/>
      <c r="C1795" s="71"/>
      <c r="D1795" s="69"/>
      <c r="E1795" s="71"/>
      <c r="F1795" s="71"/>
      <c r="G1795" s="71"/>
      <c r="H1795" s="71"/>
      <c r="I1795" s="72"/>
      <c r="J1795" s="73"/>
    </row>
    <row r="1796" spans="1:10" x14ac:dyDescent="0.35">
      <c r="A1796" s="71"/>
      <c r="B1796" s="71"/>
      <c r="C1796" s="71"/>
      <c r="D1796" s="69"/>
      <c r="E1796" s="71"/>
      <c r="F1796" s="71"/>
      <c r="G1796" s="71"/>
      <c r="H1796" s="71"/>
      <c r="I1796" s="72"/>
      <c r="J1796" s="73"/>
    </row>
    <row r="1797" spans="1:10" x14ac:dyDescent="0.35">
      <c r="A1797" s="71"/>
      <c r="B1797" s="71"/>
      <c r="C1797" s="71"/>
      <c r="D1797" s="69"/>
      <c r="E1797" s="71"/>
      <c r="F1797" s="71"/>
      <c r="G1797" s="71"/>
      <c r="H1797" s="71"/>
      <c r="I1797" s="72"/>
      <c r="J1797" s="73"/>
    </row>
    <row r="1798" spans="1:10" x14ac:dyDescent="0.35">
      <c r="A1798" s="71"/>
      <c r="B1798" s="71"/>
      <c r="C1798" s="71"/>
      <c r="D1798" s="69"/>
      <c r="E1798" s="71"/>
      <c r="F1798" s="71"/>
      <c r="G1798" s="71"/>
      <c r="H1798" s="71"/>
      <c r="I1798" s="72"/>
      <c r="J1798" s="73"/>
    </row>
    <row r="1799" spans="1:10" x14ac:dyDescent="0.35">
      <c r="A1799" s="71"/>
      <c r="B1799" s="71"/>
      <c r="C1799" s="71"/>
      <c r="D1799" s="69"/>
      <c r="E1799" s="71"/>
      <c r="F1799" s="71"/>
      <c r="G1799" s="71"/>
      <c r="H1799" s="71"/>
      <c r="I1799" s="72"/>
      <c r="J1799" s="73"/>
    </row>
    <row r="1800" spans="1:10" x14ac:dyDescent="0.35">
      <c r="A1800" s="71"/>
      <c r="B1800" s="71"/>
      <c r="C1800" s="71"/>
      <c r="D1800" s="69"/>
      <c r="E1800" s="71"/>
      <c r="F1800" s="71"/>
      <c r="G1800" s="71"/>
      <c r="H1800" s="71"/>
      <c r="I1800" s="72"/>
      <c r="J1800" s="73"/>
    </row>
    <row r="1801" spans="1:10" x14ac:dyDescent="0.35">
      <c r="A1801" s="71"/>
      <c r="B1801" s="71"/>
      <c r="C1801" s="71"/>
      <c r="D1801" s="69"/>
      <c r="E1801" s="71"/>
      <c r="F1801" s="71"/>
      <c r="G1801" s="71"/>
      <c r="H1801" s="71"/>
      <c r="I1801" s="72"/>
      <c r="J1801" s="73"/>
    </row>
    <row r="1802" spans="1:10" x14ac:dyDescent="0.35">
      <c r="A1802" s="71"/>
      <c r="B1802" s="71"/>
      <c r="C1802" s="71"/>
      <c r="D1802" s="69"/>
      <c r="E1802" s="71"/>
      <c r="F1802" s="71"/>
      <c r="G1802" s="71"/>
      <c r="H1802" s="71"/>
      <c r="I1802" s="72"/>
      <c r="J1802" s="73"/>
    </row>
    <row r="1803" spans="1:10" x14ac:dyDescent="0.35">
      <c r="A1803" s="71"/>
      <c r="B1803" s="71"/>
      <c r="C1803" s="71"/>
      <c r="D1803" s="69"/>
      <c r="E1803" s="71"/>
      <c r="F1803" s="71"/>
      <c r="G1803" s="71"/>
      <c r="H1803" s="71"/>
      <c r="I1803" s="72"/>
      <c r="J1803" s="73"/>
    </row>
    <row r="1804" spans="1:10" x14ac:dyDescent="0.35">
      <c r="A1804" s="71"/>
      <c r="B1804" s="71"/>
      <c r="C1804" s="71"/>
      <c r="D1804" s="69"/>
      <c r="E1804" s="71"/>
      <c r="F1804" s="71"/>
      <c r="G1804" s="71"/>
      <c r="H1804" s="71"/>
      <c r="I1804" s="72"/>
      <c r="J1804" s="73"/>
    </row>
    <row r="1805" spans="1:10" x14ac:dyDescent="0.35">
      <c r="A1805" s="71"/>
      <c r="B1805" s="71"/>
      <c r="C1805" s="71"/>
      <c r="D1805" s="69"/>
      <c r="E1805" s="71"/>
      <c r="F1805" s="71"/>
      <c r="G1805" s="71"/>
      <c r="H1805" s="71"/>
      <c r="I1805" s="72"/>
      <c r="J1805" s="73"/>
    </row>
    <row r="1806" spans="1:10" x14ac:dyDescent="0.35">
      <c r="A1806" s="71"/>
      <c r="B1806" s="71"/>
      <c r="C1806" s="71"/>
      <c r="D1806" s="69"/>
      <c r="E1806" s="71"/>
      <c r="F1806" s="71"/>
      <c r="G1806" s="71"/>
      <c r="H1806" s="71"/>
      <c r="I1806" s="72"/>
      <c r="J1806" s="73"/>
    </row>
    <row r="1807" spans="1:10" x14ac:dyDescent="0.35">
      <c r="A1807" s="71"/>
      <c r="B1807" s="71"/>
      <c r="C1807" s="71"/>
      <c r="D1807" s="69"/>
      <c r="E1807" s="71"/>
      <c r="F1807" s="71"/>
      <c r="G1807" s="71"/>
      <c r="H1807" s="71"/>
      <c r="I1807" s="72"/>
      <c r="J1807" s="73"/>
    </row>
    <row r="1808" spans="1:10" x14ac:dyDescent="0.35">
      <c r="A1808" s="71"/>
      <c r="B1808" s="71"/>
      <c r="C1808" s="71"/>
      <c r="D1808" s="69"/>
      <c r="E1808" s="71"/>
      <c r="F1808" s="71"/>
      <c r="G1808" s="71"/>
      <c r="H1808" s="71"/>
      <c r="I1808" s="72"/>
      <c r="J1808" s="73"/>
    </row>
    <row r="1809" spans="1:10" x14ac:dyDescent="0.35">
      <c r="A1809" s="71"/>
      <c r="B1809" s="71"/>
      <c r="C1809" s="71"/>
      <c r="D1809" s="69"/>
      <c r="E1809" s="71"/>
      <c r="F1809" s="71"/>
      <c r="G1809" s="71"/>
      <c r="H1809" s="71"/>
      <c r="I1809" s="72"/>
      <c r="J1809" s="73"/>
    </row>
    <row r="1810" spans="1:10" x14ac:dyDescent="0.35">
      <c r="A1810" s="71"/>
      <c r="B1810" s="71"/>
      <c r="C1810" s="71"/>
      <c r="D1810" s="69"/>
      <c r="E1810" s="71"/>
      <c r="F1810" s="71"/>
      <c r="G1810" s="71"/>
      <c r="H1810" s="71"/>
      <c r="I1810" s="72"/>
      <c r="J1810" s="73"/>
    </row>
    <row r="1811" spans="1:10" x14ac:dyDescent="0.35">
      <c r="A1811" s="71"/>
      <c r="B1811" s="71"/>
      <c r="C1811" s="71"/>
      <c r="D1811" s="69"/>
      <c r="E1811" s="71"/>
      <c r="F1811" s="71"/>
      <c r="G1811" s="71"/>
      <c r="H1811" s="71"/>
      <c r="I1811" s="72"/>
      <c r="J1811" s="73"/>
    </row>
    <row r="1812" spans="1:10" x14ac:dyDescent="0.35">
      <c r="A1812" s="71"/>
      <c r="B1812" s="71"/>
      <c r="C1812" s="71"/>
      <c r="D1812" s="69"/>
      <c r="E1812" s="71"/>
      <c r="F1812" s="71"/>
      <c r="G1812" s="71"/>
      <c r="H1812" s="71"/>
      <c r="I1812" s="72"/>
      <c r="J1812" s="73"/>
    </row>
    <row r="1813" spans="1:10" x14ac:dyDescent="0.35">
      <c r="A1813" s="71"/>
      <c r="B1813" s="71"/>
      <c r="C1813" s="71"/>
      <c r="D1813" s="69"/>
      <c r="E1813" s="71"/>
      <c r="F1813" s="71"/>
      <c r="G1813" s="71"/>
      <c r="H1813" s="71"/>
      <c r="I1813" s="72"/>
      <c r="J1813" s="73"/>
    </row>
    <row r="1814" spans="1:10" x14ac:dyDescent="0.35">
      <c r="A1814" s="71"/>
      <c r="B1814" s="71"/>
      <c r="C1814" s="71"/>
      <c r="D1814" s="69"/>
      <c r="E1814" s="71"/>
      <c r="F1814" s="71"/>
      <c r="G1814" s="71"/>
      <c r="H1814" s="71"/>
      <c r="I1814" s="72"/>
      <c r="J1814" s="73"/>
    </row>
    <row r="1815" spans="1:10" x14ac:dyDescent="0.35">
      <c r="A1815" s="71"/>
      <c r="B1815" s="71"/>
      <c r="C1815" s="71"/>
      <c r="D1815" s="69"/>
      <c r="E1815" s="71"/>
      <c r="F1815" s="71"/>
      <c r="G1815" s="71"/>
      <c r="H1815" s="71"/>
      <c r="I1815" s="72"/>
      <c r="J1815" s="73"/>
    </row>
    <row r="1816" spans="1:10" x14ac:dyDescent="0.35">
      <c r="A1816" s="71"/>
      <c r="B1816" s="71"/>
      <c r="C1816" s="71"/>
      <c r="D1816" s="69"/>
      <c r="E1816" s="71"/>
      <c r="F1816" s="71"/>
      <c r="G1816" s="71"/>
      <c r="H1816" s="71"/>
      <c r="I1816" s="72"/>
      <c r="J1816" s="73"/>
    </row>
    <row r="1817" spans="1:10" x14ac:dyDescent="0.35">
      <c r="A1817" s="71"/>
      <c r="B1817" s="71"/>
      <c r="C1817" s="71"/>
      <c r="D1817" s="69"/>
      <c r="E1817" s="71"/>
      <c r="F1817" s="71"/>
      <c r="G1817" s="71"/>
      <c r="H1817" s="71"/>
      <c r="I1817" s="72"/>
      <c r="J1817" s="73"/>
    </row>
    <row r="1818" spans="1:10" x14ac:dyDescent="0.35">
      <c r="A1818" s="71"/>
      <c r="B1818" s="71"/>
      <c r="C1818" s="71"/>
      <c r="D1818" s="69"/>
      <c r="E1818" s="71"/>
      <c r="F1818" s="71"/>
      <c r="G1818" s="71"/>
      <c r="H1818" s="71"/>
      <c r="I1818" s="72"/>
      <c r="J1818" s="73"/>
    </row>
    <row r="1819" spans="1:10" x14ac:dyDescent="0.35">
      <c r="A1819" s="71"/>
      <c r="B1819" s="71"/>
      <c r="C1819" s="71"/>
      <c r="D1819" s="69"/>
      <c r="E1819" s="71"/>
      <c r="F1819" s="71"/>
      <c r="G1819" s="71"/>
      <c r="H1819" s="71"/>
      <c r="I1819" s="72"/>
      <c r="J1819" s="73"/>
    </row>
    <row r="1820" spans="1:10" x14ac:dyDescent="0.35">
      <c r="A1820" s="71"/>
      <c r="B1820" s="71"/>
      <c r="C1820" s="71"/>
      <c r="D1820" s="69"/>
      <c r="E1820" s="71"/>
      <c r="F1820" s="71"/>
      <c r="G1820" s="71"/>
      <c r="H1820" s="71"/>
      <c r="I1820" s="72"/>
      <c r="J1820" s="73"/>
    </row>
    <row r="1821" spans="1:10" x14ac:dyDescent="0.35">
      <c r="A1821" s="71"/>
      <c r="B1821" s="71"/>
      <c r="C1821" s="71"/>
      <c r="D1821" s="69"/>
      <c r="E1821" s="71"/>
      <c r="F1821" s="71"/>
      <c r="G1821" s="71"/>
      <c r="H1821" s="71"/>
      <c r="I1821" s="72"/>
      <c r="J1821" s="73"/>
    </row>
    <row r="1822" spans="1:10" x14ac:dyDescent="0.35">
      <c r="A1822" s="71"/>
      <c r="B1822" s="71"/>
      <c r="C1822" s="71"/>
      <c r="D1822" s="69"/>
      <c r="E1822" s="71"/>
      <c r="F1822" s="71"/>
      <c r="G1822" s="71"/>
      <c r="H1822" s="71"/>
      <c r="I1822" s="72"/>
      <c r="J1822" s="73"/>
    </row>
    <row r="1823" spans="1:10" x14ac:dyDescent="0.35">
      <c r="A1823" s="71"/>
      <c r="B1823" s="71"/>
      <c r="C1823" s="71"/>
      <c r="D1823" s="69"/>
      <c r="E1823" s="71"/>
      <c r="F1823" s="71"/>
      <c r="G1823" s="71"/>
      <c r="H1823" s="71"/>
      <c r="I1823" s="72"/>
      <c r="J1823" s="73"/>
    </row>
    <row r="1824" spans="1:10" x14ac:dyDescent="0.35">
      <c r="A1824" s="71"/>
      <c r="B1824" s="71"/>
      <c r="C1824" s="71"/>
      <c r="D1824" s="69"/>
      <c r="E1824" s="71"/>
      <c r="F1824" s="71"/>
      <c r="G1824" s="71"/>
      <c r="H1824" s="71"/>
      <c r="I1824" s="72"/>
      <c r="J1824" s="73"/>
    </row>
    <row r="1825" spans="1:10" x14ac:dyDescent="0.35">
      <c r="A1825" s="71"/>
      <c r="B1825" s="71"/>
      <c r="C1825" s="71"/>
      <c r="D1825" s="69"/>
      <c r="E1825" s="71"/>
      <c r="F1825" s="71"/>
      <c r="G1825" s="71"/>
      <c r="H1825" s="71"/>
      <c r="I1825" s="72"/>
      <c r="J1825" s="73"/>
    </row>
    <row r="1826" spans="1:10" x14ac:dyDescent="0.35">
      <c r="A1826" s="71"/>
      <c r="B1826" s="71"/>
      <c r="C1826" s="71"/>
      <c r="D1826" s="69"/>
      <c r="E1826" s="71"/>
      <c r="F1826" s="71"/>
      <c r="G1826" s="71"/>
      <c r="H1826" s="71"/>
      <c r="I1826" s="72"/>
      <c r="J1826" s="73"/>
    </row>
    <row r="1827" spans="1:10" x14ac:dyDescent="0.35">
      <c r="A1827" s="71"/>
      <c r="B1827" s="71"/>
      <c r="C1827" s="71"/>
      <c r="D1827" s="69"/>
      <c r="E1827" s="71"/>
      <c r="F1827" s="71"/>
      <c r="G1827" s="71"/>
      <c r="H1827" s="71"/>
      <c r="I1827" s="72"/>
      <c r="J1827" s="73"/>
    </row>
    <row r="1828" spans="1:10" x14ac:dyDescent="0.35">
      <c r="A1828" s="71"/>
      <c r="B1828" s="71"/>
      <c r="C1828" s="71"/>
      <c r="D1828" s="69"/>
      <c r="E1828" s="71"/>
      <c r="F1828" s="71"/>
      <c r="G1828" s="71"/>
      <c r="H1828" s="71"/>
      <c r="I1828" s="72"/>
      <c r="J1828" s="73"/>
    </row>
    <row r="1829" spans="1:10" x14ac:dyDescent="0.35">
      <c r="A1829" s="71"/>
      <c r="B1829" s="71"/>
      <c r="C1829" s="71"/>
      <c r="D1829" s="69"/>
      <c r="E1829" s="71"/>
      <c r="F1829" s="71"/>
      <c r="G1829" s="71"/>
      <c r="H1829" s="71"/>
      <c r="I1829" s="72"/>
      <c r="J1829" s="73"/>
    </row>
    <row r="1830" spans="1:10" x14ac:dyDescent="0.35">
      <c r="A1830" s="71"/>
      <c r="B1830" s="71"/>
      <c r="C1830" s="71"/>
      <c r="D1830" s="69"/>
      <c r="E1830" s="71"/>
      <c r="F1830" s="71"/>
      <c r="G1830" s="71"/>
      <c r="H1830" s="71"/>
      <c r="I1830" s="72"/>
      <c r="J1830" s="73"/>
    </row>
    <row r="1831" spans="1:10" x14ac:dyDescent="0.35">
      <c r="A1831" s="71"/>
      <c r="B1831" s="71"/>
      <c r="C1831" s="71"/>
      <c r="D1831" s="69"/>
      <c r="E1831" s="71"/>
      <c r="F1831" s="71"/>
      <c r="G1831" s="71"/>
      <c r="H1831" s="71"/>
      <c r="I1831" s="72"/>
      <c r="J1831" s="73"/>
    </row>
    <row r="1832" spans="1:10" x14ac:dyDescent="0.35">
      <c r="A1832" s="71"/>
      <c r="B1832" s="71"/>
      <c r="C1832" s="71"/>
      <c r="D1832" s="69"/>
      <c r="E1832" s="71"/>
      <c r="F1832" s="71"/>
      <c r="G1832" s="71"/>
      <c r="H1832" s="71"/>
      <c r="I1832" s="72"/>
      <c r="J1832" s="73"/>
    </row>
  </sheetData>
  <sheetProtection sort="0" autoFilter="0"/>
  <autoFilter ref="A7:BI7" xr:uid="{D2A94C86-FFEF-447D-89C7-A581CAA49DE6}"/>
  <mergeCells count="48">
    <mergeCell ref="BG33:BI3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33:AQ33"/>
    <mergeCell ref="AS33:AU33"/>
    <mergeCell ref="AV33:AX33"/>
    <mergeCell ref="AZ33:BB33"/>
    <mergeCell ref="BC33:BE33"/>
    <mergeCell ref="A33:P33"/>
    <mergeCell ref="A32:Q32"/>
    <mergeCell ref="AS34:AY34"/>
    <mergeCell ref="AZ34:BF34"/>
    <mergeCell ref="S34:U34"/>
    <mergeCell ref="V34:W34"/>
    <mergeCell ref="X34:AD34"/>
    <mergeCell ref="AE34:AK34"/>
    <mergeCell ref="AL34:AR34"/>
    <mergeCell ref="S33:U33"/>
    <mergeCell ref="V33:W33"/>
    <mergeCell ref="X33:Z33"/>
    <mergeCell ref="AA33:AC33"/>
    <mergeCell ref="AE33:AG33"/>
    <mergeCell ref="AH33:AJ33"/>
    <mergeCell ref="AL33:AN33"/>
    <mergeCell ref="S32:AD32"/>
    <mergeCell ref="AE32:AR32"/>
    <mergeCell ref="AS32:BF32"/>
    <mergeCell ref="BG32:BI32"/>
    <mergeCell ref="A5:P5"/>
    <mergeCell ref="V5:W5"/>
    <mergeCell ref="X5:Z5"/>
    <mergeCell ref="AA5:AC5"/>
    <mergeCell ref="AE5:AG5"/>
    <mergeCell ref="AH5:AJ5"/>
    <mergeCell ref="R6:R7"/>
  </mergeCells>
  <phoneticPr fontId="21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V8:V28 V36:V49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I2187"/>
  <sheetViews>
    <sheetView showGridLines="0" tabSelected="1" zoomScale="70" zoomScaleNormal="70" workbookViewId="0">
      <pane ySplit="7" topLeftCell="A8" activePane="bottomLeft" state="frozen"/>
      <selection pane="bottomLeft" activeCell="L330" sqref="L330:L331"/>
    </sheetView>
  </sheetViews>
  <sheetFormatPr defaultColWidth="9.1796875" defaultRowHeight="14.5" x14ac:dyDescent="0.35"/>
  <cols>
    <col min="1" max="1" width="20.7265625" style="51" customWidth="1"/>
    <col min="2" max="2" width="15" style="51" customWidth="1"/>
    <col min="3" max="3" width="14" style="51" customWidth="1"/>
    <col min="4" max="4" width="18.54296875" style="51" bestFit="1" customWidth="1"/>
    <col min="5" max="5" width="47.7265625" style="51" bestFit="1" customWidth="1"/>
    <col min="6" max="6" width="29.26953125" style="51" bestFit="1" customWidth="1"/>
    <col min="7" max="8" width="17.1796875" style="51" customWidth="1"/>
    <col min="9" max="9" width="16.1796875" style="51" customWidth="1"/>
    <col min="10" max="10" width="44.26953125" style="51" customWidth="1"/>
    <col min="11" max="11" width="21.81640625" style="190" customWidth="1"/>
    <col min="12" max="12" width="15.7265625" style="70" customWidth="1"/>
    <col min="13" max="15" width="12.26953125" style="190" customWidth="1"/>
    <col min="16" max="59" width="12.26953125" style="51" customWidth="1"/>
    <col min="60" max="60" width="72.26953125" style="51" customWidth="1"/>
    <col min="61" max="16384" width="9.1796875" style="51"/>
  </cols>
  <sheetData>
    <row r="1" spans="1:61" x14ac:dyDescent="0.35">
      <c r="A1" s="1" t="s">
        <v>0</v>
      </c>
      <c r="B1"/>
      <c r="C1" s="1" t="str">
        <f>+'Summary Stats'!B1</f>
        <v>300 - Department of Social and Health Services</v>
      </c>
      <c r="D1"/>
      <c r="E1"/>
      <c r="F1"/>
      <c r="G1"/>
      <c r="H1"/>
      <c r="I1"/>
      <c r="J1"/>
      <c r="K1" s="189"/>
    </row>
    <row r="2" spans="1:61" x14ac:dyDescent="0.35">
      <c r="A2" s="79" t="s">
        <v>63</v>
      </c>
      <c r="B2"/>
      <c r="C2"/>
      <c r="D2"/>
      <c r="E2"/>
      <c r="F2"/>
      <c r="G2"/>
      <c r="H2"/>
      <c r="I2"/>
      <c r="J2"/>
      <c r="K2" s="189"/>
      <c r="L2" s="103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H2" s="52"/>
      <c r="AI2" s="52"/>
      <c r="AJ2" s="52"/>
      <c r="AP2" s="52"/>
      <c r="AQ2" s="52"/>
      <c r="AR2" s="52"/>
      <c r="AX2" s="52"/>
      <c r="AY2" s="52"/>
      <c r="AZ2" s="52"/>
    </row>
    <row r="3" spans="1:61" x14ac:dyDescent="0.35">
      <c r="A3" s="80" t="s">
        <v>2</v>
      </c>
      <c r="B3" s="81">
        <v>45432</v>
      </c>
      <c r="C3"/>
      <c r="D3"/>
      <c r="E3"/>
      <c r="F3"/>
      <c r="G3"/>
      <c r="H3"/>
      <c r="I3"/>
      <c r="J3"/>
      <c r="K3" s="189"/>
      <c r="L3" s="103"/>
      <c r="R3" s="52"/>
      <c r="S3" s="52"/>
      <c r="T3" s="52"/>
      <c r="U3" s="52"/>
      <c r="V3" s="52"/>
      <c r="W3" s="52"/>
      <c r="X3" s="52"/>
      <c r="Z3" s="52"/>
      <c r="AA3" s="52"/>
      <c r="AB3" s="52"/>
      <c r="AH3" s="52"/>
      <c r="AI3" s="52"/>
      <c r="AJ3" s="52"/>
      <c r="AP3" s="52"/>
      <c r="AQ3" s="52"/>
      <c r="AR3" s="52"/>
      <c r="AX3" s="52"/>
      <c r="AY3" s="52"/>
      <c r="AZ3" s="52"/>
    </row>
    <row r="4" spans="1:61" x14ac:dyDescent="0.35">
      <c r="A4"/>
      <c r="B4"/>
      <c r="C4"/>
      <c r="D4"/>
      <c r="E4"/>
      <c r="F4" s="82"/>
      <c r="G4"/>
      <c r="H4"/>
      <c r="I4"/>
      <c r="J4"/>
      <c r="K4" s="189"/>
      <c r="L4" s="103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H4" s="52"/>
      <c r="AI4" s="52"/>
      <c r="AJ4" s="52"/>
      <c r="AP4" s="52"/>
      <c r="AQ4" s="52"/>
      <c r="AR4" s="52"/>
      <c r="AX4" s="52"/>
      <c r="AY4" s="52"/>
      <c r="AZ4" s="52"/>
    </row>
    <row r="5" spans="1:61" x14ac:dyDescent="0.35">
      <c r="A5" s="323" t="s">
        <v>3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227" t="s">
        <v>5</v>
      </c>
      <c r="M5" s="319"/>
      <c r="N5" s="320"/>
      <c r="O5" s="321"/>
      <c r="P5" s="315" t="s">
        <v>6</v>
      </c>
      <c r="Q5" s="317"/>
      <c r="R5" s="322" t="s">
        <v>7</v>
      </c>
      <c r="S5" s="322"/>
      <c r="T5" s="322"/>
      <c r="U5" s="53" t="s">
        <v>8</v>
      </c>
      <c r="V5" s="322" t="s">
        <v>9</v>
      </c>
      <c r="W5" s="322"/>
      <c r="X5" s="322"/>
      <c r="Y5" s="53" t="s">
        <v>10</v>
      </c>
      <c r="Z5" s="322" t="s">
        <v>11</v>
      </c>
      <c r="AA5" s="322"/>
      <c r="AB5" s="322"/>
      <c r="AC5" s="53" t="s">
        <v>8</v>
      </c>
      <c r="AD5" s="322" t="s">
        <v>9</v>
      </c>
      <c r="AE5" s="322"/>
      <c r="AF5" s="322"/>
      <c r="AG5" s="53" t="s">
        <v>10</v>
      </c>
      <c r="AH5" s="322" t="s">
        <v>11</v>
      </c>
      <c r="AI5" s="322"/>
      <c r="AJ5" s="322"/>
      <c r="AK5" s="53" t="s">
        <v>8</v>
      </c>
      <c r="AL5" s="322" t="s">
        <v>9</v>
      </c>
      <c r="AM5" s="322"/>
      <c r="AN5" s="322"/>
      <c r="AO5" s="53" t="s">
        <v>10</v>
      </c>
      <c r="AP5" s="322" t="s">
        <v>11</v>
      </c>
      <c r="AQ5" s="322"/>
      <c r="AR5" s="322"/>
      <c r="AS5" s="53" t="s">
        <v>8</v>
      </c>
      <c r="AT5" s="322" t="s">
        <v>9</v>
      </c>
      <c r="AU5" s="322"/>
      <c r="AV5" s="322"/>
      <c r="AW5" s="53" t="s">
        <v>10</v>
      </c>
      <c r="AX5" s="322" t="s">
        <v>11</v>
      </c>
      <c r="AY5" s="322"/>
      <c r="AZ5" s="322"/>
      <c r="BA5" s="53" t="s">
        <v>8</v>
      </c>
      <c r="BB5" s="322" t="s">
        <v>9</v>
      </c>
      <c r="BC5" s="322"/>
      <c r="BD5" s="322"/>
      <c r="BE5" s="53" t="s">
        <v>10</v>
      </c>
      <c r="BF5" s="315"/>
      <c r="BG5" s="316"/>
      <c r="BH5" s="317"/>
    </row>
    <row r="6" spans="1:61" s="56" customFormat="1" x14ac:dyDescent="0.35">
      <c r="A6" s="83"/>
      <c r="B6" s="84"/>
      <c r="C6" s="84"/>
      <c r="D6" s="84"/>
      <c r="E6" s="85"/>
      <c r="F6" s="84"/>
      <c r="G6" s="84"/>
      <c r="H6" s="85"/>
      <c r="I6" s="86"/>
      <c r="J6" s="86"/>
      <c r="K6" s="207"/>
      <c r="L6" s="214"/>
      <c r="M6" s="308" t="s">
        <v>28</v>
      </c>
      <c r="N6" s="309"/>
      <c r="O6" s="310"/>
      <c r="P6" s="311"/>
      <c r="Q6" s="312"/>
      <c r="R6" s="302" t="s">
        <v>29</v>
      </c>
      <c r="S6" s="303"/>
      <c r="T6" s="303"/>
      <c r="U6" s="303"/>
      <c r="V6" s="303"/>
      <c r="W6" s="303"/>
      <c r="X6" s="303"/>
      <c r="Y6" s="304"/>
      <c r="Z6" s="302" t="s">
        <v>30</v>
      </c>
      <c r="AA6" s="303"/>
      <c r="AB6" s="303"/>
      <c r="AC6" s="303"/>
      <c r="AD6" s="303"/>
      <c r="AE6" s="303"/>
      <c r="AF6" s="303"/>
      <c r="AG6" s="304"/>
      <c r="AH6" s="302" t="s">
        <v>31</v>
      </c>
      <c r="AI6" s="303"/>
      <c r="AJ6" s="303"/>
      <c r="AK6" s="303"/>
      <c r="AL6" s="303"/>
      <c r="AM6" s="303"/>
      <c r="AN6" s="303"/>
      <c r="AO6" s="304"/>
      <c r="AP6" s="302" t="s">
        <v>32</v>
      </c>
      <c r="AQ6" s="303"/>
      <c r="AR6" s="303"/>
      <c r="AS6" s="303"/>
      <c r="AT6" s="303"/>
      <c r="AU6" s="303"/>
      <c r="AV6" s="303"/>
      <c r="AW6" s="304"/>
      <c r="AX6" s="302" t="s">
        <v>33</v>
      </c>
      <c r="AY6" s="303"/>
      <c r="AZ6" s="303"/>
      <c r="BA6" s="303"/>
      <c r="BB6" s="303"/>
      <c r="BC6" s="303"/>
      <c r="BD6" s="303"/>
      <c r="BE6" s="304"/>
      <c r="BF6" s="55"/>
      <c r="BG6" s="55"/>
      <c r="BH6" s="55"/>
    </row>
    <row r="7" spans="1:61" ht="58" x14ac:dyDescent="0.35">
      <c r="A7" s="87" t="s">
        <v>64</v>
      </c>
      <c r="B7" s="87" t="s">
        <v>13</v>
      </c>
      <c r="C7" s="87" t="s">
        <v>14</v>
      </c>
      <c r="D7" s="87" t="s">
        <v>15</v>
      </c>
      <c r="E7" s="88" t="s">
        <v>16</v>
      </c>
      <c r="F7" s="87" t="s">
        <v>17</v>
      </c>
      <c r="G7" s="87" t="s">
        <v>18</v>
      </c>
      <c r="H7" s="88" t="s">
        <v>19</v>
      </c>
      <c r="I7" s="89" t="s">
        <v>20</v>
      </c>
      <c r="J7" s="89" t="s">
        <v>65</v>
      </c>
      <c r="K7" s="215" t="s">
        <v>66</v>
      </c>
      <c r="L7" s="216" t="s">
        <v>1418</v>
      </c>
      <c r="M7" s="127" t="s">
        <v>35</v>
      </c>
      <c r="N7" s="127" t="s">
        <v>36</v>
      </c>
      <c r="O7" s="127" t="s">
        <v>37</v>
      </c>
      <c r="P7" s="58" t="s">
        <v>38</v>
      </c>
      <c r="Q7" s="58" t="s">
        <v>39</v>
      </c>
      <c r="R7" s="58" t="s">
        <v>40</v>
      </c>
      <c r="S7" s="58" t="s">
        <v>41</v>
      </c>
      <c r="T7" s="58" t="s">
        <v>42</v>
      </c>
      <c r="U7" s="58" t="s">
        <v>43</v>
      </c>
      <c r="V7" s="58" t="s">
        <v>35</v>
      </c>
      <c r="W7" s="58" t="s">
        <v>36</v>
      </c>
      <c r="X7" s="58" t="s">
        <v>44</v>
      </c>
      <c r="Y7" s="58" t="s">
        <v>45</v>
      </c>
      <c r="Z7" s="58" t="s">
        <v>40</v>
      </c>
      <c r="AA7" s="58" t="s">
        <v>41</v>
      </c>
      <c r="AB7" s="58" t="s">
        <v>42</v>
      </c>
      <c r="AC7" s="58" t="s">
        <v>43</v>
      </c>
      <c r="AD7" s="58" t="s">
        <v>35</v>
      </c>
      <c r="AE7" s="58" t="s">
        <v>36</v>
      </c>
      <c r="AF7" s="58" t="s">
        <v>44</v>
      </c>
      <c r="AG7" s="58" t="s">
        <v>45</v>
      </c>
      <c r="AH7" s="58" t="s">
        <v>40</v>
      </c>
      <c r="AI7" s="58" t="s">
        <v>41</v>
      </c>
      <c r="AJ7" s="58" t="s">
        <v>42</v>
      </c>
      <c r="AK7" s="58" t="s">
        <v>43</v>
      </c>
      <c r="AL7" s="58" t="s">
        <v>35</v>
      </c>
      <c r="AM7" s="58" t="s">
        <v>36</v>
      </c>
      <c r="AN7" s="58" t="s">
        <v>44</v>
      </c>
      <c r="AO7" s="58" t="s">
        <v>45</v>
      </c>
      <c r="AP7" s="58" t="s">
        <v>40</v>
      </c>
      <c r="AQ7" s="58" t="s">
        <v>41</v>
      </c>
      <c r="AR7" s="58" t="s">
        <v>42</v>
      </c>
      <c r="AS7" s="58" t="s">
        <v>43</v>
      </c>
      <c r="AT7" s="58" t="s">
        <v>35</v>
      </c>
      <c r="AU7" s="58" t="s">
        <v>36</v>
      </c>
      <c r="AV7" s="58" t="s">
        <v>44</v>
      </c>
      <c r="AW7" s="58" t="s">
        <v>45</v>
      </c>
      <c r="AX7" s="58" t="s">
        <v>40</v>
      </c>
      <c r="AY7" s="58" t="s">
        <v>41</v>
      </c>
      <c r="AZ7" s="58" t="s">
        <v>42</v>
      </c>
      <c r="BA7" s="58" t="s">
        <v>43</v>
      </c>
      <c r="BB7" s="58" t="s">
        <v>35</v>
      </c>
      <c r="BC7" s="58" t="s">
        <v>36</v>
      </c>
      <c r="BD7" s="58" t="s">
        <v>44</v>
      </c>
      <c r="BE7" s="58" t="s">
        <v>45</v>
      </c>
      <c r="BF7" s="59" t="s">
        <v>46</v>
      </c>
      <c r="BG7" s="59" t="s">
        <v>47</v>
      </c>
      <c r="BH7" s="59" t="s">
        <v>48</v>
      </c>
    </row>
    <row r="8" spans="1:61" s="67" customFormat="1" x14ac:dyDescent="0.35">
      <c r="A8" s="90" t="s">
        <v>159</v>
      </c>
      <c r="B8" s="90" t="s">
        <v>160</v>
      </c>
      <c r="C8" s="90" t="s">
        <v>161</v>
      </c>
      <c r="D8" s="91" t="s">
        <v>162</v>
      </c>
      <c r="E8" s="90" t="s">
        <v>163</v>
      </c>
      <c r="F8" s="90" t="s">
        <v>164</v>
      </c>
      <c r="G8" s="90" t="s">
        <v>165</v>
      </c>
      <c r="H8" s="90" t="s">
        <v>166</v>
      </c>
      <c r="I8" s="92">
        <v>8708</v>
      </c>
      <c r="J8" s="90" t="s">
        <v>167</v>
      </c>
      <c r="K8" s="93">
        <f t="shared" ref="K8:K71" si="0">I8*9.16</f>
        <v>79765.279999999999</v>
      </c>
      <c r="L8" s="61">
        <v>5340.963395309529</v>
      </c>
      <c r="M8" s="63"/>
      <c r="N8" s="63"/>
      <c r="O8" s="63"/>
      <c r="P8" s="60" t="s">
        <v>120</v>
      </c>
      <c r="Q8" s="60" t="s">
        <v>1618</v>
      </c>
      <c r="R8" s="64">
        <v>5495.8513337735058</v>
      </c>
      <c r="S8" s="61"/>
      <c r="T8" s="65">
        <f>R8+S8</f>
        <v>5495.8513337735058</v>
      </c>
      <c r="U8" s="61"/>
      <c r="V8" s="61"/>
      <c r="W8" s="61"/>
      <c r="X8" s="61"/>
      <c r="Y8" s="61"/>
      <c r="Z8" s="64">
        <f>L8+(L8*0.029)</f>
        <v>5495.8513337735058</v>
      </c>
      <c r="AA8" s="61"/>
      <c r="AB8" s="65">
        <f>Z8+AA8</f>
        <v>5495.8513337735058</v>
      </c>
      <c r="AC8" s="61"/>
      <c r="AD8" s="61"/>
      <c r="AE8" s="61"/>
      <c r="AF8" s="61"/>
      <c r="AG8" s="61"/>
      <c r="AH8" s="64">
        <f t="shared" ref="AH8:AH54" si="1">Z8+(Z8*0.029)</f>
        <v>5655.2310224529374</v>
      </c>
      <c r="AI8" s="61"/>
      <c r="AJ8" s="65">
        <f t="shared" ref="AJ8:AJ71" si="2">AH8+AI8</f>
        <v>5655.2310224529374</v>
      </c>
      <c r="AK8" s="61"/>
      <c r="AL8" s="61"/>
      <c r="AM8" s="61"/>
      <c r="AN8" s="61"/>
      <c r="AO8" s="61"/>
      <c r="AP8" s="64">
        <f t="shared" ref="AP8:AP54" si="3">AH8+(AH8*0.029)</f>
        <v>5819.2327221040723</v>
      </c>
      <c r="AQ8" s="61"/>
      <c r="AR8" s="65">
        <f>AP8+AQ8</f>
        <v>5819.2327221040723</v>
      </c>
      <c r="AS8" s="61"/>
      <c r="AT8" s="61"/>
      <c r="AU8" s="61"/>
      <c r="AV8" s="61"/>
      <c r="AW8" s="61"/>
      <c r="AX8" s="64">
        <f>AP8+(AP8*0.029)</f>
        <v>5987.9904710450901</v>
      </c>
      <c r="AY8" s="61"/>
      <c r="AZ8" s="65">
        <f>AX8+AY8</f>
        <v>5987.9904710450901</v>
      </c>
      <c r="BA8" s="61"/>
      <c r="BB8" s="61"/>
      <c r="BC8" s="61"/>
      <c r="BD8" s="61"/>
      <c r="BE8" s="61"/>
      <c r="BF8" s="66" t="s">
        <v>1332</v>
      </c>
      <c r="BG8" s="66" t="s">
        <v>1331</v>
      </c>
      <c r="BH8" s="66" t="s">
        <v>1522</v>
      </c>
      <c r="BI8" s="66" t="s">
        <v>1507</v>
      </c>
    </row>
    <row r="9" spans="1:61" s="67" customFormat="1" x14ac:dyDescent="0.35">
      <c r="A9" s="90" t="s">
        <v>168</v>
      </c>
      <c r="B9" s="90" t="s">
        <v>160</v>
      </c>
      <c r="C9" s="90" t="s">
        <v>161</v>
      </c>
      <c r="D9" s="91" t="s">
        <v>162</v>
      </c>
      <c r="E9" s="90" t="s">
        <v>169</v>
      </c>
      <c r="F9" s="90" t="s">
        <v>164</v>
      </c>
      <c r="G9" s="90" t="s">
        <v>165</v>
      </c>
      <c r="H9" s="90" t="s">
        <v>166</v>
      </c>
      <c r="I9" s="92">
        <v>10484</v>
      </c>
      <c r="J9" s="90" t="s">
        <v>170</v>
      </c>
      <c r="K9" s="93">
        <f t="shared" si="0"/>
        <v>96033.44</v>
      </c>
      <c r="L9" s="61">
        <v>6430.2549651383897</v>
      </c>
      <c r="M9" s="63"/>
      <c r="N9" s="63"/>
      <c r="O9" s="63"/>
      <c r="P9" s="60" t="s">
        <v>120</v>
      </c>
      <c r="Q9" s="60" t="s">
        <v>1618</v>
      </c>
      <c r="R9" s="64">
        <v>6616.7323591274035</v>
      </c>
      <c r="S9" s="61"/>
      <c r="T9" s="65">
        <f t="shared" ref="T9:T72" si="4">R9+S9</f>
        <v>6616.7323591274035</v>
      </c>
      <c r="U9" s="61"/>
      <c r="V9" s="61"/>
      <c r="W9" s="61"/>
      <c r="X9" s="61"/>
      <c r="Y9" s="61"/>
      <c r="Z9" s="64">
        <f t="shared" ref="Z9:Z54" si="5">L9+(L9*0.029)</f>
        <v>6616.7323591274035</v>
      </c>
      <c r="AA9" s="61"/>
      <c r="AB9" s="65">
        <f t="shared" ref="AB9:AB72" si="6">Z9+AA9</f>
        <v>6616.7323591274035</v>
      </c>
      <c r="AC9" s="61"/>
      <c r="AD9" s="61"/>
      <c r="AE9" s="61"/>
      <c r="AF9" s="61"/>
      <c r="AG9" s="61"/>
      <c r="AH9" s="64">
        <f t="shared" si="1"/>
        <v>6808.6175975420983</v>
      </c>
      <c r="AI9" s="61"/>
      <c r="AJ9" s="65">
        <f t="shared" si="2"/>
        <v>6808.6175975420983</v>
      </c>
      <c r="AK9" s="61"/>
      <c r="AL9" s="61"/>
      <c r="AM9" s="61"/>
      <c r="AN9" s="61"/>
      <c r="AO9" s="61"/>
      <c r="AP9" s="64">
        <f t="shared" si="3"/>
        <v>7006.0675078708191</v>
      </c>
      <c r="AQ9" s="61"/>
      <c r="AR9" s="65">
        <f t="shared" ref="AR9:AR72" si="7">AP9+AQ9</f>
        <v>7006.0675078708191</v>
      </c>
      <c r="AS9" s="61"/>
      <c r="AT9" s="61"/>
      <c r="AU9" s="61"/>
      <c r="AV9" s="61"/>
      <c r="AW9" s="61"/>
      <c r="AX9" s="64">
        <f t="shared" ref="AX9:AX54" si="8">AP9+(AP9*0.029)</f>
        <v>7209.2434655990728</v>
      </c>
      <c r="AY9" s="61"/>
      <c r="AZ9" s="65">
        <f t="shared" ref="AZ9:AZ72" si="9">AX9+AY9</f>
        <v>7209.2434655990728</v>
      </c>
      <c r="BA9" s="61"/>
      <c r="BB9" s="61"/>
      <c r="BC9" s="61"/>
      <c r="BD9" s="61"/>
      <c r="BE9" s="61"/>
      <c r="BF9" s="66" t="s">
        <v>1332</v>
      </c>
      <c r="BG9" s="66" t="s">
        <v>1331</v>
      </c>
      <c r="BH9" s="66" t="s">
        <v>1522</v>
      </c>
      <c r="BI9" s="66" t="s">
        <v>1507</v>
      </c>
    </row>
    <row r="10" spans="1:61" s="67" customFormat="1" x14ac:dyDescent="0.35">
      <c r="A10" s="90" t="s">
        <v>171</v>
      </c>
      <c r="B10" s="90" t="s">
        <v>160</v>
      </c>
      <c r="C10" s="90" t="s">
        <v>161</v>
      </c>
      <c r="D10" s="91" t="s">
        <v>162</v>
      </c>
      <c r="E10" s="90" t="s">
        <v>172</v>
      </c>
      <c r="F10" s="90" t="s">
        <v>164</v>
      </c>
      <c r="G10" s="90" t="s">
        <v>165</v>
      </c>
      <c r="H10" s="90" t="s">
        <v>166</v>
      </c>
      <c r="I10" s="92">
        <v>27397</v>
      </c>
      <c r="J10" s="90" t="s">
        <v>173</v>
      </c>
      <c r="K10" s="93">
        <f t="shared" si="0"/>
        <v>250956.52</v>
      </c>
      <c r="L10" s="61">
        <v>16803.671812275512</v>
      </c>
      <c r="M10" s="63"/>
      <c r="N10" s="63"/>
      <c r="O10" s="63"/>
      <c r="P10" s="60" t="s">
        <v>120</v>
      </c>
      <c r="Q10" s="60" t="s">
        <v>1618</v>
      </c>
      <c r="R10" s="64">
        <v>17290.978294831501</v>
      </c>
      <c r="S10" s="61"/>
      <c r="T10" s="65">
        <f t="shared" si="4"/>
        <v>17290.978294831501</v>
      </c>
      <c r="U10" s="61"/>
      <c r="V10" s="61"/>
      <c r="W10" s="61"/>
      <c r="X10" s="61"/>
      <c r="Y10" s="61"/>
      <c r="Z10" s="64">
        <f t="shared" si="5"/>
        <v>17290.978294831501</v>
      </c>
      <c r="AA10" s="61"/>
      <c r="AB10" s="65">
        <f t="shared" si="6"/>
        <v>17290.978294831501</v>
      </c>
      <c r="AC10" s="61"/>
      <c r="AD10" s="61"/>
      <c r="AE10" s="61"/>
      <c r="AF10" s="61"/>
      <c r="AG10" s="61"/>
      <c r="AH10" s="64">
        <f t="shared" si="1"/>
        <v>17792.416665381614</v>
      </c>
      <c r="AI10" s="61"/>
      <c r="AJ10" s="65">
        <f t="shared" si="2"/>
        <v>17792.416665381614</v>
      </c>
      <c r="AK10" s="61"/>
      <c r="AL10" s="61"/>
      <c r="AM10" s="61"/>
      <c r="AN10" s="61"/>
      <c r="AO10" s="61"/>
      <c r="AP10" s="64">
        <f t="shared" si="3"/>
        <v>18308.396748677682</v>
      </c>
      <c r="AQ10" s="61"/>
      <c r="AR10" s="65">
        <f t="shared" si="7"/>
        <v>18308.396748677682</v>
      </c>
      <c r="AS10" s="61"/>
      <c r="AT10" s="61"/>
      <c r="AU10" s="61"/>
      <c r="AV10" s="61"/>
      <c r="AW10" s="61"/>
      <c r="AX10" s="64">
        <f t="shared" si="8"/>
        <v>18839.340254389335</v>
      </c>
      <c r="AY10" s="61"/>
      <c r="AZ10" s="65">
        <f t="shared" si="9"/>
        <v>18839.340254389335</v>
      </c>
      <c r="BA10" s="61"/>
      <c r="BB10" s="61"/>
      <c r="BC10" s="61"/>
      <c r="BD10" s="61"/>
      <c r="BE10" s="61"/>
      <c r="BF10" s="66" t="s">
        <v>1332</v>
      </c>
      <c r="BG10" s="66" t="s">
        <v>1331</v>
      </c>
      <c r="BH10" s="66" t="s">
        <v>1522</v>
      </c>
      <c r="BI10" s="66" t="s">
        <v>1507</v>
      </c>
    </row>
    <row r="11" spans="1:61" s="67" customFormat="1" x14ac:dyDescent="0.35">
      <c r="A11" s="90" t="s">
        <v>174</v>
      </c>
      <c r="B11" s="90" t="s">
        <v>160</v>
      </c>
      <c r="C11" s="90" t="s">
        <v>161</v>
      </c>
      <c r="D11" s="91" t="s">
        <v>162</v>
      </c>
      <c r="E11" s="90" t="s">
        <v>175</v>
      </c>
      <c r="F11" s="90" t="s">
        <v>164</v>
      </c>
      <c r="G11" s="90" t="s">
        <v>165</v>
      </c>
      <c r="H11" s="90" t="s">
        <v>166</v>
      </c>
      <c r="I11" s="92">
        <v>9394</v>
      </c>
      <c r="J11" s="90" t="s">
        <v>176</v>
      </c>
      <c r="K11" s="93">
        <f t="shared" si="0"/>
        <v>86049.040000000008</v>
      </c>
      <c r="L11" s="61">
        <v>5761.7145309528842</v>
      </c>
      <c r="M11" s="63"/>
      <c r="N11" s="63"/>
      <c r="O11" s="63"/>
      <c r="P11" s="60" t="s">
        <v>122</v>
      </c>
      <c r="Q11" s="60"/>
      <c r="R11" s="64">
        <v>5928.8042523505173</v>
      </c>
      <c r="S11" s="61"/>
      <c r="T11" s="65">
        <f t="shared" si="4"/>
        <v>5928.8042523505173</v>
      </c>
      <c r="U11" s="61"/>
      <c r="V11" s="61"/>
      <c r="W11" s="61"/>
      <c r="X11" s="61"/>
      <c r="Y11" s="61"/>
      <c r="Z11" s="64">
        <f t="shared" si="5"/>
        <v>5928.8042523505173</v>
      </c>
      <c r="AA11" s="61"/>
      <c r="AB11" s="65">
        <f t="shared" si="6"/>
        <v>5928.8042523505173</v>
      </c>
      <c r="AC11" s="61"/>
      <c r="AD11" s="61"/>
      <c r="AE11" s="61"/>
      <c r="AF11" s="61"/>
      <c r="AG11" s="61"/>
      <c r="AH11" s="64">
        <f t="shared" si="1"/>
        <v>6100.7395756686819</v>
      </c>
      <c r="AI11" s="61"/>
      <c r="AJ11" s="65">
        <f t="shared" si="2"/>
        <v>6100.7395756686819</v>
      </c>
      <c r="AK11" s="61"/>
      <c r="AL11" s="61"/>
      <c r="AM11" s="61"/>
      <c r="AN11" s="61"/>
      <c r="AO11" s="61"/>
      <c r="AP11" s="64">
        <f t="shared" si="3"/>
        <v>6277.6610233630736</v>
      </c>
      <c r="AQ11" s="61"/>
      <c r="AR11" s="65">
        <f t="shared" si="7"/>
        <v>6277.6610233630736</v>
      </c>
      <c r="AS11" s="61"/>
      <c r="AT11" s="61"/>
      <c r="AU11" s="61"/>
      <c r="AV11" s="61"/>
      <c r="AW11" s="61"/>
      <c r="AX11" s="64">
        <f t="shared" si="8"/>
        <v>6459.7131930406031</v>
      </c>
      <c r="AY11" s="61"/>
      <c r="AZ11" s="65">
        <f t="shared" si="9"/>
        <v>6459.7131930406031</v>
      </c>
      <c r="BA11" s="61"/>
      <c r="BB11" s="61"/>
      <c r="BC11" s="61"/>
      <c r="BD11" s="61"/>
      <c r="BE11" s="61"/>
      <c r="BF11" s="66" t="s">
        <v>1332</v>
      </c>
      <c r="BG11" s="66" t="s">
        <v>1331</v>
      </c>
      <c r="BH11" s="66" t="s">
        <v>1522</v>
      </c>
      <c r="BI11" s="66" t="s">
        <v>1507</v>
      </c>
    </row>
    <row r="12" spans="1:61" s="67" customFormat="1" x14ac:dyDescent="0.35">
      <c r="A12" s="90" t="s">
        <v>177</v>
      </c>
      <c r="B12" s="90" t="s">
        <v>160</v>
      </c>
      <c r="C12" s="90" t="s">
        <v>161</v>
      </c>
      <c r="D12" s="91" t="s">
        <v>162</v>
      </c>
      <c r="E12" s="90" t="s">
        <v>178</v>
      </c>
      <c r="F12" s="90" t="s">
        <v>164</v>
      </c>
      <c r="G12" s="90" t="s">
        <v>165</v>
      </c>
      <c r="H12" s="90" t="s">
        <v>166</v>
      </c>
      <c r="I12" s="92">
        <v>11209</v>
      </c>
      <c r="J12" s="90" t="s">
        <v>170</v>
      </c>
      <c r="K12" s="93">
        <f t="shared" si="0"/>
        <v>102674.44</v>
      </c>
      <c r="L12" s="61">
        <v>6874.9263548489325</v>
      </c>
      <c r="M12" s="63"/>
      <c r="N12" s="63"/>
      <c r="O12" s="63"/>
      <c r="P12" s="60" t="s">
        <v>120</v>
      </c>
      <c r="Q12" s="60" t="s">
        <v>1618</v>
      </c>
      <c r="R12" s="64">
        <v>7074.2992191395515</v>
      </c>
      <c r="S12" s="61"/>
      <c r="T12" s="65">
        <f t="shared" si="4"/>
        <v>7074.2992191395515</v>
      </c>
      <c r="U12" s="61"/>
      <c r="V12" s="61"/>
      <c r="W12" s="61"/>
      <c r="X12" s="61"/>
      <c r="Y12" s="61"/>
      <c r="Z12" s="64">
        <f t="shared" si="5"/>
        <v>7074.2992191395515</v>
      </c>
      <c r="AA12" s="61"/>
      <c r="AB12" s="65">
        <f t="shared" si="6"/>
        <v>7074.2992191395515</v>
      </c>
      <c r="AC12" s="61"/>
      <c r="AD12" s="61"/>
      <c r="AE12" s="61"/>
      <c r="AF12" s="61"/>
      <c r="AG12" s="61"/>
      <c r="AH12" s="64">
        <f t="shared" si="1"/>
        <v>7279.4538964945987</v>
      </c>
      <c r="AI12" s="61"/>
      <c r="AJ12" s="65">
        <f t="shared" si="2"/>
        <v>7279.4538964945987</v>
      </c>
      <c r="AK12" s="61"/>
      <c r="AL12" s="61"/>
      <c r="AM12" s="61"/>
      <c r="AN12" s="61"/>
      <c r="AO12" s="61"/>
      <c r="AP12" s="64">
        <f t="shared" si="3"/>
        <v>7490.5580594929424</v>
      </c>
      <c r="AQ12" s="61"/>
      <c r="AR12" s="65">
        <f t="shared" si="7"/>
        <v>7490.5580594929424</v>
      </c>
      <c r="AS12" s="61"/>
      <c r="AT12" s="61"/>
      <c r="AU12" s="61"/>
      <c r="AV12" s="61"/>
      <c r="AW12" s="61"/>
      <c r="AX12" s="64">
        <f t="shared" si="8"/>
        <v>7707.7842432182379</v>
      </c>
      <c r="AY12" s="61"/>
      <c r="AZ12" s="65">
        <f t="shared" si="9"/>
        <v>7707.7842432182379</v>
      </c>
      <c r="BA12" s="61"/>
      <c r="BB12" s="61"/>
      <c r="BC12" s="61"/>
      <c r="BD12" s="61"/>
      <c r="BE12" s="61"/>
      <c r="BF12" s="66" t="s">
        <v>1332</v>
      </c>
      <c r="BG12" s="66" t="s">
        <v>1331</v>
      </c>
      <c r="BH12" s="66" t="s">
        <v>1522</v>
      </c>
      <c r="BI12" s="66" t="s">
        <v>1507</v>
      </c>
    </row>
    <row r="13" spans="1:61" s="67" customFormat="1" x14ac:dyDescent="0.35">
      <c r="A13" s="90" t="s">
        <v>179</v>
      </c>
      <c r="B13" s="90" t="s">
        <v>160</v>
      </c>
      <c r="C13" s="90" t="s">
        <v>161</v>
      </c>
      <c r="D13" s="91" t="s">
        <v>162</v>
      </c>
      <c r="E13" s="90" t="s">
        <v>180</v>
      </c>
      <c r="F13" s="90" t="s">
        <v>164</v>
      </c>
      <c r="G13" s="90" t="s">
        <v>165</v>
      </c>
      <c r="H13" s="90" t="s">
        <v>166</v>
      </c>
      <c r="I13" s="92">
        <v>10484</v>
      </c>
      <c r="J13" s="90" t="s">
        <v>170</v>
      </c>
      <c r="K13" s="93">
        <f t="shared" si="0"/>
        <v>96033.44</v>
      </c>
      <c r="L13" s="61">
        <v>6430.2549651383897</v>
      </c>
      <c r="M13" s="63"/>
      <c r="N13" s="63"/>
      <c r="O13" s="63"/>
      <c r="P13" s="60" t="s">
        <v>122</v>
      </c>
      <c r="Q13" s="60"/>
      <c r="R13" s="64">
        <v>6616.7323591274035</v>
      </c>
      <c r="S13" s="61"/>
      <c r="T13" s="65">
        <f t="shared" si="4"/>
        <v>6616.7323591274035</v>
      </c>
      <c r="U13" s="61"/>
      <c r="V13" s="61"/>
      <c r="W13" s="61"/>
      <c r="X13" s="61"/>
      <c r="Y13" s="61"/>
      <c r="Z13" s="64">
        <f t="shared" si="5"/>
        <v>6616.7323591274035</v>
      </c>
      <c r="AA13" s="61"/>
      <c r="AB13" s="65">
        <f t="shared" si="6"/>
        <v>6616.7323591274035</v>
      </c>
      <c r="AC13" s="61"/>
      <c r="AD13" s="61"/>
      <c r="AE13" s="61"/>
      <c r="AF13" s="61"/>
      <c r="AG13" s="61"/>
      <c r="AH13" s="64">
        <f t="shared" si="1"/>
        <v>6808.6175975420983</v>
      </c>
      <c r="AI13" s="61"/>
      <c r="AJ13" s="65">
        <f t="shared" si="2"/>
        <v>6808.6175975420983</v>
      </c>
      <c r="AK13" s="61"/>
      <c r="AL13" s="61"/>
      <c r="AM13" s="61"/>
      <c r="AN13" s="61"/>
      <c r="AO13" s="61"/>
      <c r="AP13" s="64">
        <f t="shared" si="3"/>
        <v>7006.0675078708191</v>
      </c>
      <c r="AQ13" s="61"/>
      <c r="AR13" s="65">
        <f t="shared" si="7"/>
        <v>7006.0675078708191</v>
      </c>
      <c r="AS13" s="61"/>
      <c r="AT13" s="61"/>
      <c r="AU13" s="61"/>
      <c r="AV13" s="61"/>
      <c r="AW13" s="61"/>
      <c r="AX13" s="64">
        <f t="shared" si="8"/>
        <v>7209.2434655990728</v>
      </c>
      <c r="AY13" s="61"/>
      <c r="AZ13" s="65">
        <f t="shared" si="9"/>
        <v>7209.2434655990728</v>
      </c>
      <c r="BA13" s="61"/>
      <c r="BB13" s="61"/>
      <c r="BC13" s="61"/>
      <c r="BD13" s="61"/>
      <c r="BE13" s="61"/>
      <c r="BF13" s="66" t="s">
        <v>1332</v>
      </c>
      <c r="BG13" s="66" t="s">
        <v>1331</v>
      </c>
      <c r="BH13" s="66" t="s">
        <v>1522</v>
      </c>
      <c r="BI13" s="66" t="s">
        <v>1507</v>
      </c>
    </row>
    <row r="14" spans="1:61" s="67" customFormat="1" x14ac:dyDescent="0.35">
      <c r="A14" s="90" t="s">
        <v>181</v>
      </c>
      <c r="B14" s="90" t="s">
        <v>160</v>
      </c>
      <c r="C14" s="90" t="s">
        <v>161</v>
      </c>
      <c r="D14" s="91" t="s">
        <v>162</v>
      </c>
      <c r="E14" s="90" t="s">
        <v>182</v>
      </c>
      <c r="F14" s="90" t="s">
        <v>164</v>
      </c>
      <c r="G14" s="90" t="s">
        <v>165</v>
      </c>
      <c r="H14" s="90" t="s">
        <v>166</v>
      </c>
      <c r="I14" s="92">
        <v>19816</v>
      </c>
      <c r="J14" s="90" t="s">
        <v>167</v>
      </c>
      <c r="K14" s="93">
        <f t="shared" si="0"/>
        <v>181514.56</v>
      </c>
      <c r="L14" s="61">
        <v>12153.942425522924</v>
      </c>
      <c r="M14" s="63"/>
      <c r="N14" s="63"/>
      <c r="O14" s="63"/>
      <c r="P14" s="60" t="s">
        <v>120</v>
      </c>
      <c r="Q14" s="60" t="s">
        <v>1618</v>
      </c>
      <c r="R14" s="64">
        <v>12506.406755863089</v>
      </c>
      <c r="S14" s="61"/>
      <c r="T14" s="65">
        <f t="shared" si="4"/>
        <v>12506.406755863089</v>
      </c>
      <c r="U14" s="61"/>
      <c r="V14" s="61"/>
      <c r="W14" s="61"/>
      <c r="X14" s="61"/>
      <c r="Y14" s="61"/>
      <c r="Z14" s="64">
        <f t="shared" si="5"/>
        <v>12506.406755863089</v>
      </c>
      <c r="AA14" s="61"/>
      <c r="AB14" s="65">
        <f t="shared" si="6"/>
        <v>12506.406755863089</v>
      </c>
      <c r="AC14" s="61"/>
      <c r="AD14" s="61"/>
      <c r="AE14" s="61"/>
      <c r="AF14" s="61"/>
      <c r="AG14" s="61"/>
      <c r="AH14" s="64">
        <f t="shared" si="1"/>
        <v>12869.092551783118</v>
      </c>
      <c r="AI14" s="61"/>
      <c r="AJ14" s="65">
        <f t="shared" si="2"/>
        <v>12869.092551783118</v>
      </c>
      <c r="AK14" s="61"/>
      <c r="AL14" s="61"/>
      <c r="AM14" s="61"/>
      <c r="AN14" s="61"/>
      <c r="AO14" s="61"/>
      <c r="AP14" s="64">
        <f t="shared" si="3"/>
        <v>13242.296235784828</v>
      </c>
      <c r="AQ14" s="61"/>
      <c r="AR14" s="65">
        <f t="shared" si="7"/>
        <v>13242.296235784828</v>
      </c>
      <c r="AS14" s="61"/>
      <c r="AT14" s="61"/>
      <c r="AU14" s="61"/>
      <c r="AV14" s="61"/>
      <c r="AW14" s="61"/>
      <c r="AX14" s="64">
        <f t="shared" si="8"/>
        <v>13626.322826622589</v>
      </c>
      <c r="AY14" s="61"/>
      <c r="AZ14" s="65">
        <f t="shared" si="9"/>
        <v>13626.322826622589</v>
      </c>
      <c r="BA14" s="61"/>
      <c r="BB14" s="61"/>
      <c r="BC14" s="61"/>
      <c r="BD14" s="61"/>
      <c r="BE14" s="61"/>
      <c r="BF14" s="66" t="s">
        <v>1332</v>
      </c>
      <c r="BG14" s="66" t="s">
        <v>1331</v>
      </c>
      <c r="BH14" s="66" t="s">
        <v>1522</v>
      </c>
      <c r="BI14" s="66" t="s">
        <v>1507</v>
      </c>
    </row>
    <row r="15" spans="1:61" s="67" customFormat="1" x14ac:dyDescent="0.35">
      <c r="A15" s="90" t="s">
        <v>183</v>
      </c>
      <c r="B15" s="90" t="s">
        <v>160</v>
      </c>
      <c r="C15" s="90" t="s">
        <v>161</v>
      </c>
      <c r="D15" s="91" t="s">
        <v>162</v>
      </c>
      <c r="E15" s="90" t="s">
        <v>184</v>
      </c>
      <c r="F15" s="90" t="s">
        <v>185</v>
      </c>
      <c r="G15" s="90" t="s">
        <v>186</v>
      </c>
      <c r="H15" s="90" t="s">
        <v>54</v>
      </c>
      <c r="I15" s="92">
        <v>3041</v>
      </c>
      <c r="J15" s="90" t="s">
        <v>187</v>
      </c>
      <c r="K15" s="93">
        <f t="shared" si="0"/>
        <v>27855.56</v>
      </c>
      <c r="L15" s="230">
        <v>206.89</v>
      </c>
      <c r="M15" s="229"/>
      <c r="N15" s="63"/>
      <c r="O15" s="63"/>
      <c r="P15" s="60" t="s">
        <v>122</v>
      </c>
      <c r="Q15" s="60"/>
      <c r="R15" s="64">
        <v>212.88980999999998</v>
      </c>
      <c r="S15" s="61"/>
      <c r="T15" s="65">
        <f t="shared" si="4"/>
        <v>212.88980999999998</v>
      </c>
      <c r="U15" s="61"/>
      <c r="V15" s="61"/>
      <c r="W15" s="61"/>
      <c r="X15" s="61"/>
      <c r="Y15" s="61"/>
      <c r="Z15" s="64">
        <f t="shared" si="5"/>
        <v>212.88980999999998</v>
      </c>
      <c r="AA15" s="61"/>
      <c r="AB15" s="65">
        <f t="shared" si="6"/>
        <v>212.88980999999998</v>
      </c>
      <c r="AC15" s="61"/>
      <c r="AD15" s="61"/>
      <c r="AE15" s="61"/>
      <c r="AF15" s="61"/>
      <c r="AG15" s="61"/>
      <c r="AH15" s="64">
        <f t="shared" si="1"/>
        <v>219.06361448999999</v>
      </c>
      <c r="AI15" s="61"/>
      <c r="AJ15" s="65">
        <f t="shared" si="2"/>
        <v>219.06361448999999</v>
      </c>
      <c r="AK15" s="61"/>
      <c r="AL15" s="61"/>
      <c r="AM15" s="61"/>
      <c r="AN15" s="61"/>
      <c r="AO15" s="61"/>
      <c r="AP15" s="64">
        <f t="shared" si="3"/>
        <v>225.41645931021</v>
      </c>
      <c r="AQ15" s="61"/>
      <c r="AR15" s="65">
        <f t="shared" si="7"/>
        <v>225.41645931021</v>
      </c>
      <c r="AS15" s="61"/>
      <c r="AT15" s="61"/>
      <c r="AU15" s="61"/>
      <c r="AV15" s="61"/>
      <c r="AW15" s="61"/>
      <c r="AX15" s="64">
        <f t="shared" si="8"/>
        <v>231.95353663020609</v>
      </c>
      <c r="AY15" s="61"/>
      <c r="AZ15" s="65">
        <f t="shared" si="9"/>
        <v>231.95353663020609</v>
      </c>
      <c r="BA15" s="61"/>
      <c r="BB15" s="61"/>
      <c r="BC15" s="61"/>
      <c r="BD15" s="61"/>
      <c r="BE15" s="61"/>
      <c r="BF15" s="66" t="s">
        <v>1332</v>
      </c>
      <c r="BG15" s="66" t="s">
        <v>1331</v>
      </c>
      <c r="BH15" s="66" t="s">
        <v>1522</v>
      </c>
      <c r="BI15" s="66" t="s">
        <v>1508</v>
      </c>
    </row>
    <row r="16" spans="1:61" s="67" customFormat="1" x14ac:dyDescent="0.35">
      <c r="A16" s="90" t="s">
        <v>188</v>
      </c>
      <c r="B16" s="90" t="s">
        <v>160</v>
      </c>
      <c r="C16" s="90" t="s">
        <v>161</v>
      </c>
      <c r="D16" s="91" t="s">
        <v>162</v>
      </c>
      <c r="E16" s="90" t="s">
        <v>189</v>
      </c>
      <c r="F16" s="90" t="s">
        <v>185</v>
      </c>
      <c r="G16" s="90" t="s">
        <v>186</v>
      </c>
      <c r="H16" s="90" t="s">
        <v>54</v>
      </c>
      <c r="I16" s="92">
        <v>1800</v>
      </c>
      <c r="J16" s="90" t="s">
        <v>190</v>
      </c>
      <c r="K16" s="93">
        <f t="shared" si="0"/>
        <v>16488</v>
      </c>
      <c r="L16" s="231">
        <v>122.46</v>
      </c>
      <c r="M16" s="229"/>
      <c r="N16" s="63"/>
      <c r="O16" s="63"/>
      <c r="P16" s="60" t="s">
        <v>122</v>
      </c>
      <c r="Q16" s="60"/>
      <c r="R16" s="64">
        <v>126.01133999999999</v>
      </c>
      <c r="S16" s="61"/>
      <c r="T16" s="65">
        <f t="shared" si="4"/>
        <v>126.01133999999999</v>
      </c>
      <c r="U16" s="61"/>
      <c r="V16" s="61"/>
      <c r="W16" s="61"/>
      <c r="X16" s="61"/>
      <c r="Y16" s="61"/>
      <c r="Z16" s="64">
        <f t="shared" si="5"/>
        <v>126.01133999999999</v>
      </c>
      <c r="AA16" s="61"/>
      <c r="AB16" s="65">
        <f t="shared" si="6"/>
        <v>126.01133999999999</v>
      </c>
      <c r="AC16" s="61"/>
      <c r="AD16" s="61"/>
      <c r="AE16" s="61"/>
      <c r="AF16" s="61"/>
      <c r="AG16" s="61"/>
      <c r="AH16" s="64">
        <f t="shared" si="1"/>
        <v>129.66566885999998</v>
      </c>
      <c r="AI16" s="61"/>
      <c r="AJ16" s="65">
        <f t="shared" si="2"/>
        <v>129.66566885999998</v>
      </c>
      <c r="AK16" s="61"/>
      <c r="AL16" s="61"/>
      <c r="AM16" s="61"/>
      <c r="AN16" s="61"/>
      <c r="AO16" s="61"/>
      <c r="AP16" s="64">
        <f t="shared" si="3"/>
        <v>133.42597325693998</v>
      </c>
      <c r="AQ16" s="61"/>
      <c r="AR16" s="65">
        <f t="shared" si="7"/>
        <v>133.42597325693998</v>
      </c>
      <c r="AS16" s="61"/>
      <c r="AT16" s="61"/>
      <c r="AU16" s="61"/>
      <c r="AV16" s="61"/>
      <c r="AW16" s="61"/>
      <c r="AX16" s="64">
        <f t="shared" si="8"/>
        <v>137.29532648139124</v>
      </c>
      <c r="AY16" s="61"/>
      <c r="AZ16" s="65">
        <f t="shared" si="9"/>
        <v>137.29532648139124</v>
      </c>
      <c r="BA16" s="61"/>
      <c r="BB16" s="61"/>
      <c r="BC16" s="61"/>
      <c r="BD16" s="61"/>
      <c r="BE16" s="61"/>
      <c r="BF16" s="66" t="s">
        <v>1332</v>
      </c>
      <c r="BG16" s="66" t="s">
        <v>1331</v>
      </c>
      <c r="BH16" s="66" t="s">
        <v>1522</v>
      </c>
      <c r="BI16" s="66" t="s">
        <v>1508</v>
      </c>
    </row>
    <row r="17" spans="1:61" s="67" customFormat="1" x14ac:dyDescent="0.35">
      <c r="A17" s="90" t="s">
        <v>191</v>
      </c>
      <c r="B17" s="90" t="s">
        <v>160</v>
      </c>
      <c r="C17" s="90" t="s">
        <v>161</v>
      </c>
      <c r="D17" s="91" t="s">
        <v>162</v>
      </c>
      <c r="E17" s="90" t="s">
        <v>192</v>
      </c>
      <c r="F17" s="90" t="s">
        <v>185</v>
      </c>
      <c r="G17" s="90" t="s">
        <v>186</v>
      </c>
      <c r="H17" s="90" t="s">
        <v>54</v>
      </c>
      <c r="I17" s="92">
        <v>25850</v>
      </c>
      <c r="J17" s="90" t="s">
        <v>170</v>
      </c>
      <c r="K17" s="93">
        <f t="shared" si="0"/>
        <v>236786</v>
      </c>
      <c r="L17" s="231">
        <v>1758.64</v>
      </c>
      <c r="M17" s="229"/>
      <c r="N17" s="63"/>
      <c r="O17" s="63"/>
      <c r="P17" s="60" t="s">
        <v>122</v>
      </c>
      <c r="Q17" s="60"/>
      <c r="R17" s="64">
        <v>1809.6405600000001</v>
      </c>
      <c r="S17" s="61"/>
      <c r="T17" s="65">
        <f t="shared" si="4"/>
        <v>1809.6405600000001</v>
      </c>
      <c r="U17" s="61"/>
      <c r="V17" s="61"/>
      <c r="W17" s="61"/>
      <c r="X17" s="61"/>
      <c r="Y17" s="61"/>
      <c r="Z17" s="64">
        <f t="shared" si="5"/>
        <v>1809.6405600000001</v>
      </c>
      <c r="AA17" s="61"/>
      <c r="AB17" s="65">
        <f t="shared" si="6"/>
        <v>1809.6405600000001</v>
      </c>
      <c r="AC17" s="61"/>
      <c r="AD17" s="61"/>
      <c r="AE17" s="61"/>
      <c r="AF17" s="61"/>
      <c r="AG17" s="61"/>
      <c r="AH17" s="64">
        <f t="shared" si="1"/>
        <v>1862.12013624</v>
      </c>
      <c r="AI17" s="61"/>
      <c r="AJ17" s="65">
        <f t="shared" si="2"/>
        <v>1862.12013624</v>
      </c>
      <c r="AK17" s="61"/>
      <c r="AL17" s="61"/>
      <c r="AM17" s="61"/>
      <c r="AN17" s="61"/>
      <c r="AO17" s="61"/>
      <c r="AP17" s="64">
        <f t="shared" si="3"/>
        <v>1916.1216201909599</v>
      </c>
      <c r="AQ17" s="61"/>
      <c r="AR17" s="65">
        <f t="shared" si="7"/>
        <v>1916.1216201909599</v>
      </c>
      <c r="AS17" s="61"/>
      <c r="AT17" s="61"/>
      <c r="AU17" s="61"/>
      <c r="AV17" s="61"/>
      <c r="AW17" s="61"/>
      <c r="AX17" s="64">
        <f t="shared" si="8"/>
        <v>1971.6891471764977</v>
      </c>
      <c r="AY17" s="61"/>
      <c r="AZ17" s="65">
        <f t="shared" si="9"/>
        <v>1971.6891471764977</v>
      </c>
      <c r="BA17" s="61"/>
      <c r="BB17" s="61"/>
      <c r="BC17" s="61"/>
      <c r="BD17" s="61"/>
      <c r="BE17" s="61"/>
      <c r="BF17" s="66" t="s">
        <v>1332</v>
      </c>
      <c r="BG17" s="66" t="s">
        <v>1331</v>
      </c>
      <c r="BH17" s="66" t="s">
        <v>1522</v>
      </c>
      <c r="BI17" s="66" t="s">
        <v>1508</v>
      </c>
    </row>
    <row r="18" spans="1:61" s="67" customFormat="1" x14ac:dyDescent="0.35">
      <c r="A18" s="90" t="s">
        <v>193</v>
      </c>
      <c r="B18" s="90" t="s">
        <v>160</v>
      </c>
      <c r="C18" s="90" t="s">
        <v>161</v>
      </c>
      <c r="D18" s="91" t="s">
        <v>162</v>
      </c>
      <c r="E18" s="90" t="s">
        <v>194</v>
      </c>
      <c r="F18" s="90" t="s">
        <v>185</v>
      </c>
      <c r="G18" s="90" t="s">
        <v>186</v>
      </c>
      <c r="H18" s="90" t="s">
        <v>54</v>
      </c>
      <c r="I18" s="92">
        <v>15692</v>
      </c>
      <c r="J18" s="90" t="s">
        <v>176</v>
      </c>
      <c r="K18" s="93">
        <f t="shared" si="0"/>
        <v>143738.72</v>
      </c>
      <c r="L18" s="231">
        <v>1067.57</v>
      </c>
      <c r="M18" s="229"/>
      <c r="N18" s="63"/>
      <c r="O18" s="63"/>
      <c r="P18" s="60" t="s">
        <v>122</v>
      </c>
      <c r="Q18" s="60"/>
      <c r="R18" s="64">
        <v>1098.52953</v>
      </c>
      <c r="S18" s="61"/>
      <c r="T18" s="65">
        <f t="shared" si="4"/>
        <v>1098.52953</v>
      </c>
      <c r="U18" s="61"/>
      <c r="V18" s="61"/>
      <c r="W18" s="61"/>
      <c r="X18" s="61"/>
      <c r="Y18" s="61"/>
      <c r="Z18" s="64">
        <f t="shared" si="5"/>
        <v>1098.52953</v>
      </c>
      <c r="AA18" s="61"/>
      <c r="AB18" s="65">
        <f t="shared" si="6"/>
        <v>1098.52953</v>
      </c>
      <c r="AC18" s="61"/>
      <c r="AD18" s="61"/>
      <c r="AE18" s="61"/>
      <c r="AF18" s="61"/>
      <c r="AG18" s="61"/>
      <c r="AH18" s="64">
        <f t="shared" si="1"/>
        <v>1130.38688637</v>
      </c>
      <c r="AI18" s="61"/>
      <c r="AJ18" s="65">
        <f t="shared" si="2"/>
        <v>1130.38688637</v>
      </c>
      <c r="AK18" s="61"/>
      <c r="AL18" s="61"/>
      <c r="AM18" s="61"/>
      <c r="AN18" s="61"/>
      <c r="AO18" s="61"/>
      <c r="AP18" s="64">
        <f t="shared" si="3"/>
        <v>1163.1681060747298</v>
      </c>
      <c r="AQ18" s="61"/>
      <c r="AR18" s="65">
        <f t="shared" si="7"/>
        <v>1163.1681060747298</v>
      </c>
      <c r="AS18" s="61"/>
      <c r="AT18" s="61"/>
      <c r="AU18" s="61"/>
      <c r="AV18" s="61"/>
      <c r="AW18" s="61"/>
      <c r="AX18" s="64">
        <f t="shared" si="8"/>
        <v>1196.899981150897</v>
      </c>
      <c r="AY18" s="61"/>
      <c r="AZ18" s="65">
        <f t="shared" si="9"/>
        <v>1196.899981150897</v>
      </c>
      <c r="BA18" s="61"/>
      <c r="BB18" s="61"/>
      <c r="BC18" s="61"/>
      <c r="BD18" s="61"/>
      <c r="BE18" s="61"/>
      <c r="BF18" s="66" t="s">
        <v>1332</v>
      </c>
      <c r="BG18" s="66" t="s">
        <v>1331</v>
      </c>
      <c r="BH18" s="66" t="s">
        <v>1522</v>
      </c>
      <c r="BI18" s="66" t="s">
        <v>1508</v>
      </c>
    </row>
    <row r="19" spans="1:61" s="67" customFormat="1" x14ac:dyDescent="0.35">
      <c r="A19" s="90" t="s">
        <v>195</v>
      </c>
      <c r="B19" s="90" t="s">
        <v>160</v>
      </c>
      <c r="C19" s="90" t="s">
        <v>161</v>
      </c>
      <c r="D19" s="91" t="s">
        <v>162</v>
      </c>
      <c r="E19" s="90" t="s">
        <v>196</v>
      </c>
      <c r="F19" s="90" t="s">
        <v>185</v>
      </c>
      <c r="G19" s="90" t="s">
        <v>186</v>
      </c>
      <c r="H19" s="90" t="s">
        <v>54</v>
      </c>
      <c r="I19" s="92">
        <v>107328</v>
      </c>
      <c r="J19" s="90" t="s">
        <v>197</v>
      </c>
      <c r="K19" s="93">
        <f t="shared" si="0"/>
        <v>983124.47999999998</v>
      </c>
      <c r="L19" s="231">
        <v>7301.8</v>
      </c>
      <c r="M19" s="229"/>
      <c r="N19" s="63"/>
      <c r="O19" s="63"/>
      <c r="P19" s="60" t="s">
        <v>120</v>
      </c>
      <c r="Q19" s="60">
        <v>29</v>
      </c>
      <c r="R19" s="64">
        <v>7513.5522000000001</v>
      </c>
      <c r="S19" s="61"/>
      <c r="T19" s="65">
        <f t="shared" si="4"/>
        <v>7513.5522000000001</v>
      </c>
      <c r="U19" s="61"/>
      <c r="V19" s="61"/>
      <c r="W19" s="61"/>
      <c r="X19" s="61"/>
      <c r="Y19" s="61"/>
      <c r="Z19" s="64">
        <f t="shared" si="5"/>
        <v>7513.5522000000001</v>
      </c>
      <c r="AA19" s="61"/>
      <c r="AB19" s="65">
        <f t="shared" si="6"/>
        <v>7513.5522000000001</v>
      </c>
      <c r="AC19" s="61"/>
      <c r="AD19" s="61"/>
      <c r="AE19" s="61"/>
      <c r="AF19" s="61"/>
      <c r="AG19" s="61"/>
      <c r="AH19" s="64">
        <f t="shared" si="1"/>
        <v>7731.4452137999997</v>
      </c>
      <c r="AI19" s="61"/>
      <c r="AJ19" s="65">
        <f t="shared" si="2"/>
        <v>7731.4452137999997</v>
      </c>
      <c r="AK19" s="61"/>
      <c r="AL19" s="61"/>
      <c r="AM19" s="61"/>
      <c r="AN19" s="61"/>
      <c r="AO19" s="61"/>
      <c r="AP19" s="64">
        <f t="shared" si="3"/>
        <v>7955.6571250001998</v>
      </c>
      <c r="AQ19" s="61"/>
      <c r="AR19" s="65">
        <f t="shared" si="7"/>
        <v>7955.6571250001998</v>
      </c>
      <c r="AS19" s="61"/>
      <c r="AT19" s="61"/>
      <c r="AU19" s="61"/>
      <c r="AV19" s="61"/>
      <c r="AW19" s="61"/>
      <c r="AX19" s="64">
        <f t="shared" si="8"/>
        <v>8186.3711816252053</v>
      </c>
      <c r="AY19" s="61"/>
      <c r="AZ19" s="65">
        <f t="shared" si="9"/>
        <v>8186.3711816252053</v>
      </c>
      <c r="BA19" s="61"/>
      <c r="BB19" s="61"/>
      <c r="BC19" s="61"/>
      <c r="BD19" s="61"/>
      <c r="BE19" s="61"/>
      <c r="BF19" s="66" t="s">
        <v>1332</v>
      </c>
      <c r="BG19" s="66" t="s">
        <v>1332</v>
      </c>
      <c r="BH19" s="66" t="s">
        <v>1527</v>
      </c>
      <c r="BI19" s="66" t="s">
        <v>1508</v>
      </c>
    </row>
    <row r="20" spans="1:61" s="67" customFormat="1" x14ac:dyDescent="0.35">
      <c r="A20" s="90" t="s">
        <v>198</v>
      </c>
      <c r="B20" s="90" t="s">
        <v>160</v>
      </c>
      <c r="C20" s="90" t="s">
        <v>161</v>
      </c>
      <c r="D20" s="91" t="s">
        <v>162</v>
      </c>
      <c r="E20" s="90" t="s">
        <v>199</v>
      </c>
      <c r="F20" s="90" t="s">
        <v>185</v>
      </c>
      <c r="G20" s="90" t="s">
        <v>186</v>
      </c>
      <c r="H20" s="90" t="s">
        <v>54</v>
      </c>
      <c r="I20" s="92">
        <v>2550</v>
      </c>
      <c r="J20" s="90" t="s">
        <v>200</v>
      </c>
      <c r="K20" s="93">
        <f t="shared" si="0"/>
        <v>23358</v>
      </c>
      <c r="L20" s="231">
        <v>173.48</v>
      </c>
      <c r="M20" s="229"/>
      <c r="N20" s="63"/>
      <c r="O20" s="63"/>
      <c r="P20" s="60" t="s">
        <v>120</v>
      </c>
      <c r="Q20" s="60">
        <v>24</v>
      </c>
      <c r="R20" s="64">
        <v>178.51092</v>
      </c>
      <c r="S20" s="61"/>
      <c r="T20" s="65">
        <f t="shared" si="4"/>
        <v>178.51092</v>
      </c>
      <c r="U20" s="61"/>
      <c r="V20" s="61"/>
      <c r="W20" s="61"/>
      <c r="X20" s="61"/>
      <c r="Y20" s="61"/>
      <c r="Z20" s="64">
        <f t="shared" si="5"/>
        <v>178.51092</v>
      </c>
      <c r="AA20" s="61"/>
      <c r="AB20" s="65">
        <f t="shared" si="6"/>
        <v>178.51092</v>
      </c>
      <c r="AC20" s="61"/>
      <c r="AD20" s="61"/>
      <c r="AE20" s="61"/>
      <c r="AF20" s="61"/>
      <c r="AG20" s="61"/>
      <c r="AH20" s="64">
        <f t="shared" si="1"/>
        <v>183.68773668</v>
      </c>
      <c r="AI20" s="61"/>
      <c r="AJ20" s="65">
        <f t="shared" si="2"/>
        <v>183.68773668</v>
      </c>
      <c r="AK20" s="61"/>
      <c r="AL20" s="61"/>
      <c r="AM20" s="61"/>
      <c r="AN20" s="61"/>
      <c r="AO20" s="61"/>
      <c r="AP20" s="64">
        <f t="shared" si="3"/>
        <v>189.01468104372</v>
      </c>
      <c r="AQ20" s="61"/>
      <c r="AR20" s="65">
        <f t="shared" si="7"/>
        <v>189.01468104372</v>
      </c>
      <c r="AS20" s="61"/>
      <c r="AT20" s="61"/>
      <c r="AU20" s="61"/>
      <c r="AV20" s="61"/>
      <c r="AW20" s="61"/>
      <c r="AX20" s="64">
        <f t="shared" si="8"/>
        <v>194.49610679398788</v>
      </c>
      <c r="AY20" s="61"/>
      <c r="AZ20" s="65">
        <f t="shared" si="9"/>
        <v>194.49610679398788</v>
      </c>
      <c r="BA20" s="61"/>
      <c r="BB20" s="61"/>
      <c r="BC20" s="61"/>
      <c r="BD20" s="61"/>
      <c r="BE20" s="61"/>
      <c r="BF20" s="66" t="s">
        <v>1332</v>
      </c>
      <c r="BG20" s="66" t="s">
        <v>1332</v>
      </c>
      <c r="BH20" s="66" t="s">
        <v>1528</v>
      </c>
      <c r="BI20" s="66" t="s">
        <v>1508</v>
      </c>
    </row>
    <row r="21" spans="1:61" s="67" customFormat="1" x14ac:dyDescent="0.35">
      <c r="A21" s="90" t="s">
        <v>201</v>
      </c>
      <c r="B21" s="90" t="s">
        <v>160</v>
      </c>
      <c r="C21" s="90" t="s">
        <v>161</v>
      </c>
      <c r="D21" s="91" t="s">
        <v>162</v>
      </c>
      <c r="E21" s="90" t="s">
        <v>202</v>
      </c>
      <c r="F21" s="90" t="s">
        <v>185</v>
      </c>
      <c r="G21" s="90" t="s">
        <v>186</v>
      </c>
      <c r="H21" s="90" t="s">
        <v>54</v>
      </c>
      <c r="I21" s="92">
        <v>300</v>
      </c>
      <c r="J21" s="90" t="s">
        <v>203</v>
      </c>
      <c r="K21" s="93">
        <f t="shared" si="0"/>
        <v>2748</v>
      </c>
      <c r="L21" s="231">
        <v>20.41</v>
      </c>
      <c r="M21" s="229"/>
      <c r="N21" s="63"/>
      <c r="O21" s="63"/>
      <c r="P21" s="60" t="s">
        <v>122</v>
      </c>
      <c r="Q21" s="60"/>
      <c r="R21" s="64">
        <v>21.00189</v>
      </c>
      <c r="S21" s="61"/>
      <c r="T21" s="65">
        <f t="shared" si="4"/>
        <v>21.00189</v>
      </c>
      <c r="U21" s="61"/>
      <c r="V21" s="61"/>
      <c r="W21" s="61"/>
      <c r="X21" s="61"/>
      <c r="Y21" s="61"/>
      <c r="Z21" s="64">
        <f t="shared" si="5"/>
        <v>21.00189</v>
      </c>
      <c r="AA21" s="61"/>
      <c r="AB21" s="65">
        <f t="shared" si="6"/>
        <v>21.00189</v>
      </c>
      <c r="AC21" s="61"/>
      <c r="AD21" s="61"/>
      <c r="AE21" s="61"/>
      <c r="AF21" s="61"/>
      <c r="AG21" s="61"/>
      <c r="AH21" s="64">
        <f t="shared" si="1"/>
        <v>21.610944809999999</v>
      </c>
      <c r="AI21" s="61"/>
      <c r="AJ21" s="65">
        <f t="shared" si="2"/>
        <v>21.610944809999999</v>
      </c>
      <c r="AK21" s="61"/>
      <c r="AL21" s="61"/>
      <c r="AM21" s="61"/>
      <c r="AN21" s="61"/>
      <c r="AO21" s="61"/>
      <c r="AP21" s="64">
        <f t="shared" si="3"/>
        <v>22.237662209490001</v>
      </c>
      <c r="AQ21" s="61"/>
      <c r="AR21" s="65">
        <f t="shared" si="7"/>
        <v>22.237662209490001</v>
      </c>
      <c r="AS21" s="61"/>
      <c r="AT21" s="61"/>
      <c r="AU21" s="61"/>
      <c r="AV21" s="61"/>
      <c r="AW21" s="61"/>
      <c r="AX21" s="64">
        <f t="shared" si="8"/>
        <v>22.882554413565209</v>
      </c>
      <c r="AY21" s="61"/>
      <c r="AZ21" s="65">
        <f t="shared" si="9"/>
        <v>22.882554413565209</v>
      </c>
      <c r="BA21" s="61"/>
      <c r="BB21" s="61"/>
      <c r="BC21" s="61"/>
      <c r="BD21" s="61"/>
      <c r="BE21" s="61"/>
      <c r="BF21" s="66" t="s">
        <v>1332</v>
      </c>
      <c r="BG21" s="66" t="s">
        <v>1331</v>
      </c>
      <c r="BH21" s="66" t="s">
        <v>1522</v>
      </c>
      <c r="BI21" s="66" t="s">
        <v>1508</v>
      </c>
    </row>
    <row r="22" spans="1:61" s="67" customFormat="1" x14ac:dyDescent="0.35">
      <c r="A22" s="90" t="s">
        <v>204</v>
      </c>
      <c r="B22" s="90" t="s">
        <v>160</v>
      </c>
      <c r="C22" s="90" t="s">
        <v>161</v>
      </c>
      <c r="D22" s="91" t="s">
        <v>162</v>
      </c>
      <c r="E22" s="90" t="s">
        <v>205</v>
      </c>
      <c r="F22" s="90" t="s">
        <v>185</v>
      </c>
      <c r="G22" s="90" t="s">
        <v>186</v>
      </c>
      <c r="H22" s="90" t="s">
        <v>54</v>
      </c>
      <c r="I22" s="92">
        <v>12143</v>
      </c>
      <c r="J22" s="90" t="s">
        <v>206</v>
      </c>
      <c r="K22" s="93">
        <f t="shared" si="0"/>
        <v>111229.88</v>
      </c>
      <c r="L22" s="231">
        <v>826.12</v>
      </c>
      <c r="M22" s="229"/>
      <c r="N22" s="63"/>
      <c r="O22" s="63"/>
      <c r="P22" s="60" t="s">
        <v>122</v>
      </c>
      <c r="Q22" s="60"/>
      <c r="R22" s="64">
        <v>850.07748000000004</v>
      </c>
      <c r="S22" s="61"/>
      <c r="T22" s="65">
        <f t="shared" si="4"/>
        <v>850.07748000000004</v>
      </c>
      <c r="U22" s="61"/>
      <c r="V22" s="61"/>
      <c r="W22" s="61"/>
      <c r="X22" s="61"/>
      <c r="Y22" s="61"/>
      <c r="Z22" s="64">
        <f t="shared" si="5"/>
        <v>850.07748000000004</v>
      </c>
      <c r="AA22" s="61"/>
      <c r="AB22" s="65">
        <f t="shared" si="6"/>
        <v>850.07748000000004</v>
      </c>
      <c r="AC22" s="61"/>
      <c r="AD22" s="61"/>
      <c r="AE22" s="61"/>
      <c r="AF22" s="61"/>
      <c r="AG22" s="61"/>
      <c r="AH22" s="64">
        <f t="shared" si="1"/>
        <v>874.72972692000008</v>
      </c>
      <c r="AI22" s="61"/>
      <c r="AJ22" s="65">
        <f t="shared" si="2"/>
        <v>874.72972692000008</v>
      </c>
      <c r="AK22" s="61"/>
      <c r="AL22" s="61"/>
      <c r="AM22" s="61"/>
      <c r="AN22" s="61"/>
      <c r="AO22" s="61"/>
      <c r="AP22" s="64">
        <f t="shared" si="3"/>
        <v>900.09688900068011</v>
      </c>
      <c r="AQ22" s="61"/>
      <c r="AR22" s="65">
        <f t="shared" si="7"/>
        <v>900.09688900068011</v>
      </c>
      <c r="AS22" s="61"/>
      <c r="AT22" s="61"/>
      <c r="AU22" s="61"/>
      <c r="AV22" s="61"/>
      <c r="AW22" s="61"/>
      <c r="AX22" s="64">
        <f t="shared" si="8"/>
        <v>926.19969878169979</v>
      </c>
      <c r="AY22" s="61"/>
      <c r="AZ22" s="65">
        <f t="shared" si="9"/>
        <v>926.19969878169979</v>
      </c>
      <c r="BA22" s="61"/>
      <c r="BB22" s="61"/>
      <c r="BC22" s="61"/>
      <c r="BD22" s="61"/>
      <c r="BE22" s="61"/>
      <c r="BF22" s="66" t="s">
        <v>1332</v>
      </c>
      <c r="BG22" s="66" t="s">
        <v>1331</v>
      </c>
      <c r="BH22" s="66" t="s">
        <v>1522</v>
      </c>
      <c r="BI22" s="66" t="s">
        <v>1508</v>
      </c>
    </row>
    <row r="23" spans="1:61" s="67" customFormat="1" x14ac:dyDescent="0.35">
      <c r="A23" s="90" t="s">
        <v>207</v>
      </c>
      <c r="B23" s="90" t="s">
        <v>160</v>
      </c>
      <c r="C23" s="90" t="s">
        <v>161</v>
      </c>
      <c r="D23" s="91" t="s">
        <v>162</v>
      </c>
      <c r="E23" s="90" t="s">
        <v>208</v>
      </c>
      <c r="F23" s="90" t="s">
        <v>185</v>
      </c>
      <c r="G23" s="90" t="s">
        <v>186</v>
      </c>
      <c r="H23" s="90" t="s">
        <v>54</v>
      </c>
      <c r="I23" s="92">
        <v>300</v>
      </c>
      <c r="J23" s="90" t="s">
        <v>190</v>
      </c>
      <c r="K23" s="93">
        <f t="shared" si="0"/>
        <v>2748</v>
      </c>
      <c r="L23" s="231">
        <v>20.41</v>
      </c>
      <c r="M23" s="229"/>
      <c r="N23" s="63"/>
      <c r="O23" s="63"/>
      <c r="P23" s="60" t="s">
        <v>122</v>
      </c>
      <c r="Q23" s="60"/>
      <c r="R23" s="64">
        <v>21.00189</v>
      </c>
      <c r="S23" s="61"/>
      <c r="T23" s="65">
        <f t="shared" si="4"/>
        <v>21.00189</v>
      </c>
      <c r="U23" s="61"/>
      <c r="V23" s="61"/>
      <c r="W23" s="61"/>
      <c r="X23" s="61"/>
      <c r="Y23" s="61"/>
      <c r="Z23" s="64">
        <f t="shared" si="5"/>
        <v>21.00189</v>
      </c>
      <c r="AA23" s="61"/>
      <c r="AB23" s="65">
        <f t="shared" si="6"/>
        <v>21.00189</v>
      </c>
      <c r="AC23" s="61"/>
      <c r="AD23" s="61"/>
      <c r="AE23" s="61"/>
      <c r="AF23" s="61"/>
      <c r="AG23" s="61"/>
      <c r="AH23" s="64">
        <f t="shared" si="1"/>
        <v>21.610944809999999</v>
      </c>
      <c r="AI23" s="61"/>
      <c r="AJ23" s="65">
        <f t="shared" si="2"/>
        <v>21.610944809999999</v>
      </c>
      <c r="AK23" s="61"/>
      <c r="AL23" s="61"/>
      <c r="AM23" s="61"/>
      <c r="AN23" s="61"/>
      <c r="AO23" s="61"/>
      <c r="AP23" s="64">
        <f t="shared" si="3"/>
        <v>22.237662209490001</v>
      </c>
      <c r="AQ23" s="61"/>
      <c r="AR23" s="65">
        <f t="shared" si="7"/>
        <v>22.237662209490001</v>
      </c>
      <c r="AS23" s="61"/>
      <c r="AT23" s="61"/>
      <c r="AU23" s="61"/>
      <c r="AV23" s="61"/>
      <c r="AW23" s="61"/>
      <c r="AX23" s="64">
        <f t="shared" si="8"/>
        <v>22.882554413565209</v>
      </c>
      <c r="AY23" s="61"/>
      <c r="AZ23" s="65">
        <f t="shared" si="9"/>
        <v>22.882554413565209</v>
      </c>
      <c r="BA23" s="61"/>
      <c r="BB23" s="61"/>
      <c r="BC23" s="61"/>
      <c r="BD23" s="61"/>
      <c r="BE23" s="61"/>
      <c r="BF23" s="66" t="s">
        <v>1332</v>
      </c>
      <c r="BG23" s="66" t="s">
        <v>1331</v>
      </c>
      <c r="BH23" s="66" t="s">
        <v>1522</v>
      </c>
      <c r="BI23" s="66" t="s">
        <v>1508</v>
      </c>
    </row>
    <row r="24" spans="1:61" s="67" customFormat="1" x14ac:dyDescent="0.35">
      <c r="A24" s="90" t="s">
        <v>209</v>
      </c>
      <c r="B24" s="90" t="s">
        <v>160</v>
      </c>
      <c r="C24" s="90" t="s">
        <v>161</v>
      </c>
      <c r="D24" s="91" t="s">
        <v>162</v>
      </c>
      <c r="E24" s="90" t="s">
        <v>210</v>
      </c>
      <c r="F24" s="90" t="s">
        <v>185</v>
      </c>
      <c r="G24" s="90" t="s">
        <v>186</v>
      </c>
      <c r="H24" s="90" t="s">
        <v>54</v>
      </c>
      <c r="I24" s="92">
        <v>4146</v>
      </c>
      <c r="J24" s="90" t="s">
        <v>167</v>
      </c>
      <c r="K24" s="93">
        <f t="shared" si="0"/>
        <v>37977.360000000001</v>
      </c>
      <c r="L24" s="231">
        <v>282.06</v>
      </c>
      <c r="M24" s="229"/>
      <c r="N24" s="63"/>
      <c r="O24" s="63"/>
      <c r="P24" s="60" t="s">
        <v>120</v>
      </c>
      <c r="Q24" s="60">
        <v>104</v>
      </c>
      <c r="R24" s="64">
        <v>290.23973999999998</v>
      </c>
      <c r="S24" s="61"/>
      <c r="T24" s="65">
        <f t="shared" si="4"/>
        <v>290.23973999999998</v>
      </c>
      <c r="U24" s="61"/>
      <c r="V24" s="61"/>
      <c r="W24" s="61"/>
      <c r="X24" s="61"/>
      <c r="Y24" s="61"/>
      <c r="Z24" s="64">
        <f t="shared" si="5"/>
        <v>290.23973999999998</v>
      </c>
      <c r="AA24" s="61"/>
      <c r="AB24" s="65">
        <f t="shared" si="6"/>
        <v>290.23973999999998</v>
      </c>
      <c r="AC24" s="61"/>
      <c r="AD24" s="61"/>
      <c r="AE24" s="61"/>
      <c r="AF24" s="61"/>
      <c r="AG24" s="61"/>
      <c r="AH24" s="64">
        <f t="shared" si="1"/>
        <v>298.65669245999999</v>
      </c>
      <c r="AI24" s="61"/>
      <c r="AJ24" s="65">
        <f t="shared" si="2"/>
        <v>298.65669245999999</v>
      </c>
      <c r="AK24" s="61"/>
      <c r="AL24" s="61"/>
      <c r="AM24" s="61"/>
      <c r="AN24" s="61"/>
      <c r="AO24" s="61"/>
      <c r="AP24" s="64">
        <f t="shared" si="3"/>
        <v>307.31773654133997</v>
      </c>
      <c r="AQ24" s="61"/>
      <c r="AR24" s="65">
        <f t="shared" si="7"/>
        <v>307.31773654133997</v>
      </c>
      <c r="AS24" s="61"/>
      <c r="AT24" s="61"/>
      <c r="AU24" s="61"/>
      <c r="AV24" s="61"/>
      <c r="AW24" s="61"/>
      <c r="AX24" s="64">
        <f t="shared" si="8"/>
        <v>316.22995090103882</v>
      </c>
      <c r="AY24" s="61"/>
      <c r="AZ24" s="65">
        <f t="shared" si="9"/>
        <v>316.22995090103882</v>
      </c>
      <c r="BA24" s="61"/>
      <c r="BB24" s="61"/>
      <c r="BC24" s="61"/>
      <c r="BD24" s="61"/>
      <c r="BE24" s="61"/>
      <c r="BF24" s="66" t="s">
        <v>1332</v>
      </c>
      <c r="BG24" s="66" t="s">
        <v>1332</v>
      </c>
      <c r="BH24" s="66" t="s">
        <v>1529</v>
      </c>
      <c r="BI24" s="66" t="s">
        <v>1508</v>
      </c>
    </row>
    <row r="25" spans="1:61" s="67" customFormat="1" x14ac:dyDescent="0.35">
      <c r="A25" s="90" t="s">
        <v>211</v>
      </c>
      <c r="B25" s="90" t="s">
        <v>160</v>
      </c>
      <c r="C25" s="90" t="s">
        <v>161</v>
      </c>
      <c r="D25" s="91" t="s">
        <v>162</v>
      </c>
      <c r="E25" s="90" t="s">
        <v>212</v>
      </c>
      <c r="F25" s="90" t="s">
        <v>185</v>
      </c>
      <c r="G25" s="90" t="s">
        <v>186</v>
      </c>
      <c r="H25" s="90" t="s">
        <v>54</v>
      </c>
      <c r="I25" s="92">
        <v>69743</v>
      </c>
      <c r="J25" s="90" t="s">
        <v>190</v>
      </c>
      <c r="K25" s="93">
        <f t="shared" si="0"/>
        <v>638845.88</v>
      </c>
      <c r="L25" s="231">
        <v>4744.79</v>
      </c>
      <c r="M25" s="229"/>
      <c r="N25" s="63"/>
      <c r="O25" s="63"/>
      <c r="P25" s="60" t="s">
        <v>122</v>
      </c>
      <c r="Q25" s="60"/>
      <c r="R25" s="64">
        <v>4882.3889099999997</v>
      </c>
      <c r="S25" s="61"/>
      <c r="T25" s="65">
        <f t="shared" si="4"/>
        <v>4882.3889099999997</v>
      </c>
      <c r="U25" s="61"/>
      <c r="V25" s="61"/>
      <c r="W25" s="61"/>
      <c r="X25" s="61"/>
      <c r="Y25" s="61"/>
      <c r="Z25" s="64">
        <f t="shared" si="5"/>
        <v>4882.3889099999997</v>
      </c>
      <c r="AA25" s="61"/>
      <c r="AB25" s="65">
        <f t="shared" si="6"/>
        <v>4882.3889099999997</v>
      </c>
      <c r="AC25" s="61"/>
      <c r="AD25" s="61"/>
      <c r="AE25" s="61"/>
      <c r="AF25" s="61"/>
      <c r="AG25" s="61"/>
      <c r="AH25" s="64">
        <f t="shared" si="1"/>
        <v>5023.9781883899996</v>
      </c>
      <c r="AI25" s="61"/>
      <c r="AJ25" s="65">
        <f t="shared" si="2"/>
        <v>5023.9781883899996</v>
      </c>
      <c r="AK25" s="61"/>
      <c r="AL25" s="61"/>
      <c r="AM25" s="61"/>
      <c r="AN25" s="61"/>
      <c r="AO25" s="61"/>
      <c r="AP25" s="64">
        <f t="shared" si="3"/>
        <v>5169.6735558533092</v>
      </c>
      <c r="AQ25" s="61"/>
      <c r="AR25" s="65">
        <f t="shared" si="7"/>
        <v>5169.6735558533092</v>
      </c>
      <c r="AS25" s="61"/>
      <c r="AT25" s="61"/>
      <c r="AU25" s="61"/>
      <c r="AV25" s="61"/>
      <c r="AW25" s="61"/>
      <c r="AX25" s="64">
        <f t="shared" si="8"/>
        <v>5319.5940889730555</v>
      </c>
      <c r="AY25" s="61"/>
      <c r="AZ25" s="65">
        <f t="shared" si="9"/>
        <v>5319.5940889730555</v>
      </c>
      <c r="BA25" s="61"/>
      <c r="BB25" s="61"/>
      <c r="BC25" s="61"/>
      <c r="BD25" s="61"/>
      <c r="BE25" s="61"/>
      <c r="BF25" s="66" t="s">
        <v>1332</v>
      </c>
      <c r="BG25" s="66" t="s">
        <v>1331</v>
      </c>
      <c r="BH25" s="66" t="s">
        <v>1522</v>
      </c>
      <c r="BI25" s="66" t="s">
        <v>1508</v>
      </c>
    </row>
    <row r="26" spans="1:61" s="67" customFormat="1" x14ac:dyDescent="0.35">
      <c r="A26" s="90" t="s">
        <v>213</v>
      </c>
      <c r="B26" s="90" t="s">
        <v>160</v>
      </c>
      <c r="C26" s="90" t="s">
        <v>161</v>
      </c>
      <c r="D26" s="91" t="s">
        <v>162</v>
      </c>
      <c r="E26" s="90" t="s">
        <v>214</v>
      </c>
      <c r="F26" s="90" t="s">
        <v>185</v>
      </c>
      <c r="G26" s="90" t="s">
        <v>186</v>
      </c>
      <c r="H26" s="90" t="s">
        <v>54</v>
      </c>
      <c r="I26" s="92">
        <v>37276</v>
      </c>
      <c r="J26" s="90" t="s">
        <v>190</v>
      </c>
      <c r="K26" s="93">
        <f t="shared" si="0"/>
        <v>341448.16000000003</v>
      </c>
      <c r="L26" s="231">
        <v>2535.98</v>
      </c>
      <c r="M26" s="229"/>
      <c r="N26" s="63"/>
      <c r="O26" s="63"/>
      <c r="P26" s="60" t="s">
        <v>126</v>
      </c>
      <c r="Q26" s="60">
        <v>99</v>
      </c>
      <c r="R26" s="64">
        <v>2609.52342</v>
      </c>
      <c r="S26" s="61"/>
      <c r="T26" s="65">
        <f t="shared" si="4"/>
        <v>2609.52342</v>
      </c>
      <c r="U26" s="61"/>
      <c r="V26" s="61"/>
      <c r="W26" s="61"/>
      <c r="X26" s="61"/>
      <c r="Y26" s="61"/>
      <c r="Z26" s="64">
        <f t="shared" si="5"/>
        <v>2609.52342</v>
      </c>
      <c r="AA26" s="61"/>
      <c r="AB26" s="65">
        <f t="shared" si="6"/>
        <v>2609.52342</v>
      </c>
      <c r="AC26" s="61"/>
      <c r="AD26" s="61"/>
      <c r="AE26" s="61"/>
      <c r="AF26" s="61"/>
      <c r="AG26" s="61"/>
      <c r="AH26" s="64">
        <f t="shared" si="1"/>
        <v>2685.19959918</v>
      </c>
      <c r="AI26" s="61"/>
      <c r="AJ26" s="65">
        <f t="shared" si="2"/>
        <v>2685.19959918</v>
      </c>
      <c r="AK26" s="61"/>
      <c r="AL26" s="61"/>
      <c r="AM26" s="61"/>
      <c r="AN26" s="61"/>
      <c r="AO26" s="61"/>
      <c r="AP26" s="64">
        <f t="shared" si="3"/>
        <v>2763.0703875562199</v>
      </c>
      <c r="AQ26" s="61"/>
      <c r="AR26" s="65">
        <f t="shared" si="7"/>
        <v>2763.0703875562199</v>
      </c>
      <c r="AS26" s="61"/>
      <c r="AT26" s="61"/>
      <c r="AU26" s="61"/>
      <c r="AV26" s="61"/>
      <c r="AW26" s="61"/>
      <c r="AX26" s="64">
        <f t="shared" si="8"/>
        <v>2843.1994287953503</v>
      </c>
      <c r="AY26" s="61"/>
      <c r="AZ26" s="65">
        <f t="shared" si="9"/>
        <v>2843.1994287953503</v>
      </c>
      <c r="BA26" s="61"/>
      <c r="BB26" s="61"/>
      <c r="BC26" s="61"/>
      <c r="BD26" s="61"/>
      <c r="BE26" s="61"/>
      <c r="BF26" s="66" t="s">
        <v>1332</v>
      </c>
      <c r="BG26" s="66" t="s">
        <v>1332</v>
      </c>
      <c r="BH26" s="66" t="s">
        <v>1530</v>
      </c>
      <c r="BI26" s="66" t="s">
        <v>1508</v>
      </c>
    </row>
    <row r="27" spans="1:61" s="67" customFormat="1" x14ac:dyDescent="0.35">
      <c r="A27" s="90" t="s">
        <v>215</v>
      </c>
      <c r="B27" s="90" t="s">
        <v>160</v>
      </c>
      <c r="C27" s="90" t="s">
        <v>161</v>
      </c>
      <c r="D27" s="91" t="s">
        <v>162</v>
      </c>
      <c r="E27" s="90" t="s">
        <v>216</v>
      </c>
      <c r="F27" s="90" t="s">
        <v>185</v>
      </c>
      <c r="G27" s="90" t="s">
        <v>186</v>
      </c>
      <c r="H27" s="90" t="s">
        <v>54</v>
      </c>
      <c r="I27" s="92">
        <v>1203</v>
      </c>
      <c r="J27" s="90" t="s">
        <v>170</v>
      </c>
      <c r="K27" s="93">
        <f t="shared" si="0"/>
        <v>11019.48</v>
      </c>
      <c r="L27" s="231">
        <v>81.84</v>
      </c>
      <c r="M27" s="229"/>
      <c r="N27" s="63"/>
      <c r="O27" s="63"/>
      <c r="P27" s="60" t="s">
        <v>122</v>
      </c>
      <c r="Q27" s="60"/>
      <c r="R27" s="64">
        <v>84.213360000000009</v>
      </c>
      <c r="S27" s="61"/>
      <c r="T27" s="65">
        <f t="shared" si="4"/>
        <v>84.213360000000009</v>
      </c>
      <c r="U27" s="61"/>
      <c r="V27" s="61"/>
      <c r="W27" s="61"/>
      <c r="X27" s="61"/>
      <c r="Y27" s="61"/>
      <c r="Z27" s="64">
        <f t="shared" si="5"/>
        <v>84.213360000000009</v>
      </c>
      <c r="AA27" s="61"/>
      <c r="AB27" s="65">
        <f t="shared" si="6"/>
        <v>84.213360000000009</v>
      </c>
      <c r="AC27" s="61"/>
      <c r="AD27" s="61"/>
      <c r="AE27" s="61"/>
      <c r="AF27" s="61"/>
      <c r="AG27" s="61"/>
      <c r="AH27" s="64">
        <f t="shared" si="1"/>
        <v>86.655547440000007</v>
      </c>
      <c r="AI27" s="61"/>
      <c r="AJ27" s="65">
        <f t="shared" si="2"/>
        <v>86.655547440000007</v>
      </c>
      <c r="AK27" s="61"/>
      <c r="AL27" s="61"/>
      <c r="AM27" s="61"/>
      <c r="AN27" s="61"/>
      <c r="AO27" s="61"/>
      <c r="AP27" s="64">
        <f t="shared" si="3"/>
        <v>89.168558315760009</v>
      </c>
      <c r="AQ27" s="61"/>
      <c r="AR27" s="65">
        <f t="shared" si="7"/>
        <v>89.168558315760009</v>
      </c>
      <c r="AS27" s="61"/>
      <c r="AT27" s="61"/>
      <c r="AU27" s="61"/>
      <c r="AV27" s="61"/>
      <c r="AW27" s="61"/>
      <c r="AX27" s="64">
        <f t="shared" si="8"/>
        <v>91.754446506917049</v>
      </c>
      <c r="AY27" s="61"/>
      <c r="AZ27" s="65">
        <f t="shared" si="9"/>
        <v>91.754446506917049</v>
      </c>
      <c r="BA27" s="61"/>
      <c r="BB27" s="61"/>
      <c r="BC27" s="61"/>
      <c r="BD27" s="61"/>
      <c r="BE27" s="61"/>
      <c r="BF27" s="66" t="s">
        <v>1332</v>
      </c>
      <c r="BG27" s="66" t="s">
        <v>1331</v>
      </c>
      <c r="BH27" s="66" t="s">
        <v>1522</v>
      </c>
      <c r="BI27" s="66" t="s">
        <v>1508</v>
      </c>
    </row>
    <row r="28" spans="1:61" s="67" customFormat="1" x14ac:dyDescent="0.35">
      <c r="A28" s="90" t="s">
        <v>217</v>
      </c>
      <c r="B28" s="90" t="s">
        <v>160</v>
      </c>
      <c r="C28" s="90" t="s">
        <v>161</v>
      </c>
      <c r="D28" s="91" t="s">
        <v>162</v>
      </c>
      <c r="E28" s="90" t="s">
        <v>218</v>
      </c>
      <c r="F28" s="90" t="s">
        <v>185</v>
      </c>
      <c r="G28" s="90" t="s">
        <v>186</v>
      </c>
      <c r="H28" s="90" t="s">
        <v>54</v>
      </c>
      <c r="I28" s="92">
        <v>4500</v>
      </c>
      <c r="J28" s="90" t="s">
        <v>190</v>
      </c>
      <c r="K28" s="93">
        <f t="shared" si="0"/>
        <v>41220</v>
      </c>
      <c r="L28" s="231">
        <v>306.14999999999998</v>
      </c>
      <c r="M28" s="229"/>
      <c r="N28" s="63"/>
      <c r="O28" s="63"/>
      <c r="P28" s="60" t="s">
        <v>122</v>
      </c>
      <c r="Q28" s="60"/>
      <c r="R28" s="64">
        <v>315.02834999999999</v>
      </c>
      <c r="S28" s="61"/>
      <c r="T28" s="65">
        <f t="shared" si="4"/>
        <v>315.02834999999999</v>
      </c>
      <c r="U28" s="61"/>
      <c r="V28" s="61"/>
      <c r="W28" s="61"/>
      <c r="X28" s="61"/>
      <c r="Y28" s="61"/>
      <c r="Z28" s="64">
        <f t="shared" si="5"/>
        <v>315.02834999999999</v>
      </c>
      <c r="AA28" s="61"/>
      <c r="AB28" s="65">
        <f t="shared" si="6"/>
        <v>315.02834999999999</v>
      </c>
      <c r="AC28" s="61"/>
      <c r="AD28" s="61"/>
      <c r="AE28" s="61"/>
      <c r="AF28" s="61"/>
      <c r="AG28" s="61"/>
      <c r="AH28" s="64">
        <f t="shared" si="1"/>
        <v>324.16417215000001</v>
      </c>
      <c r="AI28" s="61"/>
      <c r="AJ28" s="65">
        <f t="shared" si="2"/>
        <v>324.16417215000001</v>
      </c>
      <c r="AK28" s="61"/>
      <c r="AL28" s="61"/>
      <c r="AM28" s="61"/>
      <c r="AN28" s="61"/>
      <c r="AO28" s="61"/>
      <c r="AP28" s="64">
        <f t="shared" si="3"/>
        <v>333.56493314235001</v>
      </c>
      <c r="AQ28" s="61"/>
      <c r="AR28" s="65">
        <f t="shared" si="7"/>
        <v>333.56493314235001</v>
      </c>
      <c r="AS28" s="61"/>
      <c r="AT28" s="61"/>
      <c r="AU28" s="61"/>
      <c r="AV28" s="61"/>
      <c r="AW28" s="61"/>
      <c r="AX28" s="64">
        <f t="shared" si="8"/>
        <v>343.23831620347818</v>
      </c>
      <c r="AY28" s="61"/>
      <c r="AZ28" s="65">
        <f t="shared" si="9"/>
        <v>343.23831620347818</v>
      </c>
      <c r="BA28" s="61"/>
      <c r="BB28" s="61"/>
      <c r="BC28" s="61"/>
      <c r="BD28" s="61"/>
      <c r="BE28" s="61"/>
      <c r="BF28" s="66" t="s">
        <v>1332</v>
      </c>
      <c r="BG28" s="66" t="s">
        <v>1331</v>
      </c>
      <c r="BH28" s="66" t="s">
        <v>1522</v>
      </c>
      <c r="BI28" s="66" t="s">
        <v>1508</v>
      </c>
    </row>
    <row r="29" spans="1:61" s="67" customFormat="1" x14ac:dyDescent="0.35">
      <c r="A29" s="90" t="s">
        <v>219</v>
      </c>
      <c r="B29" s="90" t="s">
        <v>160</v>
      </c>
      <c r="C29" s="90" t="s">
        <v>161</v>
      </c>
      <c r="D29" s="91" t="s">
        <v>162</v>
      </c>
      <c r="E29" s="90" t="s">
        <v>220</v>
      </c>
      <c r="F29" s="90" t="s">
        <v>185</v>
      </c>
      <c r="G29" s="90" t="s">
        <v>186</v>
      </c>
      <c r="H29" s="90" t="s">
        <v>54</v>
      </c>
      <c r="I29" s="92">
        <v>4784</v>
      </c>
      <c r="J29" s="90" t="s">
        <v>176</v>
      </c>
      <c r="K29" s="93">
        <f t="shared" si="0"/>
        <v>43821.440000000002</v>
      </c>
      <c r="L29" s="231">
        <v>325.47000000000003</v>
      </c>
      <c r="M29" s="229"/>
      <c r="N29" s="63"/>
      <c r="O29" s="63"/>
      <c r="P29" s="60" t="s">
        <v>122</v>
      </c>
      <c r="Q29" s="60"/>
      <c r="R29" s="64">
        <v>334.90863000000002</v>
      </c>
      <c r="S29" s="61"/>
      <c r="T29" s="65">
        <f t="shared" si="4"/>
        <v>334.90863000000002</v>
      </c>
      <c r="U29" s="61"/>
      <c r="V29" s="61"/>
      <c r="W29" s="61"/>
      <c r="X29" s="61"/>
      <c r="Y29" s="61"/>
      <c r="Z29" s="64">
        <f t="shared" si="5"/>
        <v>334.90863000000002</v>
      </c>
      <c r="AA29" s="61"/>
      <c r="AB29" s="65">
        <f t="shared" si="6"/>
        <v>334.90863000000002</v>
      </c>
      <c r="AC29" s="61"/>
      <c r="AD29" s="61"/>
      <c r="AE29" s="61"/>
      <c r="AF29" s="61"/>
      <c r="AG29" s="61"/>
      <c r="AH29" s="64">
        <f t="shared" si="1"/>
        <v>344.62098027000002</v>
      </c>
      <c r="AI29" s="61"/>
      <c r="AJ29" s="65">
        <f t="shared" si="2"/>
        <v>344.62098027000002</v>
      </c>
      <c r="AK29" s="61"/>
      <c r="AL29" s="61"/>
      <c r="AM29" s="61"/>
      <c r="AN29" s="61"/>
      <c r="AO29" s="61"/>
      <c r="AP29" s="64">
        <f t="shared" si="3"/>
        <v>354.61498869783003</v>
      </c>
      <c r="AQ29" s="61"/>
      <c r="AR29" s="65">
        <f t="shared" si="7"/>
        <v>354.61498869783003</v>
      </c>
      <c r="AS29" s="61"/>
      <c r="AT29" s="61"/>
      <c r="AU29" s="61"/>
      <c r="AV29" s="61"/>
      <c r="AW29" s="61"/>
      <c r="AX29" s="64">
        <f t="shared" si="8"/>
        <v>364.89882337006708</v>
      </c>
      <c r="AY29" s="61"/>
      <c r="AZ29" s="65">
        <f t="shared" si="9"/>
        <v>364.89882337006708</v>
      </c>
      <c r="BA29" s="61"/>
      <c r="BB29" s="61"/>
      <c r="BC29" s="61"/>
      <c r="BD29" s="61"/>
      <c r="BE29" s="61"/>
      <c r="BF29" s="66" t="s">
        <v>1332</v>
      </c>
      <c r="BG29" s="66" t="s">
        <v>1331</v>
      </c>
      <c r="BH29" s="66" t="s">
        <v>1522</v>
      </c>
      <c r="BI29" s="66" t="s">
        <v>1508</v>
      </c>
    </row>
    <row r="30" spans="1:61" s="67" customFormat="1" x14ac:dyDescent="0.35">
      <c r="A30" s="90" t="s">
        <v>221</v>
      </c>
      <c r="B30" s="90" t="s">
        <v>160</v>
      </c>
      <c r="C30" s="90" t="s">
        <v>161</v>
      </c>
      <c r="D30" s="91" t="s">
        <v>162</v>
      </c>
      <c r="E30" s="90" t="s">
        <v>222</v>
      </c>
      <c r="F30" s="90" t="s">
        <v>185</v>
      </c>
      <c r="G30" s="90" t="s">
        <v>186</v>
      </c>
      <c r="H30" s="90" t="s">
        <v>54</v>
      </c>
      <c r="I30" s="92">
        <v>14242</v>
      </c>
      <c r="J30" s="90" t="s">
        <v>173</v>
      </c>
      <c r="K30" s="93">
        <f t="shared" si="0"/>
        <v>130456.72</v>
      </c>
      <c r="L30" s="231">
        <v>968.92</v>
      </c>
      <c r="M30" s="229"/>
      <c r="N30" s="63"/>
      <c r="O30" s="63"/>
      <c r="P30" s="60" t="s">
        <v>122</v>
      </c>
      <c r="Q30" s="60"/>
      <c r="R30" s="64">
        <v>997.0186799999999</v>
      </c>
      <c r="S30" s="61"/>
      <c r="T30" s="65">
        <f t="shared" si="4"/>
        <v>997.0186799999999</v>
      </c>
      <c r="U30" s="61"/>
      <c r="V30" s="61"/>
      <c r="W30" s="61"/>
      <c r="X30" s="61"/>
      <c r="Y30" s="61"/>
      <c r="Z30" s="64">
        <f t="shared" si="5"/>
        <v>997.0186799999999</v>
      </c>
      <c r="AA30" s="61"/>
      <c r="AB30" s="65">
        <f t="shared" si="6"/>
        <v>997.0186799999999</v>
      </c>
      <c r="AC30" s="61"/>
      <c r="AD30" s="61"/>
      <c r="AE30" s="61"/>
      <c r="AF30" s="61"/>
      <c r="AG30" s="61"/>
      <c r="AH30" s="64">
        <f t="shared" si="1"/>
        <v>1025.9322217199999</v>
      </c>
      <c r="AI30" s="61"/>
      <c r="AJ30" s="65">
        <f t="shared" si="2"/>
        <v>1025.9322217199999</v>
      </c>
      <c r="AK30" s="61"/>
      <c r="AL30" s="61"/>
      <c r="AM30" s="61"/>
      <c r="AN30" s="61"/>
      <c r="AO30" s="61"/>
      <c r="AP30" s="64">
        <f t="shared" si="3"/>
        <v>1055.68425614988</v>
      </c>
      <c r="AQ30" s="61"/>
      <c r="AR30" s="65">
        <f t="shared" si="7"/>
        <v>1055.68425614988</v>
      </c>
      <c r="AS30" s="61"/>
      <c r="AT30" s="61"/>
      <c r="AU30" s="61"/>
      <c r="AV30" s="61"/>
      <c r="AW30" s="61"/>
      <c r="AX30" s="64">
        <f t="shared" si="8"/>
        <v>1086.2990995782266</v>
      </c>
      <c r="AY30" s="61"/>
      <c r="AZ30" s="65">
        <f t="shared" si="9"/>
        <v>1086.2990995782266</v>
      </c>
      <c r="BA30" s="61"/>
      <c r="BB30" s="61"/>
      <c r="BC30" s="61"/>
      <c r="BD30" s="61"/>
      <c r="BE30" s="61"/>
      <c r="BF30" s="66" t="s">
        <v>1332</v>
      </c>
      <c r="BG30" s="66" t="s">
        <v>1331</v>
      </c>
      <c r="BH30" s="66" t="s">
        <v>1522</v>
      </c>
      <c r="BI30" s="66" t="s">
        <v>1508</v>
      </c>
    </row>
    <row r="31" spans="1:61" s="67" customFormat="1" x14ac:dyDescent="0.35">
      <c r="A31" s="90" t="s">
        <v>223</v>
      </c>
      <c r="B31" s="90" t="s">
        <v>160</v>
      </c>
      <c r="C31" s="90" t="s">
        <v>161</v>
      </c>
      <c r="D31" s="91" t="s">
        <v>162</v>
      </c>
      <c r="E31" s="90" t="s">
        <v>224</v>
      </c>
      <c r="F31" s="90" t="s">
        <v>185</v>
      </c>
      <c r="G31" s="90" t="s">
        <v>186</v>
      </c>
      <c r="H31" s="90" t="s">
        <v>54</v>
      </c>
      <c r="I31" s="92">
        <v>16645</v>
      </c>
      <c r="J31" s="90" t="s">
        <v>176</v>
      </c>
      <c r="K31" s="93">
        <f t="shared" si="0"/>
        <v>152468.20000000001</v>
      </c>
      <c r="L31" s="231">
        <v>1132.4000000000001</v>
      </c>
      <c r="M31" s="229"/>
      <c r="N31" s="63"/>
      <c r="O31" s="63"/>
      <c r="P31" s="60" t="s">
        <v>122</v>
      </c>
      <c r="Q31" s="60"/>
      <c r="R31" s="64">
        <v>1165.2396000000001</v>
      </c>
      <c r="S31" s="61"/>
      <c r="T31" s="65">
        <f t="shared" si="4"/>
        <v>1165.2396000000001</v>
      </c>
      <c r="U31" s="61"/>
      <c r="V31" s="61"/>
      <c r="W31" s="61"/>
      <c r="X31" s="61"/>
      <c r="Y31" s="61"/>
      <c r="Z31" s="64">
        <f t="shared" si="5"/>
        <v>1165.2396000000001</v>
      </c>
      <c r="AA31" s="61"/>
      <c r="AB31" s="65">
        <f t="shared" si="6"/>
        <v>1165.2396000000001</v>
      </c>
      <c r="AC31" s="61"/>
      <c r="AD31" s="61"/>
      <c r="AE31" s="61"/>
      <c r="AF31" s="61"/>
      <c r="AG31" s="61"/>
      <c r="AH31" s="64">
        <f t="shared" si="1"/>
        <v>1199.0315484</v>
      </c>
      <c r="AI31" s="61"/>
      <c r="AJ31" s="65">
        <f t="shared" si="2"/>
        <v>1199.0315484</v>
      </c>
      <c r="AK31" s="61"/>
      <c r="AL31" s="61"/>
      <c r="AM31" s="61"/>
      <c r="AN31" s="61"/>
      <c r="AO31" s="61"/>
      <c r="AP31" s="64">
        <f t="shared" si="3"/>
        <v>1233.8034633036</v>
      </c>
      <c r="AQ31" s="61"/>
      <c r="AR31" s="65">
        <f t="shared" si="7"/>
        <v>1233.8034633036</v>
      </c>
      <c r="AS31" s="61"/>
      <c r="AT31" s="61"/>
      <c r="AU31" s="61"/>
      <c r="AV31" s="61"/>
      <c r="AW31" s="61"/>
      <c r="AX31" s="64">
        <f t="shared" si="8"/>
        <v>1269.5837637394043</v>
      </c>
      <c r="AY31" s="61"/>
      <c r="AZ31" s="65">
        <f t="shared" si="9"/>
        <v>1269.5837637394043</v>
      </c>
      <c r="BA31" s="61"/>
      <c r="BB31" s="61"/>
      <c r="BC31" s="61"/>
      <c r="BD31" s="61"/>
      <c r="BE31" s="61"/>
      <c r="BF31" s="66" t="s">
        <v>1332</v>
      </c>
      <c r="BG31" s="66" t="s">
        <v>1331</v>
      </c>
      <c r="BH31" s="66" t="s">
        <v>1522</v>
      </c>
      <c r="BI31" s="66" t="s">
        <v>1508</v>
      </c>
    </row>
    <row r="32" spans="1:61" s="67" customFormat="1" x14ac:dyDescent="0.35">
      <c r="A32" s="90" t="s">
        <v>225</v>
      </c>
      <c r="B32" s="90" t="s">
        <v>160</v>
      </c>
      <c r="C32" s="90" t="s">
        <v>161</v>
      </c>
      <c r="D32" s="91" t="s">
        <v>162</v>
      </c>
      <c r="E32" s="90" t="s">
        <v>226</v>
      </c>
      <c r="F32" s="90" t="s">
        <v>185</v>
      </c>
      <c r="G32" s="90" t="s">
        <v>186</v>
      </c>
      <c r="H32" s="90" t="s">
        <v>54</v>
      </c>
      <c r="I32" s="92">
        <v>15504</v>
      </c>
      <c r="J32" s="90" t="s">
        <v>206</v>
      </c>
      <c r="K32" s="93">
        <f t="shared" si="0"/>
        <v>142016.64000000001</v>
      </c>
      <c r="L32" s="231">
        <v>1054.78</v>
      </c>
      <c r="M32" s="229"/>
      <c r="N32" s="63"/>
      <c r="O32" s="63"/>
      <c r="P32" s="60" t="s">
        <v>122</v>
      </c>
      <c r="Q32" s="60"/>
      <c r="R32" s="64">
        <v>1085.36862</v>
      </c>
      <c r="S32" s="61"/>
      <c r="T32" s="65">
        <f t="shared" si="4"/>
        <v>1085.36862</v>
      </c>
      <c r="U32" s="61"/>
      <c r="V32" s="61"/>
      <c r="W32" s="61"/>
      <c r="X32" s="61"/>
      <c r="Y32" s="61"/>
      <c r="Z32" s="64">
        <f t="shared" si="5"/>
        <v>1085.36862</v>
      </c>
      <c r="AA32" s="61"/>
      <c r="AB32" s="65">
        <f t="shared" si="6"/>
        <v>1085.36862</v>
      </c>
      <c r="AC32" s="61"/>
      <c r="AD32" s="61"/>
      <c r="AE32" s="61"/>
      <c r="AF32" s="61"/>
      <c r="AG32" s="61"/>
      <c r="AH32" s="64">
        <f t="shared" si="1"/>
        <v>1116.8443099799999</v>
      </c>
      <c r="AI32" s="61"/>
      <c r="AJ32" s="65">
        <f t="shared" si="2"/>
        <v>1116.8443099799999</v>
      </c>
      <c r="AK32" s="61"/>
      <c r="AL32" s="61"/>
      <c r="AM32" s="61"/>
      <c r="AN32" s="61"/>
      <c r="AO32" s="61"/>
      <c r="AP32" s="64">
        <f t="shared" si="3"/>
        <v>1149.23279496942</v>
      </c>
      <c r="AQ32" s="61"/>
      <c r="AR32" s="65">
        <f t="shared" si="7"/>
        <v>1149.23279496942</v>
      </c>
      <c r="AS32" s="61"/>
      <c r="AT32" s="61"/>
      <c r="AU32" s="61"/>
      <c r="AV32" s="61"/>
      <c r="AW32" s="61"/>
      <c r="AX32" s="64">
        <f t="shared" si="8"/>
        <v>1182.5605460235331</v>
      </c>
      <c r="AY32" s="61"/>
      <c r="AZ32" s="65">
        <f t="shared" si="9"/>
        <v>1182.5605460235331</v>
      </c>
      <c r="BA32" s="61"/>
      <c r="BB32" s="61"/>
      <c r="BC32" s="61"/>
      <c r="BD32" s="61"/>
      <c r="BE32" s="61"/>
      <c r="BF32" s="66" t="s">
        <v>1332</v>
      </c>
      <c r="BG32" s="66" t="s">
        <v>1331</v>
      </c>
      <c r="BH32" s="66" t="s">
        <v>1522</v>
      </c>
      <c r="BI32" s="66" t="s">
        <v>1508</v>
      </c>
    </row>
    <row r="33" spans="1:61" s="67" customFormat="1" x14ac:dyDescent="0.35">
      <c r="A33" s="90" t="s">
        <v>227</v>
      </c>
      <c r="B33" s="90" t="s">
        <v>160</v>
      </c>
      <c r="C33" s="90" t="s">
        <v>161</v>
      </c>
      <c r="D33" s="91" t="s">
        <v>162</v>
      </c>
      <c r="E33" s="90" t="s">
        <v>228</v>
      </c>
      <c r="F33" s="90" t="s">
        <v>185</v>
      </c>
      <c r="G33" s="90" t="s">
        <v>186</v>
      </c>
      <c r="H33" s="90" t="s">
        <v>54</v>
      </c>
      <c r="I33" s="92">
        <v>3440</v>
      </c>
      <c r="J33" s="90" t="s">
        <v>203</v>
      </c>
      <c r="K33" s="93">
        <f t="shared" si="0"/>
        <v>31510.400000000001</v>
      </c>
      <c r="L33" s="231">
        <v>234.03</v>
      </c>
      <c r="M33" s="229"/>
      <c r="N33" s="63"/>
      <c r="O33" s="63"/>
      <c r="P33" s="60" t="s">
        <v>122</v>
      </c>
      <c r="Q33" s="60"/>
      <c r="R33" s="64">
        <v>240.81686999999999</v>
      </c>
      <c r="S33" s="61"/>
      <c r="T33" s="65">
        <f t="shared" si="4"/>
        <v>240.81686999999999</v>
      </c>
      <c r="U33" s="61"/>
      <c r="V33" s="61"/>
      <c r="W33" s="61"/>
      <c r="X33" s="61"/>
      <c r="Y33" s="61"/>
      <c r="Z33" s="64">
        <f t="shared" si="5"/>
        <v>240.81686999999999</v>
      </c>
      <c r="AA33" s="61"/>
      <c r="AB33" s="65">
        <f t="shared" si="6"/>
        <v>240.81686999999999</v>
      </c>
      <c r="AC33" s="61"/>
      <c r="AD33" s="61"/>
      <c r="AE33" s="61"/>
      <c r="AF33" s="61"/>
      <c r="AG33" s="61"/>
      <c r="AH33" s="64">
        <f t="shared" si="1"/>
        <v>247.80055923</v>
      </c>
      <c r="AI33" s="61"/>
      <c r="AJ33" s="65">
        <f t="shared" si="2"/>
        <v>247.80055923</v>
      </c>
      <c r="AK33" s="61"/>
      <c r="AL33" s="61"/>
      <c r="AM33" s="61"/>
      <c r="AN33" s="61"/>
      <c r="AO33" s="61"/>
      <c r="AP33" s="64">
        <f t="shared" si="3"/>
        <v>254.98677544767</v>
      </c>
      <c r="AQ33" s="61"/>
      <c r="AR33" s="65">
        <f t="shared" si="7"/>
        <v>254.98677544767</v>
      </c>
      <c r="AS33" s="61"/>
      <c r="AT33" s="61"/>
      <c r="AU33" s="61"/>
      <c r="AV33" s="61"/>
      <c r="AW33" s="61"/>
      <c r="AX33" s="64">
        <f t="shared" si="8"/>
        <v>262.3813919356524</v>
      </c>
      <c r="AY33" s="61"/>
      <c r="AZ33" s="65">
        <f t="shared" si="9"/>
        <v>262.3813919356524</v>
      </c>
      <c r="BA33" s="61"/>
      <c r="BB33" s="61"/>
      <c r="BC33" s="61"/>
      <c r="BD33" s="61"/>
      <c r="BE33" s="61"/>
      <c r="BF33" s="66" t="s">
        <v>1332</v>
      </c>
      <c r="BG33" s="66" t="s">
        <v>1331</v>
      </c>
      <c r="BH33" s="66" t="s">
        <v>1522</v>
      </c>
      <c r="BI33" s="66" t="s">
        <v>1508</v>
      </c>
    </row>
    <row r="34" spans="1:61" s="67" customFormat="1" x14ac:dyDescent="0.35">
      <c r="A34" s="90" t="s">
        <v>229</v>
      </c>
      <c r="B34" s="90" t="s">
        <v>160</v>
      </c>
      <c r="C34" s="90" t="s">
        <v>161</v>
      </c>
      <c r="D34" s="91" t="s">
        <v>162</v>
      </c>
      <c r="E34" s="90" t="s">
        <v>230</v>
      </c>
      <c r="F34" s="90" t="s">
        <v>185</v>
      </c>
      <c r="G34" s="90" t="s">
        <v>186</v>
      </c>
      <c r="H34" s="90" t="s">
        <v>54</v>
      </c>
      <c r="I34" s="92">
        <v>120</v>
      </c>
      <c r="J34" s="90" t="s">
        <v>200</v>
      </c>
      <c r="K34" s="93">
        <f t="shared" si="0"/>
        <v>1099.2</v>
      </c>
      <c r="L34" s="231">
        <v>8.16</v>
      </c>
      <c r="M34" s="229"/>
      <c r="N34" s="63"/>
      <c r="O34" s="63"/>
      <c r="P34" s="60" t="s">
        <v>120</v>
      </c>
      <c r="Q34" s="60">
        <v>12</v>
      </c>
      <c r="R34" s="64">
        <v>8.3966399999999997</v>
      </c>
      <c r="S34" s="61"/>
      <c r="T34" s="65">
        <f t="shared" si="4"/>
        <v>8.3966399999999997</v>
      </c>
      <c r="U34" s="61"/>
      <c r="V34" s="61"/>
      <c r="W34" s="61"/>
      <c r="X34" s="61"/>
      <c r="Y34" s="61"/>
      <c r="Z34" s="64">
        <f t="shared" si="5"/>
        <v>8.3966399999999997</v>
      </c>
      <c r="AA34" s="61"/>
      <c r="AB34" s="65">
        <f t="shared" si="6"/>
        <v>8.3966399999999997</v>
      </c>
      <c r="AC34" s="61"/>
      <c r="AD34" s="61"/>
      <c r="AE34" s="61"/>
      <c r="AF34" s="61"/>
      <c r="AG34" s="61"/>
      <c r="AH34" s="64">
        <f t="shared" si="1"/>
        <v>8.6401425599999992</v>
      </c>
      <c r="AI34" s="61"/>
      <c r="AJ34" s="65">
        <f t="shared" si="2"/>
        <v>8.6401425599999992</v>
      </c>
      <c r="AK34" s="61"/>
      <c r="AL34" s="61"/>
      <c r="AM34" s="61"/>
      <c r="AN34" s="61"/>
      <c r="AO34" s="61"/>
      <c r="AP34" s="64">
        <f t="shared" si="3"/>
        <v>8.8907066942399986</v>
      </c>
      <c r="AQ34" s="61"/>
      <c r="AR34" s="65">
        <f t="shared" si="7"/>
        <v>8.8907066942399986</v>
      </c>
      <c r="AS34" s="61"/>
      <c r="AT34" s="61"/>
      <c r="AU34" s="61"/>
      <c r="AV34" s="61"/>
      <c r="AW34" s="61"/>
      <c r="AX34" s="64">
        <f t="shared" si="8"/>
        <v>9.1485371883729592</v>
      </c>
      <c r="AY34" s="61"/>
      <c r="AZ34" s="65">
        <f t="shared" si="9"/>
        <v>9.1485371883729592</v>
      </c>
      <c r="BA34" s="61"/>
      <c r="BB34" s="61"/>
      <c r="BC34" s="61"/>
      <c r="BD34" s="61"/>
      <c r="BE34" s="61"/>
      <c r="BF34" s="66" t="s">
        <v>1332</v>
      </c>
      <c r="BG34" s="66" t="s">
        <v>1332</v>
      </c>
      <c r="BH34" s="66" t="s">
        <v>1531</v>
      </c>
      <c r="BI34" s="66" t="s">
        <v>1508</v>
      </c>
    </row>
    <row r="35" spans="1:61" s="67" customFormat="1" x14ac:dyDescent="0.35">
      <c r="A35" s="90" t="s">
        <v>231</v>
      </c>
      <c r="B35" s="90" t="s">
        <v>160</v>
      </c>
      <c r="C35" s="90" t="s">
        <v>161</v>
      </c>
      <c r="D35" s="91" t="s">
        <v>162</v>
      </c>
      <c r="E35" s="90" t="s">
        <v>232</v>
      </c>
      <c r="F35" s="90" t="s">
        <v>185</v>
      </c>
      <c r="G35" s="90" t="s">
        <v>186</v>
      </c>
      <c r="H35" s="90" t="s">
        <v>54</v>
      </c>
      <c r="I35" s="92">
        <v>1385</v>
      </c>
      <c r="J35" s="90" t="s">
        <v>170</v>
      </c>
      <c r="K35" s="93">
        <f t="shared" si="0"/>
        <v>12686.6</v>
      </c>
      <c r="L35" s="231">
        <v>94.23</v>
      </c>
      <c r="M35" s="229"/>
      <c r="N35" s="63"/>
      <c r="O35" s="63"/>
      <c r="P35" s="60" t="s">
        <v>122</v>
      </c>
      <c r="Q35" s="60"/>
      <c r="R35" s="64">
        <v>96.962670000000003</v>
      </c>
      <c r="S35" s="61"/>
      <c r="T35" s="65">
        <f t="shared" si="4"/>
        <v>96.962670000000003</v>
      </c>
      <c r="U35" s="61"/>
      <c r="V35" s="61"/>
      <c r="W35" s="61"/>
      <c r="X35" s="61"/>
      <c r="Y35" s="61"/>
      <c r="Z35" s="64">
        <f t="shared" si="5"/>
        <v>96.962670000000003</v>
      </c>
      <c r="AA35" s="61"/>
      <c r="AB35" s="65">
        <f t="shared" si="6"/>
        <v>96.962670000000003</v>
      </c>
      <c r="AC35" s="61"/>
      <c r="AD35" s="61"/>
      <c r="AE35" s="61"/>
      <c r="AF35" s="61"/>
      <c r="AG35" s="61"/>
      <c r="AH35" s="64">
        <f t="shared" si="1"/>
        <v>99.774587429999997</v>
      </c>
      <c r="AI35" s="61"/>
      <c r="AJ35" s="65">
        <f t="shared" si="2"/>
        <v>99.774587429999997</v>
      </c>
      <c r="AK35" s="61"/>
      <c r="AL35" s="61"/>
      <c r="AM35" s="61"/>
      <c r="AN35" s="61"/>
      <c r="AO35" s="61"/>
      <c r="AP35" s="64">
        <f t="shared" si="3"/>
        <v>102.66805046547</v>
      </c>
      <c r="AQ35" s="61"/>
      <c r="AR35" s="65">
        <f t="shared" si="7"/>
        <v>102.66805046547</v>
      </c>
      <c r="AS35" s="61"/>
      <c r="AT35" s="61"/>
      <c r="AU35" s="61"/>
      <c r="AV35" s="61"/>
      <c r="AW35" s="61"/>
      <c r="AX35" s="64">
        <f t="shared" si="8"/>
        <v>105.64542392896864</v>
      </c>
      <c r="AY35" s="61"/>
      <c r="AZ35" s="65">
        <f t="shared" si="9"/>
        <v>105.64542392896864</v>
      </c>
      <c r="BA35" s="61"/>
      <c r="BB35" s="61"/>
      <c r="BC35" s="61"/>
      <c r="BD35" s="61"/>
      <c r="BE35" s="61"/>
      <c r="BF35" s="66" t="s">
        <v>1332</v>
      </c>
      <c r="BG35" s="66" t="s">
        <v>1331</v>
      </c>
      <c r="BH35" s="66" t="s">
        <v>1522</v>
      </c>
      <c r="BI35" s="66" t="s">
        <v>1508</v>
      </c>
    </row>
    <row r="36" spans="1:61" s="67" customFormat="1" x14ac:dyDescent="0.35">
      <c r="A36" s="90" t="s">
        <v>233</v>
      </c>
      <c r="B36" s="90" t="s">
        <v>160</v>
      </c>
      <c r="C36" s="90" t="s">
        <v>161</v>
      </c>
      <c r="D36" s="91" t="s">
        <v>162</v>
      </c>
      <c r="E36" s="90" t="s">
        <v>234</v>
      </c>
      <c r="F36" s="90" t="s">
        <v>185</v>
      </c>
      <c r="G36" s="90" t="s">
        <v>186</v>
      </c>
      <c r="H36" s="90" t="s">
        <v>54</v>
      </c>
      <c r="I36" s="92">
        <v>187</v>
      </c>
      <c r="J36" s="90" t="s">
        <v>200</v>
      </c>
      <c r="K36" s="93">
        <f t="shared" si="0"/>
        <v>1712.92</v>
      </c>
      <c r="L36" s="231">
        <v>12.72</v>
      </c>
      <c r="M36" s="229"/>
      <c r="N36" s="63"/>
      <c r="O36" s="63"/>
      <c r="P36" s="60" t="s">
        <v>120</v>
      </c>
      <c r="Q36" s="60">
        <v>17</v>
      </c>
      <c r="R36" s="64">
        <v>13.088880000000001</v>
      </c>
      <c r="S36" s="61"/>
      <c r="T36" s="65">
        <f t="shared" si="4"/>
        <v>13.088880000000001</v>
      </c>
      <c r="U36" s="61"/>
      <c r="V36" s="61"/>
      <c r="W36" s="61"/>
      <c r="X36" s="61"/>
      <c r="Y36" s="61"/>
      <c r="Z36" s="64">
        <f t="shared" si="5"/>
        <v>13.088880000000001</v>
      </c>
      <c r="AA36" s="61"/>
      <c r="AB36" s="65">
        <f t="shared" si="6"/>
        <v>13.088880000000001</v>
      </c>
      <c r="AC36" s="61"/>
      <c r="AD36" s="61"/>
      <c r="AE36" s="61"/>
      <c r="AF36" s="61"/>
      <c r="AG36" s="61"/>
      <c r="AH36" s="64">
        <f t="shared" si="1"/>
        <v>13.468457520000001</v>
      </c>
      <c r="AI36" s="61"/>
      <c r="AJ36" s="65">
        <f t="shared" si="2"/>
        <v>13.468457520000001</v>
      </c>
      <c r="AK36" s="61"/>
      <c r="AL36" s="61"/>
      <c r="AM36" s="61"/>
      <c r="AN36" s="61"/>
      <c r="AO36" s="61"/>
      <c r="AP36" s="64">
        <f t="shared" si="3"/>
        <v>13.859042788080002</v>
      </c>
      <c r="AQ36" s="61"/>
      <c r="AR36" s="65">
        <f t="shared" si="7"/>
        <v>13.859042788080002</v>
      </c>
      <c r="AS36" s="61"/>
      <c r="AT36" s="61"/>
      <c r="AU36" s="61"/>
      <c r="AV36" s="61"/>
      <c r="AW36" s="61"/>
      <c r="AX36" s="64">
        <f t="shared" si="8"/>
        <v>14.260955028934323</v>
      </c>
      <c r="AY36" s="61"/>
      <c r="AZ36" s="65">
        <f t="shared" si="9"/>
        <v>14.260955028934323</v>
      </c>
      <c r="BA36" s="61"/>
      <c r="BB36" s="61"/>
      <c r="BC36" s="61"/>
      <c r="BD36" s="61"/>
      <c r="BE36" s="61"/>
      <c r="BF36" s="66" t="s">
        <v>1332</v>
      </c>
      <c r="BG36" s="66" t="s">
        <v>1332</v>
      </c>
      <c r="BH36" s="66" t="s">
        <v>105</v>
      </c>
      <c r="BI36" s="66" t="s">
        <v>1508</v>
      </c>
    </row>
    <row r="37" spans="1:61" s="67" customFormat="1" x14ac:dyDescent="0.35">
      <c r="A37" s="90" t="s">
        <v>235</v>
      </c>
      <c r="B37" s="90" t="s">
        <v>160</v>
      </c>
      <c r="C37" s="90" t="s">
        <v>161</v>
      </c>
      <c r="D37" s="91" t="s">
        <v>162</v>
      </c>
      <c r="E37" s="90" t="s">
        <v>236</v>
      </c>
      <c r="F37" s="90" t="s">
        <v>185</v>
      </c>
      <c r="G37" s="90" t="s">
        <v>186</v>
      </c>
      <c r="H37" s="90" t="s">
        <v>54</v>
      </c>
      <c r="I37" s="92">
        <v>220828</v>
      </c>
      <c r="J37" s="90" t="s">
        <v>197</v>
      </c>
      <c r="K37" s="93">
        <f t="shared" si="0"/>
        <v>2022784.48</v>
      </c>
      <c r="L37" s="231">
        <v>15023.49</v>
      </c>
      <c r="M37" s="229"/>
      <c r="N37" s="63"/>
      <c r="O37" s="63"/>
      <c r="P37" s="60" t="s">
        <v>120</v>
      </c>
      <c r="Q37" s="60"/>
      <c r="R37" s="64">
        <v>15459.17121</v>
      </c>
      <c r="S37" s="61"/>
      <c r="T37" s="65">
        <f t="shared" si="4"/>
        <v>15459.17121</v>
      </c>
      <c r="U37" s="61"/>
      <c r="V37" s="61"/>
      <c r="W37" s="61"/>
      <c r="X37" s="61"/>
      <c r="Y37" s="61"/>
      <c r="Z37" s="64">
        <f t="shared" si="5"/>
        <v>15459.17121</v>
      </c>
      <c r="AA37" s="61"/>
      <c r="AB37" s="65">
        <f t="shared" si="6"/>
        <v>15459.17121</v>
      </c>
      <c r="AC37" s="61"/>
      <c r="AD37" s="61"/>
      <c r="AE37" s="61"/>
      <c r="AF37" s="61"/>
      <c r="AG37" s="61"/>
      <c r="AH37" s="64">
        <f t="shared" si="1"/>
        <v>15907.48717509</v>
      </c>
      <c r="AI37" s="61"/>
      <c r="AJ37" s="65">
        <f t="shared" si="2"/>
        <v>15907.48717509</v>
      </c>
      <c r="AK37" s="61"/>
      <c r="AL37" s="61"/>
      <c r="AM37" s="61"/>
      <c r="AN37" s="61"/>
      <c r="AO37" s="61"/>
      <c r="AP37" s="64">
        <f t="shared" si="3"/>
        <v>16368.80430316761</v>
      </c>
      <c r="AQ37" s="61"/>
      <c r="AR37" s="65">
        <f t="shared" si="7"/>
        <v>16368.80430316761</v>
      </c>
      <c r="AS37" s="61"/>
      <c r="AT37" s="61"/>
      <c r="AU37" s="61"/>
      <c r="AV37" s="61"/>
      <c r="AW37" s="61"/>
      <c r="AX37" s="64">
        <f t="shared" si="8"/>
        <v>16843.499627959471</v>
      </c>
      <c r="AY37" s="61"/>
      <c r="AZ37" s="65">
        <f t="shared" si="9"/>
        <v>16843.499627959471</v>
      </c>
      <c r="BA37" s="61"/>
      <c r="BB37" s="61"/>
      <c r="BC37" s="61"/>
      <c r="BD37" s="61"/>
      <c r="BE37" s="61"/>
      <c r="BF37" s="66" t="s">
        <v>1332</v>
      </c>
      <c r="BG37" s="66" t="s">
        <v>1332</v>
      </c>
      <c r="BH37" s="66" t="s">
        <v>1534</v>
      </c>
      <c r="BI37" s="66" t="s">
        <v>1508</v>
      </c>
    </row>
    <row r="38" spans="1:61" s="67" customFormat="1" x14ac:dyDescent="0.35">
      <c r="A38" s="90" t="s">
        <v>237</v>
      </c>
      <c r="B38" s="90" t="s">
        <v>160</v>
      </c>
      <c r="C38" s="90" t="s">
        <v>161</v>
      </c>
      <c r="D38" s="91" t="s">
        <v>162</v>
      </c>
      <c r="E38" s="90" t="s">
        <v>238</v>
      </c>
      <c r="F38" s="90" t="s">
        <v>185</v>
      </c>
      <c r="G38" s="90" t="s">
        <v>186</v>
      </c>
      <c r="H38" s="90" t="s">
        <v>54</v>
      </c>
      <c r="I38" s="92">
        <v>494</v>
      </c>
      <c r="J38" s="90" t="s">
        <v>200</v>
      </c>
      <c r="K38" s="93">
        <f t="shared" si="0"/>
        <v>4525.04</v>
      </c>
      <c r="L38" s="231">
        <v>33.61</v>
      </c>
      <c r="M38" s="229"/>
      <c r="N38" s="63"/>
      <c r="O38" s="63"/>
      <c r="P38" s="60" t="s">
        <v>120</v>
      </c>
      <c r="Q38" s="60">
        <v>9</v>
      </c>
      <c r="R38" s="64">
        <v>34.584690000000002</v>
      </c>
      <c r="S38" s="61"/>
      <c r="T38" s="65">
        <f t="shared" si="4"/>
        <v>34.584690000000002</v>
      </c>
      <c r="U38" s="61"/>
      <c r="V38" s="61"/>
      <c r="W38" s="61"/>
      <c r="X38" s="61"/>
      <c r="Y38" s="61"/>
      <c r="Z38" s="64">
        <f t="shared" si="5"/>
        <v>34.584690000000002</v>
      </c>
      <c r="AA38" s="61"/>
      <c r="AB38" s="65">
        <f t="shared" si="6"/>
        <v>34.584690000000002</v>
      </c>
      <c r="AC38" s="61"/>
      <c r="AD38" s="61"/>
      <c r="AE38" s="61"/>
      <c r="AF38" s="61"/>
      <c r="AG38" s="61"/>
      <c r="AH38" s="64">
        <f t="shared" si="1"/>
        <v>35.58764601</v>
      </c>
      <c r="AI38" s="61"/>
      <c r="AJ38" s="65">
        <f t="shared" si="2"/>
        <v>35.58764601</v>
      </c>
      <c r="AK38" s="61"/>
      <c r="AL38" s="61"/>
      <c r="AM38" s="61"/>
      <c r="AN38" s="61"/>
      <c r="AO38" s="61"/>
      <c r="AP38" s="64">
        <f t="shared" si="3"/>
        <v>36.619687744289998</v>
      </c>
      <c r="AQ38" s="61"/>
      <c r="AR38" s="65">
        <f t="shared" si="7"/>
        <v>36.619687744289998</v>
      </c>
      <c r="AS38" s="61"/>
      <c r="AT38" s="61"/>
      <c r="AU38" s="61"/>
      <c r="AV38" s="61"/>
      <c r="AW38" s="61"/>
      <c r="AX38" s="64">
        <f t="shared" si="8"/>
        <v>37.681658688874407</v>
      </c>
      <c r="AY38" s="61"/>
      <c r="AZ38" s="65">
        <f t="shared" si="9"/>
        <v>37.681658688874407</v>
      </c>
      <c r="BA38" s="61"/>
      <c r="BB38" s="61"/>
      <c r="BC38" s="61"/>
      <c r="BD38" s="61"/>
      <c r="BE38" s="61"/>
      <c r="BF38" s="66" t="s">
        <v>1332</v>
      </c>
      <c r="BG38" s="66" t="s">
        <v>1332</v>
      </c>
      <c r="BH38" s="66" t="s">
        <v>1492</v>
      </c>
      <c r="BI38" s="66" t="s">
        <v>1508</v>
      </c>
    </row>
    <row r="39" spans="1:61" s="67" customFormat="1" x14ac:dyDescent="0.35">
      <c r="A39" s="90" t="s">
        <v>239</v>
      </c>
      <c r="B39" s="90" t="s">
        <v>160</v>
      </c>
      <c r="C39" s="90" t="s">
        <v>161</v>
      </c>
      <c r="D39" s="91" t="s">
        <v>162</v>
      </c>
      <c r="E39" s="90" t="s">
        <v>240</v>
      </c>
      <c r="F39" s="90" t="s">
        <v>185</v>
      </c>
      <c r="G39" s="90" t="s">
        <v>186</v>
      </c>
      <c r="H39" s="90" t="s">
        <v>54</v>
      </c>
      <c r="I39" s="92">
        <v>26731</v>
      </c>
      <c r="J39" s="90" t="s">
        <v>167</v>
      </c>
      <c r="K39" s="93">
        <f t="shared" si="0"/>
        <v>244855.96</v>
      </c>
      <c r="L39" s="231">
        <v>1818.58</v>
      </c>
      <c r="M39" s="229"/>
      <c r="N39" s="63"/>
      <c r="O39" s="63"/>
      <c r="P39" s="60" t="s">
        <v>120</v>
      </c>
      <c r="Q39" s="60" t="s">
        <v>1619</v>
      </c>
      <c r="R39" s="64">
        <v>1871.31882</v>
      </c>
      <c r="S39" s="61"/>
      <c r="T39" s="65">
        <f t="shared" si="4"/>
        <v>1871.31882</v>
      </c>
      <c r="U39" s="61"/>
      <c r="V39" s="61"/>
      <c r="W39" s="61"/>
      <c r="X39" s="61"/>
      <c r="Y39" s="61"/>
      <c r="Z39" s="64">
        <f t="shared" si="5"/>
        <v>1871.31882</v>
      </c>
      <c r="AA39" s="61"/>
      <c r="AB39" s="65">
        <f t="shared" si="6"/>
        <v>1871.31882</v>
      </c>
      <c r="AC39" s="61"/>
      <c r="AD39" s="61"/>
      <c r="AE39" s="61"/>
      <c r="AF39" s="61"/>
      <c r="AG39" s="61"/>
      <c r="AH39" s="64">
        <f t="shared" si="1"/>
        <v>1925.5870657799999</v>
      </c>
      <c r="AI39" s="61"/>
      <c r="AJ39" s="65">
        <f t="shared" si="2"/>
        <v>1925.5870657799999</v>
      </c>
      <c r="AK39" s="61"/>
      <c r="AL39" s="61"/>
      <c r="AM39" s="61"/>
      <c r="AN39" s="61"/>
      <c r="AO39" s="61"/>
      <c r="AP39" s="64">
        <f t="shared" si="3"/>
        <v>1981.4290906876199</v>
      </c>
      <c r="AQ39" s="61"/>
      <c r="AR39" s="65">
        <f t="shared" si="7"/>
        <v>1981.4290906876199</v>
      </c>
      <c r="AS39" s="61"/>
      <c r="AT39" s="61"/>
      <c r="AU39" s="61"/>
      <c r="AV39" s="61"/>
      <c r="AW39" s="61"/>
      <c r="AX39" s="64">
        <f t="shared" si="8"/>
        <v>2038.8905343175609</v>
      </c>
      <c r="AY39" s="61"/>
      <c r="AZ39" s="65">
        <f t="shared" si="9"/>
        <v>2038.8905343175609</v>
      </c>
      <c r="BA39" s="61"/>
      <c r="BB39" s="61"/>
      <c r="BC39" s="61"/>
      <c r="BD39" s="61"/>
      <c r="BE39" s="61"/>
      <c r="BF39" s="66" t="s">
        <v>1332</v>
      </c>
      <c r="BG39" s="66" t="s">
        <v>1331</v>
      </c>
      <c r="BH39" s="66" t="s">
        <v>1522</v>
      </c>
      <c r="BI39" s="66" t="s">
        <v>1508</v>
      </c>
    </row>
    <row r="40" spans="1:61" s="67" customFormat="1" x14ac:dyDescent="0.35">
      <c r="A40" s="90" t="s">
        <v>241</v>
      </c>
      <c r="B40" s="90" t="s">
        <v>160</v>
      </c>
      <c r="C40" s="90" t="s">
        <v>161</v>
      </c>
      <c r="D40" s="91" t="s">
        <v>162</v>
      </c>
      <c r="E40" s="90" t="s">
        <v>242</v>
      </c>
      <c r="F40" s="90" t="s">
        <v>185</v>
      </c>
      <c r="G40" s="90" t="s">
        <v>186</v>
      </c>
      <c r="H40" s="90" t="s">
        <v>54</v>
      </c>
      <c r="I40" s="92">
        <v>2108</v>
      </c>
      <c r="J40" s="90" t="s">
        <v>190</v>
      </c>
      <c r="K40" s="93">
        <f t="shared" si="0"/>
        <v>19309.28</v>
      </c>
      <c r="L40" s="231">
        <v>143.41</v>
      </c>
      <c r="M40" s="229"/>
      <c r="N40" s="63"/>
      <c r="O40" s="63"/>
      <c r="P40" s="60" t="s">
        <v>122</v>
      </c>
      <c r="Q40" s="60"/>
      <c r="R40" s="64">
        <v>147.56889000000001</v>
      </c>
      <c r="S40" s="61"/>
      <c r="T40" s="65">
        <f t="shared" si="4"/>
        <v>147.56889000000001</v>
      </c>
      <c r="U40" s="61"/>
      <c r="V40" s="61"/>
      <c r="W40" s="61"/>
      <c r="X40" s="61"/>
      <c r="Y40" s="61"/>
      <c r="Z40" s="64">
        <f t="shared" si="5"/>
        <v>147.56889000000001</v>
      </c>
      <c r="AA40" s="61"/>
      <c r="AB40" s="65">
        <f t="shared" si="6"/>
        <v>147.56889000000001</v>
      </c>
      <c r="AC40" s="61"/>
      <c r="AD40" s="61"/>
      <c r="AE40" s="61"/>
      <c r="AF40" s="61"/>
      <c r="AG40" s="61"/>
      <c r="AH40" s="64">
        <f t="shared" si="1"/>
        <v>151.84838781000002</v>
      </c>
      <c r="AI40" s="61"/>
      <c r="AJ40" s="65">
        <f t="shared" si="2"/>
        <v>151.84838781000002</v>
      </c>
      <c r="AK40" s="61"/>
      <c r="AL40" s="61"/>
      <c r="AM40" s="61"/>
      <c r="AN40" s="61"/>
      <c r="AO40" s="61"/>
      <c r="AP40" s="64">
        <f t="shared" si="3"/>
        <v>156.25199105649003</v>
      </c>
      <c r="AQ40" s="61"/>
      <c r="AR40" s="65">
        <f t="shared" si="7"/>
        <v>156.25199105649003</v>
      </c>
      <c r="AS40" s="61"/>
      <c r="AT40" s="61"/>
      <c r="AU40" s="61"/>
      <c r="AV40" s="61"/>
      <c r="AW40" s="61"/>
      <c r="AX40" s="64">
        <f t="shared" si="8"/>
        <v>160.78329879712823</v>
      </c>
      <c r="AY40" s="61"/>
      <c r="AZ40" s="65">
        <f t="shared" si="9"/>
        <v>160.78329879712823</v>
      </c>
      <c r="BA40" s="61"/>
      <c r="BB40" s="61"/>
      <c r="BC40" s="61"/>
      <c r="BD40" s="61"/>
      <c r="BE40" s="61"/>
      <c r="BF40" s="66" t="s">
        <v>1332</v>
      </c>
      <c r="BG40" s="66" t="s">
        <v>1331</v>
      </c>
      <c r="BH40" s="66" t="s">
        <v>1522</v>
      </c>
      <c r="BI40" s="66" t="s">
        <v>1508</v>
      </c>
    </row>
    <row r="41" spans="1:61" s="67" customFormat="1" x14ac:dyDescent="0.35">
      <c r="A41" s="90" t="s">
        <v>243</v>
      </c>
      <c r="B41" s="90" t="s">
        <v>160</v>
      </c>
      <c r="C41" s="90" t="s">
        <v>161</v>
      </c>
      <c r="D41" s="91" t="s">
        <v>162</v>
      </c>
      <c r="E41" s="90" t="s">
        <v>244</v>
      </c>
      <c r="F41" s="90" t="s">
        <v>185</v>
      </c>
      <c r="G41" s="90" t="s">
        <v>186</v>
      </c>
      <c r="H41" s="90" t="s">
        <v>54</v>
      </c>
      <c r="I41" s="92">
        <v>75504</v>
      </c>
      <c r="J41" s="90" t="s">
        <v>245</v>
      </c>
      <c r="K41" s="93">
        <f t="shared" si="0"/>
        <v>691616.64</v>
      </c>
      <c r="L41" s="231">
        <v>5136.7299999999996</v>
      </c>
      <c r="M41" s="229"/>
      <c r="N41" s="63"/>
      <c r="O41" s="63"/>
      <c r="P41" s="60" t="s">
        <v>120</v>
      </c>
      <c r="Q41" s="60">
        <v>4</v>
      </c>
      <c r="R41" s="64">
        <v>5285.69517</v>
      </c>
      <c r="S41" s="61"/>
      <c r="T41" s="65">
        <f t="shared" si="4"/>
        <v>5285.69517</v>
      </c>
      <c r="U41" s="61"/>
      <c r="V41" s="61"/>
      <c r="W41" s="61"/>
      <c r="X41" s="61"/>
      <c r="Y41" s="61"/>
      <c r="Z41" s="64">
        <f t="shared" si="5"/>
        <v>5285.69517</v>
      </c>
      <c r="AA41" s="61"/>
      <c r="AB41" s="65">
        <f t="shared" si="6"/>
        <v>5285.69517</v>
      </c>
      <c r="AC41" s="61"/>
      <c r="AD41" s="61"/>
      <c r="AE41" s="61"/>
      <c r="AF41" s="61"/>
      <c r="AG41" s="61"/>
      <c r="AH41" s="64">
        <f t="shared" si="1"/>
        <v>5438.9803299300002</v>
      </c>
      <c r="AI41" s="61"/>
      <c r="AJ41" s="65">
        <f t="shared" si="2"/>
        <v>5438.9803299300002</v>
      </c>
      <c r="AK41" s="61"/>
      <c r="AL41" s="61"/>
      <c r="AM41" s="61"/>
      <c r="AN41" s="61"/>
      <c r="AO41" s="61"/>
      <c r="AP41" s="64">
        <f t="shared" si="3"/>
        <v>5596.7107594979698</v>
      </c>
      <c r="AQ41" s="61"/>
      <c r="AR41" s="65">
        <f t="shared" si="7"/>
        <v>5596.7107594979698</v>
      </c>
      <c r="AS41" s="61"/>
      <c r="AT41" s="61"/>
      <c r="AU41" s="61"/>
      <c r="AV41" s="61"/>
      <c r="AW41" s="61"/>
      <c r="AX41" s="64">
        <f t="shared" si="8"/>
        <v>5759.015371523411</v>
      </c>
      <c r="AY41" s="61"/>
      <c r="AZ41" s="65">
        <f t="shared" si="9"/>
        <v>5759.015371523411</v>
      </c>
      <c r="BA41" s="61"/>
      <c r="BB41" s="61"/>
      <c r="BC41" s="61"/>
      <c r="BD41" s="61"/>
      <c r="BE41" s="61"/>
      <c r="BF41" s="66" t="s">
        <v>1332</v>
      </c>
      <c r="BG41" s="66" t="s">
        <v>1332</v>
      </c>
      <c r="BH41" s="66" t="s">
        <v>1532</v>
      </c>
      <c r="BI41" s="66" t="s">
        <v>1508</v>
      </c>
    </row>
    <row r="42" spans="1:61" s="67" customFormat="1" x14ac:dyDescent="0.35">
      <c r="A42" s="90" t="s">
        <v>246</v>
      </c>
      <c r="B42" s="90" t="s">
        <v>160</v>
      </c>
      <c r="C42" s="90" t="s">
        <v>161</v>
      </c>
      <c r="D42" s="91" t="s">
        <v>162</v>
      </c>
      <c r="E42" s="90" t="s">
        <v>247</v>
      </c>
      <c r="F42" s="90" t="s">
        <v>185</v>
      </c>
      <c r="G42" s="90" t="s">
        <v>186</v>
      </c>
      <c r="H42" s="90" t="s">
        <v>54</v>
      </c>
      <c r="I42" s="92">
        <v>8400</v>
      </c>
      <c r="J42" s="90" t="s">
        <v>200</v>
      </c>
      <c r="K42" s="93">
        <f t="shared" si="0"/>
        <v>76944</v>
      </c>
      <c r="L42" s="231">
        <v>571.47</v>
      </c>
      <c r="M42" s="229"/>
      <c r="N42" s="63"/>
      <c r="O42" s="63"/>
      <c r="P42" s="60" t="s">
        <v>120</v>
      </c>
      <c r="Q42" s="60">
        <v>24</v>
      </c>
      <c r="R42" s="64">
        <v>588.04263000000003</v>
      </c>
      <c r="S42" s="61"/>
      <c r="T42" s="65">
        <f t="shared" si="4"/>
        <v>588.04263000000003</v>
      </c>
      <c r="U42" s="61"/>
      <c r="V42" s="61"/>
      <c r="W42" s="61"/>
      <c r="X42" s="61"/>
      <c r="Y42" s="61"/>
      <c r="Z42" s="64">
        <f t="shared" si="5"/>
        <v>588.04263000000003</v>
      </c>
      <c r="AA42" s="61"/>
      <c r="AB42" s="65">
        <f t="shared" si="6"/>
        <v>588.04263000000003</v>
      </c>
      <c r="AC42" s="61"/>
      <c r="AD42" s="61"/>
      <c r="AE42" s="61"/>
      <c r="AF42" s="61"/>
      <c r="AG42" s="61"/>
      <c r="AH42" s="64">
        <f t="shared" si="1"/>
        <v>605.09586626999999</v>
      </c>
      <c r="AI42" s="61"/>
      <c r="AJ42" s="65">
        <f t="shared" si="2"/>
        <v>605.09586626999999</v>
      </c>
      <c r="AK42" s="61"/>
      <c r="AL42" s="61"/>
      <c r="AM42" s="61"/>
      <c r="AN42" s="61"/>
      <c r="AO42" s="61"/>
      <c r="AP42" s="64">
        <f t="shared" si="3"/>
        <v>622.64364639182998</v>
      </c>
      <c r="AQ42" s="61"/>
      <c r="AR42" s="65">
        <f t="shared" si="7"/>
        <v>622.64364639182998</v>
      </c>
      <c r="AS42" s="61"/>
      <c r="AT42" s="61"/>
      <c r="AU42" s="61"/>
      <c r="AV42" s="61"/>
      <c r="AW42" s="61"/>
      <c r="AX42" s="64">
        <f t="shared" si="8"/>
        <v>640.70031213719301</v>
      </c>
      <c r="AY42" s="61"/>
      <c r="AZ42" s="65">
        <f t="shared" si="9"/>
        <v>640.70031213719301</v>
      </c>
      <c r="BA42" s="61"/>
      <c r="BB42" s="61"/>
      <c r="BC42" s="61"/>
      <c r="BD42" s="61"/>
      <c r="BE42" s="61"/>
      <c r="BF42" s="66" t="s">
        <v>1332</v>
      </c>
      <c r="BG42" s="66" t="s">
        <v>1332</v>
      </c>
      <c r="BH42" s="66" t="s">
        <v>1528</v>
      </c>
      <c r="BI42" s="66" t="s">
        <v>1508</v>
      </c>
    </row>
    <row r="43" spans="1:61" s="67" customFormat="1" x14ac:dyDescent="0.35">
      <c r="A43" s="90" t="s">
        <v>248</v>
      </c>
      <c r="B43" s="90" t="s">
        <v>160</v>
      </c>
      <c r="C43" s="90" t="s">
        <v>161</v>
      </c>
      <c r="D43" s="91" t="s">
        <v>162</v>
      </c>
      <c r="E43" s="90" t="s">
        <v>249</v>
      </c>
      <c r="F43" s="90" t="s">
        <v>185</v>
      </c>
      <c r="G43" s="90" t="s">
        <v>186</v>
      </c>
      <c r="H43" s="90" t="s">
        <v>54</v>
      </c>
      <c r="I43" s="92">
        <v>140</v>
      </c>
      <c r="J43" s="90" t="s">
        <v>203</v>
      </c>
      <c r="K43" s="93">
        <f t="shared" si="0"/>
        <v>1282.4000000000001</v>
      </c>
      <c r="L43" s="231">
        <v>9.52</v>
      </c>
      <c r="M43" s="229"/>
      <c r="N43" s="63"/>
      <c r="O43" s="63"/>
      <c r="P43" s="60" t="s">
        <v>122</v>
      </c>
      <c r="Q43" s="60"/>
      <c r="R43" s="64">
        <v>9.7960799999999999</v>
      </c>
      <c r="S43" s="61"/>
      <c r="T43" s="65">
        <f t="shared" si="4"/>
        <v>9.7960799999999999</v>
      </c>
      <c r="U43" s="61"/>
      <c r="V43" s="61"/>
      <c r="W43" s="61"/>
      <c r="X43" s="61"/>
      <c r="Y43" s="61"/>
      <c r="Z43" s="64">
        <f t="shared" si="5"/>
        <v>9.7960799999999999</v>
      </c>
      <c r="AA43" s="61"/>
      <c r="AB43" s="65">
        <f t="shared" si="6"/>
        <v>9.7960799999999999</v>
      </c>
      <c r="AC43" s="61"/>
      <c r="AD43" s="61"/>
      <c r="AE43" s="61"/>
      <c r="AF43" s="61"/>
      <c r="AG43" s="61"/>
      <c r="AH43" s="64">
        <f t="shared" si="1"/>
        <v>10.08016632</v>
      </c>
      <c r="AI43" s="61"/>
      <c r="AJ43" s="65">
        <f t="shared" si="2"/>
        <v>10.08016632</v>
      </c>
      <c r="AK43" s="61"/>
      <c r="AL43" s="61"/>
      <c r="AM43" s="61"/>
      <c r="AN43" s="61"/>
      <c r="AO43" s="61"/>
      <c r="AP43" s="64">
        <f t="shared" si="3"/>
        <v>10.37249114328</v>
      </c>
      <c r="AQ43" s="61"/>
      <c r="AR43" s="65">
        <f t="shared" si="7"/>
        <v>10.37249114328</v>
      </c>
      <c r="AS43" s="61"/>
      <c r="AT43" s="61"/>
      <c r="AU43" s="61"/>
      <c r="AV43" s="61"/>
      <c r="AW43" s="61"/>
      <c r="AX43" s="64">
        <f t="shared" si="8"/>
        <v>10.67329338643512</v>
      </c>
      <c r="AY43" s="61"/>
      <c r="AZ43" s="65">
        <f t="shared" si="9"/>
        <v>10.67329338643512</v>
      </c>
      <c r="BA43" s="61"/>
      <c r="BB43" s="61"/>
      <c r="BC43" s="61"/>
      <c r="BD43" s="61"/>
      <c r="BE43" s="61"/>
      <c r="BF43" s="66" t="s">
        <v>1332</v>
      </c>
      <c r="BG43" s="66" t="s">
        <v>1331</v>
      </c>
      <c r="BH43" s="66" t="s">
        <v>1522</v>
      </c>
      <c r="BI43" s="66" t="s">
        <v>1508</v>
      </c>
    </row>
    <row r="44" spans="1:61" s="67" customFormat="1" x14ac:dyDescent="0.35">
      <c r="A44" s="90" t="s">
        <v>250</v>
      </c>
      <c r="B44" s="90" t="s">
        <v>160</v>
      </c>
      <c r="C44" s="90" t="s">
        <v>161</v>
      </c>
      <c r="D44" s="91" t="s">
        <v>162</v>
      </c>
      <c r="E44" s="90" t="s">
        <v>251</v>
      </c>
      <c r="F44" s="90" t="s">
        <v>185</v>
      </c>
      <c r="G44" s="90" t="s">
        <v>186</v>
      </c>
      <c r="H44" s="90" t="s">
        <v>54</v>
      </c>
      <c r="I44" s="92">
        <v>33496</v>
      </c>
      <c r="J44" s="90" t="s">
        <v>190</v>
      </c>
      <c r="K44" s="93">
        <f t="shared" si="0"/>
        <v>306823.36</v>
      </c>
      <c r="L44" s="231">
        <v>2278.8200000000002</v>
      </c>
      <c r="M44" s="229"/>
      <c r="N44" s="63"/>
      <c r="O44" s="63"/>
      <c r="P44" s="60" t="s">
        <v>126</v>
      </c>
      <c r="Q44" s="60">
        <v>99</v>
      </c>
      <c r="R44" s="64">
        <v>2344.90578</v>
      </c>
      <c r="S44" s="61"/>
      <c r="T44" s="65">
        <f t="shared" si="4"/>
        <v>2344.90578</v>
      </c>
      <c r="U44" s="61"/>
      <c r="V44" s="61"/>
      <c r="W44" s="61"/>
      <c r="X44" s="61"/>
      <c r="Y44" s="61"/>
      <c r="Z44" s="64">
        <f t="shared" si="5"/>
        <v>2344.90578</v>
      </c>
      <c r="AA44" s="61"/>
      <c r="AB44" s="65">
        <f t="shared" si="6"/>
        <v>2344.90578</v>
      </c>
      <c r="AC44" s="61"/>
      <c r="AD44" s="61"/>
      <c r="AE44" s="61"/>
      <c r="AF44" s="61"/>
      <c r="AG44" s="61"/>
      <c r="AH44" s="64">
        <f t="shared" si="1"/>
        <v>2412.9080476200002</v>
      </c>
      <c r="AI44" s="61"/>
      <c r="AJ44" s="65">
        <f t="shared" si="2"/>
        <v>2412.9080476200002</v>
      </c>
      <c r="AK44" s="61"/>
      <c r="AL44" s="61"/>
      <c r="AM44" s="61"/>
      <c r="AN44" s="61"/>
      <c r="AO44" s="61"/>
      <c r="AP44" s="64">
        <f t="shared" si="3"/>
        <v>2482.8823810009803</v>
      </c>
      <c r="AQ44" s="61"/>
      <c r="AR44" s="65">
        <f t="shared" si="7"/>
        <v>2482.8823810009803</v>
      </c>
      <c r="AS44" s="61"/>
      <c r="AT44" s="61"/>
      <c r="AU44" s="61"/>
      <c r="AV44" s="61"/>
      <c r="AW44" s="61"/>
      <c r="AX44" s="64">
        <f t="shared" si="8"/>
        <v>2554.8859700500088</v>
      </c>
      <c r="AY44" s="61"/>
      <c r="AZ44" s="65">
        <f t="shared" si="9"/>
        <v>2554.8859700500088</v>
      </c>
      <c r="BA44" s="61"/>
      <c r="BB44" s="61"/>
      <c r="BC44" s="61"/>
      <c r="BD44" s="61"/>
      <c r="BE44" s="61"/>
      <c r="BF44" s="66" t="s">
        <v>1332</v>
      </c>
      <c r="BG44" s="66" t="s">
        <v>1332</v>
      </c>
      <c r="BH44" s="66" t="s">
        <v>1530</v>
      </c>
      <c r="BI44" s="66" t="s">
        <v>1508</v>
      </c>
    </row>
    <row r="45" spans="1:61" s="67" customFormat="1" x14ac:dyDescent="0.35">
      <c r="A45" s="90" t="s">
        <v>252</v>
      </c>
      <c r="B45" s="90" t="s">
        <v>160</v>
      </c>
      <c r="C45" s="90" t="s">
        <v>161</v>
      </c>
      <c r="D45" s="91" t="s">
        <v>162</v>
      </c>
      <c r="E45" s="90" t="s">
        <v>253</v>
      </c>
      <c r="F45" s="90" t="s">
        <v>185</v>
      </c>
      <c r="G45" s="90" t="s">
        <v>186</v>
      </c>
      <c r="H45" s="90" t="s">
        <v>54</v>
      </c>
      <c r="I45" s="92">
        <v>11227</v>
      </c>
      <c r="J45" s="90" t="s">
        <v>173</v>
      </c>
      <c r="K45" s="93">
        <f t="shared" si="0"/>
        <v>102839.32</v>
      </c>
      <c r="L45" s="231">
        <v>763.8</v>
      </c>
      <c r="M45" s="229"/>
      <c r="N45" s="63"/>
      <c r="O45" s="63"/>
      <c r="P45" s="60" t="s">
        <v>120</v>
      </c>
      <c r="Q45" s="60" t="s">
        <v>1619</v>
      </c>
      <c r="R45" s="64">
        <v>785.9502</v>
      </c>
      <c r="S45" s="61"/>
      <c r="T45" s="65">
        <f t="shared" si="4"/>
        <v>785.9502</v>
      </c>
      <c r="U45" s="61"/>
      <c r="V45" s="61"/>
      <c r="W45" s="61"/>
      <c r="X45" s="61"/>
      <c r="Y45" s="61"/>
      <c r="Z45" s="64">
        <f t="shared" si="5"/>
        <v>785.9502</v>
      </c>
      <c r="AA45" s="61"/>
      <c r="AB45" s="65">
        <f t="shared" si="6"/>
        <v>785.9502</v>
      </c>
      <c r="AC45" s="61"/>
      <c r="AD45" s="61"/>
      <c r="AE45" s="61"/>
      <c r="AF45" s="61"/>
      <c r="AG45" s="61"/>
      <c r="AH45" s="64">
        <f t="shared" si="1"/>
        <v>808.74275579999994</v>
      </c>
      <c r="AI45" s="61"/>
      <c r="AJ45" s="65">
        <f t="shared" si="2"/>
        <v>808.74275579999994</v>
      </c>
      <c r="AK45" s="61"/>
      <c r="AL45" s="61"/>
      <c r="AM45" s="61"/>
      <c r="AN45" s="61"/>
      <c r="AO45" s="61"/>
      <c r="AP45" s="64">
        <f t="shared" si="3"/>
        <v>832.19629571819996</v>
      </c>
      <c r="AQ45" s="61"/>
      <c r="AR45" s="65">
        <f t="shared" si="7"/>
        <v>832.19629571819996</v>
      </c>
      <c r="AS45" s="61"/>
      <c r="AT45" s="61"/>
      <c r="AU45" s="61"/>
      <c r="AV45" s="61"/>
      <c r="AW45" s="61"/>
      <c r="AX45" s="64">
        <f t="shared" si="8"/>
        <v>856.32998829402777</v>
      </c>
      <c r="AY45" s="61"/>
      <c r="AZ45" s="65">
        <f t="shared" si="9"/>
        <v>856.32998829402777</v>
      </c>
      <c r="BA45" s="61"/>
      <c r="BB45" s="61"/>
      <c r="BC45" s="61"/>
      <c r="BD45" s="61"/>
      <c r="BE45" s="61"/>
      <c r="BF45" s="66" t="s">
        <v>1332</v>
      </c>
      <c r="BG45" s="66" t="s">
        <v>1331</v>
      </c>
      <c r="BH45" s="66" t="s">
        <v>1522</v>
      </c>
      <c r="BI45" s="66" t="s">
        <v>1508</v>
      </c>
    </row>
    <row r="46" spans="1:61" s="67" customFormat="1" x14ac:dyDescent="0.35">
      <c r="A46" s="90" t="s">
        <v>254</v>
      </c>
      <c r="B46" s="90" t="s">
        <v>160</v>
      </c>
      <c r="C46" s="90" t="s">
        <v>161</v>
      </c>
      <c r="D46" s="91" t="s">
        <v>162</v>
      </c>
      <c r="E46" s="90" t="s">
        <v>255</v>
      </c>
      <c r="F46" s="90" t="s">
        <v>185</v>
      </c>
      <c r="G46" s="90" t="s">
        <v>186</v>
      </c>
      <c r="H46" s="90" t="s">
        <v>54</v>
      </c>
      <c r="I46" s="92">
        <v>120</v>
      </c>
      <c r="J46" s="90" t="s">
        <v>200</v>
      </c>
      <c r="K46" s="93">
        <f t="shared" si="0"/>
        <v>1099.2</v>
      </c>
      <c r="L46" s="231">
        <v>8.16</v>
      </c>
      <c r="M46" s="229"/>
      <c r="N46" s="63"/>
      <c r="O46" s="63"/>
      <c r="P46" s="60" t="s">
        <v>122</v>
      </c>
      <c r="Q46" s="60"/>
      <c r="R46" s="64">
        <v>8.3966399999999997</v>
      </c>
      <c r="S46" s="61"/>
      <c r="T46" s="65">
        <f t="shared" si="4"/>
        <v>8.3966399999999997</v>
      </c>
      <c r="U46" s="61"/>
      <c r="V46" s="61"/>
      <c r="W46" s="61"/>
      <c r="X46" s="61"/>
      <c r="Y46" s="61"/>
      <c r="Z46" s="64">
        <f t="shared" si="5"/>
        <v>8.3966399999999997</v>
      </c>
      <c r="AA46" s="61"/>
      <c r="AB46" s="65">
        <f t="shared" si="6"/>
        <v>8.3966399999999997</v>
      </c>
      <c r="AC46" s="61"/>
      <c r="AD46" s="61"/>
      <c r="AE46" s="61"/>
      <c r="AF46" s="61"/>
      <c r="AG46" s="61"/>
      <c r="AH46" s="64">
        <f t="shared" si="1"/>
        <v>8.6401425599999992</v>
      </c>
      <c r="AI46" s="61"/>
      <c r="AJ46" s="65">
        <f t="shared" si="2"/>
        <v>8.6401425599999992</v>
      </c>
      <c r="AK46" s="61"/>
      <c r="AL46" s="61"/>
      <c r="AM46" s="61"/>
      <c r="AN46" s="61"/>
      <c r="AO46" s="61"/>
      <c r="AP46" s="64">
        <f t="shared" si="3"/>
        <v>8.8907066942399986</v>
      </c>
      <c r="AQ46" s="61"/>
      <c r="AR46" s="65">
        <f t="shared" si="7"/>
        <v>8.8907066942399986</v>
      </c>
      <c r="AS46" s="61"/>
      <c r="AT46" s="61"/>
      <c r="AU46" s="61"/>
      <c r="AV46" s="61"/>
      <c r="AW46" s="61"/>
      <c r="AX46" s="64">
        <f t="shared" si="8"/>
        <v>9.1485371883729592</v>
      </c>
      <c r="AY46" s="61"/>
      <c r="AZ46" s="65">
        <f t="shared" si="9"/>
        <v>9.1485371883729592</v>
      </c>
      <c r="BA46" s="61"/>
      <c r="BB46" s="61"/>
      <c r="BC46" s="61"/>
      <c r="BD46" s="61"/>
      <c r="BE46" s="61"/>
      <c r="BF46" s="66" t="s">
        <v>1332</v>
      </c>
      <c r="BG46" s="66" t="s">
        <v>1331</v>
      </c>
      <c r="BH46" s="66" t="s">
        <v>1522</v>
      </c>
      <c r="BI46" s="66" t="s">
        <v>1508</v>
      </c>
    </row>
    <row r="47" spans="1:61" s="67" customFormat="1" x14ac:dyDescent="0.35">
      <c r="A47" s="90" t="s">
        <v>256</v>
      </c>
      <c r="B47" s="90" t="s">
        <v>160</v>
      </c>
      <c r="C47" s="90" t="s">
        <v>161</v>
      </c>
      <c r="D47" s="91" t="s">
        <v>162</v>
      </c>
      <c r="E47" s="90" t="s">
        <v>257</v>
      </c>
      <c r="F47" s="90" t="s">
        <v>185</v>
      </c>
      <c r="G47" s="90" t="s">
        <v>186</v>
      </c>
      <c r="H47" s="90" t="s">
        <v>54</v>
      </c>
      <c r="I47" s="92">
        <v>2000</v>
      </c>
      <c r="J47" s="90" t="s">
        <v>176</v>
      </c>
      <c r="K47" s="93">
        <f t="shared" si="0"/>
        <v>18320</v>
      </c>
      <c r="L47" s="231">
        <v>136.07</v>
      </c>
      <c r="M47" s="229"/>
      <c r="N47" s="63"/>
      <c r="O47" s="63"/>
      <c r="P47" s="60" t="s">
        <v>122</v>
      </c>
      <c r="Q47" s="60"/>
      <c r="R47" s="64">
        <v>140.01603</v>
      </c>
      <c r="S47" s="61"/>
      <c r="T47" s="65">
        <f t="shared" si="4"/>
        <v>140.01603</v>
      </c>
      <c r="U47" s="61"/>
      <c r="V47" s="61"/>
      <c r="W47" s="61"/>
      <c r="X47" s="61"/>
      <c r="Y47" s="61"/>
      <c r="Z47" s="64">
        <f t="shared" si="5"/>
        <v>140.01603</v>
      </c>
      <c r="AA47" s="61"/>
      <c r="AB47" s="65">
        <f t="shared" si="6"/>
        <v>140.01603</v>
      </c>
      <c r="AC47" s="61"/>
      <c r="AD47" s="61"/>
      <c r="AE47" s="61"/>
      <c r="AF47" s="61"/>
      <c r="AG47" s="61"/>
      <c r="AH47" s="64">
        <f t="shared" si="1"/>
        <v>144.07649487</v>
      </c>
      <c r="AI47" s="61"/>
      <c r="AJ47" s="65">
        <f t="shared" si="2"/>
        <v>144.07649487</v>
      </c>
      <c r="AK47" s="61"/>
      <c r="AL47" s="61"/>
      <c r="AM47" s="61"/>
      <c r="AN47" s="61"/>
      <c r="AO47" s="61"/>
      <c r="AP47" s="64">
        <f t="shared" si="3"/>
        <v>148.25471322122999</v>
      </c>
      <c r="AQ47" s="61"/>
      <c r="AR47" s="65">
        <f t="shared" si="7"/>
        <v>148.25471322122999</v>
      </c>
      <c r="AS47" s="61"/>
      <c r="AT47" s="61"/>
      <c r="AU47" s="61"/>
      <c r="AV47" s="61"/>
      <c r="AW47" s="61"/>
      <c r="AX47" s="64">
        <f t="shared" si="8"/>
        <v>152.55409990464565</v>
      </c>
      <c r="AY47" s="61"/>
      <c r="AZ47" s="65">
        <f t="shared" si="9"/>
        <v>152.55409990464565</v>
      </c>
      <c r="BA47" s="61"/>
      <c r="BB47" s="61"/>
      <c r="BC47" s="61"/>
      <c r="BD47" s="61"/>
      <c r="BE47" s="61"/>
      <c r="BF47" s="66" t="s">
        <v>1332</v>
      </c>
      <c r="BG47" s="66" t="s">
        <v>1331</v>
      </c>
      <c r="BH47" s="66" t="s">
        <v>1522</v>
      </c>
      <c r="BI47" s="66" t="s">
        <v>1508</v>
      </c>
    </row>
    <row r="48" spans="1:61" s="67" customFormat="1" x14ac:dyDescent="0.35">
      <c r="A48" s="90" t="s">
        <v>258</v>
      </c>
      <c r="B48" s="90" t="s">
        <v>160</v>
      </c>
      <c r="C48" s="90" t="s">
        <v>161</v>
      </c>
      <c r="D48" s="91" t="s">
        <v>162</v>
      </c>
      <c r="E48" s="90" t="s">
        <v>259</v>
      </c>
      <c r="F48" s="90" t="s">
        <v>185</v>
      </c>
      <c r="G48" s="90" t="s">
        <v>186</v>
      </c>
      <c r="H48" s="90" t="s">
        <v>54</v>
      </c>
      <c r="I48" s="92">
        <v>19530</v>
      </c>
      <c r="J48" s="90" t="s">
        <v>173</v>
      </c>
      <c r="K48" s="93">
        <f t="shared" si="0"/>
        <v>178894.8</v>
      </c>
      <c r="L48" s="231">
        <v>1328.68</v>
      </c>
      <c r="M48" s="229"/>
      <c r="N48" s="63"/>
      <c r="O48" s="63"/>
      <c r="P48" s="60" t="s">
        <v>120</v>
      </c>
      <c r="Q48" s="60">
        <v>93</v>
      </c>
      <c r="R48" s="64">
        <v>1367.21172</v>
      </c>
      <c r="S48" s="61"/>
      <c r="T48" s="65">
        <f t="shared" si="4"/>
        <v>1367.21172</v>
      </c>
      <c r="U48" s="61"/>
      <c r="V48" s="61"/>
      <c r="W48" s="61"/>
      <c r="X48" s="61"/>
      <c r="Y48" s="61"/>
      <c r="Z48" s="64">
        <f t="shared" si="5"/>
        <v>1367.21172</v>
      </c>
      <c r="AA48" s="61"/>
      <c r="AB48" s="65">
        <f t="shared" si="6"/>
        <v>1367.21172</v>
      </c>
      <c r="AC48" s="61"/>
      <c r="AD48" s="61"/>
      <c r="AE48" s="61"/>
      <c r="AF48" s="61"/>
      <c r="AG48" s="61"/>
      <c r="AH48" s="64">
        <f t="shared" si="1"/>
        <v>1406.8608598799999</v>
      </c>
      <c r="AI48" s="61"/>
      <c r="AJ48" s="65">
        <f t="shared" si="2"/>
        <v>1406.8608598799999</v>
      </c>
      <c r="AK48" s="61"/>
      <c r="AL48" s="61"/>
      <c r="AM48" s="61"/>
      <c r="AN48" s="61"/>
      <c r="AO48" s="61"/>
      <c r="AP48" s="64">
        <f t="shared" si="3"/>
        <v>1447.6598248165199</v>
      </c>
      <c r="AQ48" s="61"/>
      <c r="AR48" s="65">
        <f t="shared" si="7"/>
        <v>1447.6598248165199</v>
      </c>
      <c r="AS48" s="61"/>
      <c r="AT48" s="61"/>
      <c r="AU48" s="61"/>
      <c r="AV48" s="61"/>
      <c r="AW48" s="61"/>
      <c r="AX48" s="64">
        <f t="shared" si="8"/>
        <v>1489.6419597361989</v>
      </c>
      <c r="AY48" s="61"/>
      <c r="AZ48" s="65">
        <f t="shared" si="9"/>
        <v>1489.6419597361989</v>
      </c>
      <c r="BA48" s="61"/>
      <c r="BB48" s="61"/>
      <c r="BC48" s="61"/>
      <c r="BD48" s="61"/>
      <c r="BE48" s="61"/>
      <c r="BF48" s="66" t="s">
        <v>1332</v>
      </c>
      <c r="BG48" s="66" t="s">
        <v>1332</v>
      </c>
      <c r="BH48" s="66" t="s">
        <v>1533</v>
      </c>
      <c r="BI48" s="66" t="s">
        <v>1508</v>
      </c>
    </row>
    <row r="49" spans="1:61" s="67" customFormat="1" x14ac:dyDescent="0.35">
      <c r="A49" s="90" t="s">
        <v>260</v>
      </c>
      <c r="B49" s="90" t="s">
        <v>160</v>
      </c>
      <c r="C49" s="90" t="s">
        <v>161</v>
      </c>
      <c r="D49" s="91" t="s">
        <v>162</v>
      </c>
      <c r="E49" s="90" t="s">
        <v>261</v>
      </c>
      <c r="F49" s="90" t="s">
        <v>185</v>
      </c>
      <c r="G49" s="90" t="s">
        <v>186</v>
      </c>
      <c r="H49" s="90" t="s">
        <v>54</v>
      </c>
      <c r="I49" s="92">
        <v>5488</v>
      </c>
      <c r="J49" s="90" t="s">
        <v>176</v>
      </c>
      <c r="K49" s="93">
        <f t="shared" si="0"/>
        <v>50270.080000000002</v>
      </c>
      <c r="L49" s="231">
        <v>373.36</v>
      </c>
      <c r="M49" s="229"/>
      <c r="N49" s="63"/>
      <c r="O49" s="63"/>
      <c r="P49" s="60" t="s">
        <v>122</v>
      </c>
      <c r="Q49" s="60"/>
      <c r="R49" s="64">
        <v>384.18744000000004</v>
      </c>
      <c r="S49" s="61"/>
      <c r="T49" s="65">
        <f t="shared" si="4"/>
        <v>384.18744000000004</v>
      </c>
      <c r="U49" s="61"/>
      <c r="V49" s="61"/>
      <c r="W49" s="61"/>
      <c r="X49" s="61"/>
      <c r="Y49" s="61"/>
      <c r="Z49" s="64">
        <f t="shared" si="5"/>
        <v>384.18744000000004</v>
      </c>
      <c r="AA49" s="61"/>
      <c r="AB49" s="65">
        <f t="shared" si="6"/>
        <v>384.18744000000004</v>
      </c>
      <c r="AC49" s="61"/>
      <c r="AD49" s="61"/>
      <c r="AE49" s="61"/>
      <c r="AF49" s="61"/>
      <c r="AG49" s="61"/>
      <c r="AH49" s="64">
        <f t="shared" si="1"/>
        <v>395.32887576000002</v>
      </c>
      <c r="AI49" s="61"/>
      <c r="AJ49" s="65">
        <f t="shared" si="2"/>
        <v>395.32887576000002</v>
      </c>
      <c r="AK49" s="61"/>
      <c r="AL49" s="61"/>
      <c r="AM49" s="61"/>
      <c r="AN49" s="61"/>
      <c r="AO49" s="61"/>
      <c r="AP49" s="64">
        <f t="shared" si="3"/>
        <v>406.79341315703999</v>
      </c>
      <c r="AQ49" s="61"/>
      <c r="AR49" s="65">
        <f t="shared" si="7"/>
        <v>406.79341315703999</v>
      </c>
      <c r="AS49" s="61"/>
      <c r="AT49" s="61"/>
      <c r="AU49" s="61"/>
      <c r="AV49" s="61"/>
      <c r="AW49" s="61"/>
      <c r="AX49" s="64">
        <f t="shared" si="8"/>
        <v>418.59042213859414</v>
      </c>
      <c r="AY49" s="61"/>
      <c r="AZ49" s="65">
        <f t="shared" si="9"/>
        <v>418.59042213859414</v>
      </c>
      <c r="BA49" s="61"/>
      <c r="BB49" s="61"/>
      <c r="BC49" s="61"/>
      <c r="BD49" s="61"/>
      <c r="BE49" s="61"/>
      <c r="BF49" s="66" t="s">
        <v>1332</v>
      </c>
      <c r="BG49" s="66" t="s">
        <v>1331</v>
      </c>
      <c r="BH49" s="66" t="s">
        <v>1522</v>
      </c>
      <c r="BI49" s="66" t="s">
        <v>1508</v>
      </c>
    </row>
    <row r="50" spans="1:61" s="67" customFormat="1" x14ac:dyDescent="0.35">
      <c r="A50" s="90" t="s">
        <v>262</v>
      </c>
      <c r="B50" s="90" t="s">
        <v>160</v>
      </c>
      <c r="C50" s="90" t="s">
        <v>161</v>
      </c>
      <c r="D50" s="91" t="s">
        <v>162</v>
      </c>
      <c r="E50" s="90" t="s">
        <v>263</v>
      </c>
      <c r="F50" s="90" t="s">
        <v>185</v>
      </c>
      <c r="G50" s="90" t="s">
        <v>186</v>
      </c>
      <c r="H50" s="90" t="s">
        <v>54</v>
      </c>
      <c r="I50" s="92">
        <v>8557</v>
      </c>
      <c r="J50" s="90" t="s">
        <v>203</v>
      </c>
      <c r="K50" s="93">
        <f t="shared" si="0"/>
        <v>78382.12</v>
      </c>
      <c r="L50" s="231">
        <v>582.15</v>
      </c>
      <c r="M50" s="229"/>
      <c r="N50" s="63"/>
      <c r="O50" s="63"/>
      <c r="P50" s="60" t="s">
        <v>122</v>
      </c>
      <c r="Q50" s="60"/>
      <c r="R50" s="64">
        <v>599.03234999999995</v>
      </c>
      <c r="S50" s="61"/>
      <c r="T50" s="65">
        <f t="shared" si="4"/>
        <v>599.03234999999995</v>
      </c>
      <c r="U50" s="61"/>
      <c r="V50" s="61"/>
      <c r="W50" s="61"/>
      <c r="X50" s="61"/>
      <c r="Y50" s="61"/>
      <c r="Z50" s="64">
        <f t="shared" si="5"/>
        <v>599.03234999999995</v>
      </c>
      <c r="AA50" s="61"/>
      <c r="AB50" s="65">
        <f t="shared" si="6"/>
        <v>599.03234999999995</v>
      </c>
      <c r="AC50" s="61"/>
      <c r="AD50" s="61"/>
      <c r="AE50" s="61"/>
      <c r="AF50" s="61"/>
      <c r="AG50" s="61"/>
      <c r="AH50" s="64">
        <f t="shared" si="1"/>
        <v>616.40428814999996</v>
      </c>
      <c r="AI50" s="61"/>
      <c r="AJ50" s="65">
        <f t="shared" si="2"/>
        <v>616.40428814999996</v>
      </c>
      <c r="AK50" s="61"/>
      <c r="AL50" s="61"/>
      <c r="AM50" s="61"/>
      <c r="AN50" s="61"/>
      <c r="AO50" s="61"/>
      <c r="AP50" s="64">
        <f t="shared" si="3"/>
        <v>634.28001250634998</v>
      </c>
      <c r="AQ50" s="61"/>
      <c r="AR50" s="65">
        <f t="shared" si="7"/>
        <v>634.28001250634998</v>
      </c>
      <c r="AS50" s="61"/>
      <c r="AT50" s="61"/>
      <c r="AU50" s="61"/>
      <c r="AV50" s="61"/>
      <c r="AW50" s="61"/>
      <c r="AX50" s="64">
        <f t="shared" si="8"/>
        <v>652.67413286903411</v>
      </c>
      <c r="AY50" s="61"/>
      <c r="AZ50" s="65">
        <f t="shared" si="9"/>
        <v>652.67413286903411</v>
      </c>
      <c r="BA50" s="61"/>
      <c r="BB50" s="61"/>
      <c r="BC50" s="61"/>
      <c r="BD50" s="61"/>
      <c r="BE50" s="61"/>
      <c r="BF50" s="66" t="s">
        <v>1332</v>
      </c>
      <c r="BG50" s="66" t="s">
        <v>1331</v>
      </c>
      <c r="BH50" s="66" t="s">
        <v>1522</v>
      </c>
      <c r="BI50" s="66" t="s">
        <v>1508</v>
      </c>
    </row>
    <row r="51" spans="1:61" s="67" customFormat="1" x14ac:dyDescent="0.35">
      <c r="A51" s="90" t="s">
        <v>264</v>
      </c>
      <c r="B51" s="90" t="s">
        <v>160</v>
      </c>
      <c r="C51" s="90" t="s">
        <v>161</v>
      </c>
      <c r="D51" s="91" t="s">
        <v>162</v>
      </c>
      <c r="E51" s="90" t="s">
        <v>265</v>
      </c>
      <c r="F51" s="90" t="s">
        <v>185</v>
      </c>
      <c r="G51" s="90" t="s">
        <v>186</v>
      </c>
      <c r="H51" s="90" t="s">
        <v>54</v>
      </c>
      <c r="I51" s="92">
        <v>8400</v>
      </c>
      <c r="J51" s="90" t="s">
        <v>200</v>
      </c>
      <c r="K51" s="93">
        <f t="shared" si="0"/>
        <v>76944</v>
      </c>
      <c r="L51" s="231">
        <v>571.47</v>
      </c>
      <c r="M51" s="229"/>
      <c r="N51" s="63"/>
      <c r="O51" s="63"/>
      <c r="P51" s="60" t="s">
        <v>120</v>
      </c>
      <c r="Q51" s="60">
        <v>24</v>
      </c>
      <c r="R51" s="64">
        <v>588.04263000000003</v>
      </c>
      <c r="S51" s="61"/>
      <c r="T51" s="65">
        <f t="shared" si="4"/>
        <v>588.04263000000003</v>
      </c>
      <c r="U51" s="61"/>
      <c r="V51" s="61"/>
      <c r="W51" s="61"/>
      <c r="X51" s="61"/>
      <c r="Y51" s="61"/>
      <c r="Z51" s="64">
        <f t="shared" si="5"/>
        <v>588.04263000000003</v>
      </c>
      <c r="AA51" s="61"/>
      <c r="AB51" s="65">
        <f t="shared" si="6"/>
        <v>588.04263000000003</v>
      </c>
      <c r="AC51" s="61"/>
      <c r="AD51" s="61"/>
      <c r="AE51" s="61"/>
      <c r="AF51" s="61"/>
      <c r="AG51" s="61"/>
      <c r="AH51" s="64">
        <f t="shared" si="1"/>
        <v>605.09586626999999</v>
      </c>
      <c r="AI51" s="61"/>
      <c r="AJ51" s="65">
        <f t="shared" si="2"/>
        <v>605.09586626999999</v>
      </c>
      <c r="AK51" s="61"/>
      <c r="AL51" s="61"/>
      <c r="AM51" s="61"/>
      <c r="AN51" s="61"/>
      <c r="AO51" s="61"/>
      <c r="AP51" s="64">
        <f t="shared" si="3"/>
        <v>622.64364639182998</v>
      </c>
      <c r="AQ51" s="61"/>
      <c r="AR51" s="65">
        <f t="shared" si="7"/>
        <v>622.64364639182998</v>
      </c>
      <c r="AS51" s="61"/>
      <c r="AT51" s="61"/>
      <c r="AU51" s="61"/>
      <c r="AV51" s="61"/>
      <c r="AW51" s="61"/>
      <c r="AX51" s="64">
        <f t="shared" si="8"/>
        <v>640.70031213719301</v>
      </c>
      <c r="AY51" s="61"/>
      <c r="AZ51" s="65">
        <f t="shared" si="9"/>
        <v>640.70031213719301</v>
      </c>
      <c r="BA51" s="61"/>
      <c r="BB51" s="61"/>
      <c r="BC51" s="61"/>
      <c r="BD51" s="61"/>
      <c r="BE51" s="61"/>
      <c r="BF51" s="66" t="s">
        <v>1332</v>
      </c>
      <c r="BG51" s="66" t="s">
        <v>1332</v>
      </c>
      <c r="BH51" s="66" t="s">
        <v>1528</v>
      </c>
      <c r="BI51" s="66" t="s">
        <v>1508</v>
      </c>
    </row>
    <row r="52" spans="1:61" s="67" customFormat="1" x14ac:dyDescent="0.35">
      <c r="A52" s="90" t="s">
        <v>266</v>
      </c>
      <c r="B52" s="90" t="s">
        <v>160</v>
      </c>
      <c r="C52" s="90" t="s">
        <v>161</v>
      </c>
      <c r="D52" s="91" t="s">
        <v>162</v>
      </c>
      <c r="E52" s="90" t="s">
        <v>267</v>
      </c>
      <c r="F52" s="90" t="s">
        <v>185</v>
      </c>
      <c r="G52" s="90" t="s">
        <v>186</v>
      </c>
      <c r="H52" s="90" t="s">
        <v>54</v>
      </c>
      <c r="I52" s="92">
        <v>1088</v>
      </c>
      <c r="J52" s="90" t="s">
        <v>170</v>
      </c>
      <c r="K52" s="93">
        <f t="shared" si="0"/>
        <v>9966.08</v>
      </c>
      <c r="L52" s="231">
        <v>74.02</v>
      </c>
      <c r="M52" s="229"/>
      <c r="N52" s="63"/>
      <c r="O52" s="63"/>
      <c r="P52" s="60" t="s">
        <v>122</v>
      </c>
      <c r="Q52" s="60"/>
      <c r="R52" s="64">
        <v>76.166579999999996</v>
      </c>
      <c r="S52" s="61"/>
      <c r="T52" s="65">
        <f t="shared" si="4"/>
        <v>76.166579999999996</v>
      </c>
      <c r="U52" s="61"/>
      <c r="V52" s="61"/>
      <c r="W52" s="61"/>
      <c r="X52" s="61"/>
      <c r="Y52" s="61"/>
      <c r="Z52" s="64">
        <f t="shared" si="5"/>
        <v>76.166579999999996</v>
      </c>
      <c r="AA52" s="61"/>
      <c r="AB52" s="65">
        <f t="shared" si="6"/>
        <v>76.166579999999996</v>
      </c>
      <c r="AC52" s="61"/>
      <c r="AD52" s="61"/>
      <c r="AE52" s="61"/>
      <c r="AF52" s="61"/>
      <c r="AG52" s="61"/>
      <c r="AH52" s="64">
        <f t="shared" si="1"/>
        <v>78.375410819999999</v>
      </c>
      <c r="AI52" s="61"/>
      <c r="AJ52" s="65">
        <f t="shared" si="2"/>
        <v>78.375410819999999</v>
      </c>
      <c r="AK52" s="61"/>
      <c r="AL52" s="61"/>
      <c r="AM52" s="61"/>
      <c r="AN52" s="61"/>
      <c r="AO52" s="61"/>
      <c r="AP52" s="64">
        <f t="shared" si="3"/>
        <v>80.648297733779998</v>
      </c>
      <c r="AQ52" s="61"/>
      <c r="AR52" s="65">
        <f t="shared" si="7"/>
        <v>80.648297733779998</v>
      </c>
      <c r="AS52" s="61"/>
      <c r="AT52" s="61"/>
      <c r="AU52" s="61"/>
      <c r="AV52" s="61"/>
      <c r="AW52" s="61"/>
      <c r="AX52" s="64">
        <f t="shared" si="8"/>
        <v>82.98709836805962</v>
      </c>
      <c r="AY52" s="61"/>
      <c r="AZ52" s="65">
        <f t="shared" si="9"/>
        <v>82.98709836805962</v>
      </c>
      <c r="BA52" s="61"/>
      <c r="BB52" s="61"/>
      <c r="BC52" s="61"/>
      <c r="BD52" s="61"/>
      <c r="BE52" s="61"/>
      <c r="BF52" s="66" t="s">
        <v>1332</v>
      </c>
      <c r="BG52" s="66" t="s">
        <v>1331</v>
      </c>
      <c r="BH52" s="66" t="s">
        <v>1522</v>
      </c>
      <c r="BI52" s="66" t="s">
        <v>1508</v>
      </c>
    </row>
    <row r="53" spans="1:61" s="67" customFormat="1" x14ac:dyDescent="0.35">
      <c r="A53" s="90" t="s">
        <v>268</v>
      </c>
      <c r="B53" s="90" t="s">
        <v>160</v>
      </c>
      <c r="C53" s="90" t="s">
        <v>161</v>
      </c>
      <c r="D53" s="91" t="s">
        <v>162</v>
      </c>
      <c r="E53" s="90" t="s">
        <v>269</v>
      </c>
      <c r="F53" s="90" t="s">
        <v>185</v>
      </c>
      <c r="G53" s="90" t="s">
        <v>186</v>
      </c>
      <c r="H53" s="90" t="s">
        <v>54</v>
      </c>
      <c r="I53" s="92">
        <v>16524</v>
      </c>
      <c r="J53" s="90" t="s">
        <v>190</v>
      </c>
      <c r="K53" s="93">
        <f t="shared" si="0"/>
        <v>151359.84</v>
      </c>
      <c r="L53" s="231">
        <v>1124.17</v>
      </c>
      <c r="M53" s="229"/>
      <c r="N53" s="63"/>
      <c r="O53" s="63"/>
      <c r="P53" s="60" t="s">
        <v>122</v>
      </c>
      <c r="Q53" s="60"/>
      <c r="R53" s="64">
        <v>1156.7709300000001</v>
      </c>
      <c r="S53" s="61"/>
      <c r="T53" s="65">
        <f t="shared" si="4"/>
        <v>1156.7709300000001</v>
      </c>
      <c r="U53" s="61"/>
      <c r="V53" s="61"/>
      <c r="W53" s="61"/>
      <c r="X53" s="61"/>
      <c r="Y53" s="61"/>
      <c r="Z53" s="64">
        <f t="shared" si="5"/>
        <v>1156.7709300000001</v>
      </c>
      <c r="AA53" s="61"/>
      <c r="AB53" s="65">
        <f t="shared" si="6"/>
        <v>1156.7709300000001</v>
      </c>
      <c r="AC53" s="61"/>
      <c r="AD53" s="61"/>
      <c r="AE53" s="61"/>
      <c r="AF53" s="61"/>
      <c r="AG53" s="61"/>
      <c r="AH53" s="64">
        <f t="shared" si="1"/>
        <v>1190.3172869700002</v>
      </c>
      <c r="AI53" s="61"/>
      <c r="AJ53" s="65">
        <f t="shared" si="2"/>
        <v>1190.3172869700002</v>
      </c>
      <c r="AK53" s="61"/>
      <c r="AL53" s="61"/>
      <c r="AM53" s="61"/>
      <c r="AN53" s="61"/>
      <c r="AO53" s="61"/>
      <c r="AP53" s="64">
        <f t="shared" si="3"/>
        <v>1224.8364882921301</v>
      </c>
      <c r="AQ53" s="61"/>
      <c r="AR53" s="65">
        <f t="shared" si="7"/>
        <v>1224.8364882921301</v>
      </c>
      <c r="AS53" s="61"/>
      <c r="AT53" s="61"/>
      <c r="AU53" s="61"/>
      <c r="AV53" s="61"/>
      <c r="AW53" s="61"/>
      <c r="AX53" s="64">
        <f t="shared" si="8"/>
        <v>1260.3567464526018</v>
      </c>
      <c r="AY53" s="61"/>
      <c r="AZ53" s="65">
        <f t="shared" si="9"/>
        <v>1260.3567464526018</v>
      </c>
      <c r="BA53" s="61"/>
      <c r="BB53" s="61"/>
      <c r="BC53" s="61"/>
      <c r="BD53" s="61"/>
      <c r="BE53" s="61"/>
      <c r="BF53" s="66" t="s">
        <v>1332</v>
      </c>
      <c r="BG53" s="66" t="s">
        <v>1331</v>
      </c>
      <c r="BH53" s="66" t="s">
        <v>1522</v>
      </c>
      <c r="BI53" s="66" t="s">
        <v>1508</v>
      </c>
    </row>
    <row r="54" spans="1:61" s="67" customFormat="1" x14ac:dyDescent="0.35">
      <c r="A54" s="90" t="s">
        <v>270</v>
      </c>
      <c r="B54" s="90" t="s">
        <v>160</v>
      </c>
      <c r="C54" s="90" t="s">
        <v>161</v>
      </c>
      <c r="D54" s="91" t="s">
        <v>162</v>
      </c>
      <c r="E54" s="90" t="s">
        <v>271</v>
      </c>
      <c r="F54" s="90" t="s">
        <v>185</v>
      </c>
      <c r="G54" s="90" t="s">
        <v>186</v>
      </c>
      <c r="H54" s="90" t="s">
        <v>54</v>
      </c>
      <c r="I54" s="92">
        <v>285</v>
      </c>
      <c r="J54" s="90" t="s">
        <v>200</v>
      </c>
      <c r="K54" s="93">
        <f t="shared" si="0"/>
        <v>2610.6</v>
      </c>
      <c r="L54" s="231">
        <v>19.39</v>
      </c>
      <c r="M54" s="229"/>
      <c r="N54" s="63"/>
      <c r="O54" s="63"/>
      <c r="P54" s="60" t="s">
        <v>120</v>
      </c>
      <c r="Q54" s="60">
        <v>17</v>
      </c>
      <c r="R54" s="64">
        <v>19.952310000000001</v>
      </c>
      <c r="S54" s="61"/>
      <c r="T54" s="65">
        <f t="shared" si="4"/>
        <v>19.952310000000001</v>
      </c>
      <c r="U54" s="61"/>
      <c r="V54" s="61"/>
      <c r="W54" s="61"/>
      <c r="X54" s="61"/>
      <c r="Y54" s="61"/>
      <c r="Z54" s="64">
        <f t="shared" si="5"/>
        <v>19.952310000000001</v>
      </c>
      <c r="AA54" s="61"/>
      <c r="AB54" s="65">
        <f t="shared" si="6"/>
        <v>19.952310000000001</v>
      </c>
      <c r="AC54" s="61"/>
      <c r="AD54" s="61"/>
      <c r="AE54" s="61"/>
      <c r="AF54" s="61"/>
      <c r="AG54" s="61"/>
      <c r="AH54" s="64">
        <f t="shared" si="1"/>
        <v>20.530926990000001</v>
      </c>
      <c r="AI54" s="61"/>
      <c r="AJ54" s="65">
        <f t="shared" si="2"/>
        <v>20.530926990000001</v>
      </c>
      <c r="AK54" s="61"/>
      <c r="AL54" s="61"/>
      <c r="AM54" s="61"/>
      <c r="AN54" s="61"/>
      <c r="AO54" s="61"/>
      <c r="AP54" s="64">
        <f t="shared" si="3"/>
        <v>21.12632387271</v>
      </c>
      <c r="AQ54" s="61"/>
      <c r="AR54" s="65">
        <f t="shared" si="7"/>
        <v>21.12632387271</v>
      </c>
      <c r="AS54" s="61"/>
      <c r="AT54" s="61"/>
      <c r="AU54" s="61"/>
      <c r="AV54" s="61"/>
      <c r="AW54" s="61"/>
      <c r="AX54" s="64">
        <f t="shared" si="8"/>
        <v>21.73898726501859</v>
      </c>
      <c r="AY54" s="61"/>
      <c r="AZ54" s="65">
        <f t="shared" si="9"/>
        <v>21.73898726501859</v>
      </c>
      <c r="BA54" s="61"/>
      <c r="BB54" s="61"/>
      <c r="BC54" s="61"/>
      <c r="BD54" s="61"/>
      <c r="BE54" s="61"/>
      <c r="BF54" s="66" t="s">
        <v>1332</v>
      </c>
      <c r="BG54" s="66" t="s">
        <v>1332</v>
      </c>
      <c r="BH54" s="66" t="s">
        <v>105</v>
      </c>
      <c r="BI54" s="66" t="s">
        <v>1508</v>
      </c>
    </row>
    <row r="55" spans="1:61" s="67" customFormat="1" x14ac:dyDescent="0.35">
      <c r="A55" s="90" t="s">
        <v>272</v>
      </c>
      <c r="B55" s="90" t="s">
        <v>160</v>
      </c>
      <c r="C55" s="90" t="s">
        <v>161</v>
      </c>
      <c r="D55" s="91" t="s">
        <v>162</v>
      </c>
      <c r="E55" s="90" t="s">
        <v>273</v>
      </c>
      <c r="F55" s="90" t="s">
        <v>274</v>
      </c>
      <c r="G55" s="90" t="s">
        <v>275</v>
      </c>
      <c r="H55" s="90" t="s">
        <v>276</v>
      </c>
      <c r="I55" s="92">
        <v>6579</v>
      </c>
      <c r="J55" s="90" t="s">
        <v>170</v>
      </c>
      <c r="K55" s="93">
        <f t="shared" si="0"/>
        <v>60263.64</v>
      </c>
      <c r="L55" s="230">
        <v>21957.75</v>
      </c>
      <c r="M55" s="229"/>
      <c r="N55" s="63"/>
      <c r="O55" s="63"/>
      <c r="P55" s="60" t="s">
        <v>120</v>
      </c>
      <c r="Q55" s="60">
        <v>64</v>
      </c>
      <c r="R55" s="64">
        <v>12110.665266000002</v>
      </c>
      <c r="S55" s="64">
        <v>10483.859483999999</v>
      </c>
      <c r="T55" s="65">
        <f t="shared" si="4"/>
        <v>22594.52475</v>
      </c>
      <c r="U55" s="61"/>
      <c r="V55" s="61"/>
      <c r="W55" s="61"/>
      <c r="X55" s="61"/>
      <c r="Y55" s="61"/>
      <c r="Z55" s="64">
        <f ca="1">AB55-AA55</f>
        <v>12461.874558714002</v>
      </c>
      <c r="AA55" s="61">
        <f ca="1">AB55*46.4%</f>
        <v>10787.891409035999</v>
      </c>
      <c r="AB55" s="65">
        <f t="shared" ca="1" si="6"/>
        <v>22594.52475</v>
      </c>
      <c r="AC55" s="61"/>
      <c r="AD55" s="61"/>
      <c r="AE55" s="61"/>
      <c r="AF55" s="61"/>
      <c r="AG55" s="61"/>
      <c r="AH55" s="64">
        <f ca="1">AJ55-AI55</f>
        <v>12823.268920916707</v>
      </c>
      <c r="AI55" s="61">
        <f ca="1">AJ55*46.4%</f>
        <v>11100.740259898044</v>
      </c>
      <c r="AJ55" s="65">
        <f t="shared" ca="1" si="2"/>
        <v>23249.765967750001</v>
      </c>
      <c r="AK55" s="61"/>
      <c r="AL55" s="61"/>
      <c r="AM55" s="61"/>
      <c r="AN55" s="61"/>
      <c r="AO55" s="61"/>
      <c r="AP55" s="64">
        <f ca="1">AR55-AQ55</f>
        <v>13195.143719623293</v>
      </c>
      <c r="AQ55" s="61">
        <f ca="1">AR55*46.4%</f>
        <v>11422.661727435088</v>
      </c>
      <c r="AR55" s="65">
        <f t="shared" ca="1" si="7"/>
        <v>23924.009180814752</v>
      </c>
      <c r="AS55" s="61"/>
      <c r="AT55" s="61"/>
      <c r="AU55" s="61"/>
      <c r="AV55" s="61"/>
      <c r="AW55" s="61"/>
      <c r="AX55" s="64">
        <f ca="1">AZ55-AY55</f>
        <v>13195.143719623293</v>
      </c>
      <c r="AY55" s="61">
        <f ca="1">AZ55*46.4%</f>
        <v>11422.661727435088</v>
      </c>
      <c r="AZ55" s="65">
        <f t="shared" ca="1" si="9"/>
        <v>24617.805447058381</v>
      </c>
      <c r="BA55" s="61"/>
      <c r="BB55" s="61"/>
      <c r="BC55" s="61"/>
      <c r="BD55" s="61"/>
      <c r="BE55" s="61"/>
      <c r="BF55" s="66" t="s">
        <v>1332</v>
      </c>
      <c r="BG55" s="66" t="s">
        <v>1332</v>
      </c>
      <c r="BH55" s="66" t="s">
        <v>1493</v>
      </c>
      <c r="BI55" s="66" t="s">
        <v>1509</v>
      </c>
    </row>
    <row r="56" spans="1:61" s="67" customFormat="1" x14ac:dyDescent="0.35">
      <c r="A56" s="90" t="s">
        <v>277</v>
      </c>
      <c r="B56" s="90" t="s">
        <v>160</v>
      </c>
      <c r="C56" s="90" t="s">
        <v>161</v>
      </c>
      <c r="D56" s="91" t="s">
        <v>162</v>
      </c>
      <c r="E56" s="90" t="s">
        <v>278</v>
      </c>
      <c r="F56" s="90" t="s">
        <v>274</v>
      </c>
      <c r="G56" s="90" t="s">
        <v>275</v>
      </c>
      <c r="H56" s="90" t="s">
        <v>276</v>
      </c>
      <c r="I56" s="92">
        <v>34915</v>
      </c>
      <c r="J56" s="90" t="s">
        <v>279</v>
      </c>
      <c r="K56" s="93">
        <f t="shared" si="0"/>
        <v>319821.40000000002</v>
      </c>
      <c r="L56" s="230">
        <v>116530.62</v>
      </c>
      <c r="M56" s="229"/>
      <c r="N56" s="63"/>
      <c r="O56" s="63"/>
      <c r="P56" s="60" t="s">
        <v>120</v>
      </c>
      <c r="Q56" s="60">
        <v>177</v>
      </c>
      <c r="R56" s="64">
        <v>64271.764277280003</v>
      </c>
      <c r="S56" s="61">
        <v>55638.243702719992</v>
      </c>
      <c r="T56" s="65">
        <f t="shared" si="4"/>
        <v>119910.00797999999</v>
      </c>
      <c r="U56" s="61"/>
      <c r="V56" s="61"/>
      <c r="W56" s="61"/>
      <c r="X56" s="61"/>
      <c r="Y56" s="61"/>
      <c r="Z56" s="64">
        <f t="shared" ref="Z56:Z98" ca="1" si="10">AB56-AA56</f>
        <v>66135.645441321118</v>
      </c>
      <c r="AA56" s="61">
        <f t="shared" ref="AA56:AA98" ca="1" si="11">AB56*46.4%</f>
        <v>57251.752770098872</v>
      </c>
      <c r="AB56" s="65">
        <f t="shared" ca="1" si="6"/>
        <v>119910.00797999999</v>
      </c>
      <c r="AC56" s="61"/>
      <c r="AD56" s="61"/>
      <c r="AE56" s="61"/>
      <c r="AF56" s="61"/>
      <c r="AG56" s="61"/>
      <c r="AH56" s="64">
        <f t="shared" ref="AH56:AH98" ca="1" si="12">AJ56-AI56</f>
        <v>68053.579159119428</v>
      </c>
      <c r="AI56" s="61">
        <f t="shared" ref="AI56:AI98" ca="1" si="13">AJ56*46.4%</f>
        <v>58912.05360043174</v>
      </c>
      <c r="AJ56" s="65">
        <f t="shared" ca="1" si="2"/>
        <v>123387.39821141999</v>
      </c>
      <c r="AK56" s="61"/>
      <c r="AL56" s="61"/>
      <c r="AM56" s="61"/>
      <c r="AN56" s="61"/>
      <c r="AO56" s="61"/>
      <c r="AP56" s="64">
        <f t="shared" ref="AP56:AP98" ca="1" si="14">AR56-AQ56</f>
        <v>70027.132954733883</v>
      </c>
      <c r="AQ56" s="61">
        <f t="shared" ref="AQ56:AQ98" ca="1" si="15">AR56*46.4%</f>
        <v>60620.503154844257</v>
      </c>
      <c r="AR56" s="65">
        <f t="shared" ca="1" si="7"/>
        <v>126965.63275955117</v>
      </c>
      <c r="AS56" s="61"/>
      <c r="AT56" s="61"/>
      <c r="AU56" s="61"/>
      <c r="AV56" s="61"/>
      <c r="AW56" s="61"/>
      <c r="AX56" s="64">
        <f t="shared" ref="AX56:AX98" ca="1" si="16">AZ56-AY56</f>
        <v>70027.132954733883</v>
      </c>
      <c r="AY56" s="61">
        <f t="shared" ref="AY56:AY98" ca="1" si="17">AZ56*46.4%</f>
        <v>60620.503154844257</v>
      </c>
      <c r="AZ56" s="65">
        <f t="shared" ca="1" si="9"/>
        <v>130647.63610957815</v>
      </c>
      <c r="BA56" s="61"/>
      <c r="BB56" s="61"/>
      <c r="BC56" s="61"/>
      <c r="BD56" s="61"/>
      <c r="BE56" s="61"/>
      <c r="BF56" s="66" t="s">
        <v>1332</v>
      </c>
      <c r="BG56" s="66" t="s">
        <v>1332</v>
      </c>
      <c r="BH56" s="66" t="s">
        <v>1523</v>
      </c>
      <c r="BI56" s="66" t="s">
        <v>1509</v>
      </c>
    </row>
    <row r="57" spans="1:61" s="67" customFormat="1" x14ac:dyDescent="0.35">
      <c r="A57" s="90" t="s">
        <v>280</v>
      </c>
      <c r="B57" s="90" t="s">
        <v>160</v>
      </c>
      <c r="C57" s="90" t="s">
        <v>161</v>
      </c>
      <c r="D57" s="91" t="s">
        <v>162</v>
      </c>
      <c r="E57" s="90" t="s">
        <v>281</v>
      </c>
      <c r="F57" s="90" t="s">
        <v>274</v>
      </c>
      <c r="G57" s="90" t="s">
        <v>275</v>
      </c>
      <c r="H57" s="90" t="s">
        <v>276</v>
      </c>
      <c r="I57" s="92">
        <v>6579</v>
      </c>
      <c r="J57" s="90" t="s">
        <v>170</v>
      </c>
      <c r="K57" s="93">
        <f t="shared" si="0"/>
        <v>60263.64</v>
      </c>
      <c r="L57" s="230">
        <v>21957.75</v>
      </c>
      <c r="M57" s="229"/>
      <c r="N57" s="63"/>
      <c r="O57" s="63"/>
      <c r="P57" s="60" t="s">
        <v>120</v>
      </c>
      <c r="Q57" s="60">
        <v>64</v>
      </c>
      <c r="R57" s="64">
        <v>12110.665266000002</v>
      </c>
      <c r="S57" s="61">
        <v>10483.859483999999</v>
      </c>
      <c r="T57" s="65">
        <f t="shared" si="4"/>
        <v>22594.52475</v>
      </c>
      <c r="U57" s="61"/>
      <c r="V57" s="61"/>
      <c r="W57" s="61"/>
      <c r="X57" s="61"/>
      <c r="Y57" s="61"/>
      <c r="Z57" s="64">
        <f t="shared" ca="1" si="10"/>
        <v>12461.874558714002</v>
      </c>
      <c r="AA57" s="61">
        <f t="shared" ca="1" si="11"/>
        <v>10787.891409035999</v>
      </c>
      <c r="AB57" s="65">
        <f t="shared" ca="1" si="6"/>
        <v>22594.52475</v>
      </c>
      <c r="AC57" s="61"/>
      <c r="AD57" s="61"/>
      <c r="AE57" s="61"/>
      <c r="AF57" s="61"/>
      <c r="AG57" s="61"/>
      <c r="AH57" s="64">
        <f t="shared" ca="1" si="12"/>
        <v>12823.268920916707</v>
      </c>
      <c r="AI57" s="61">
        <f t="shared" ca="1" si="13"/>
        <v>11100.740259898044</v>
      </c>
      <c r="AJ57" s="65">
        <f t="shared" ca="1" si="2"/>
        <v>23249.765967750001</v>
      </c>
      <c r="AK57" s="61"/>
      <c r="AL57" s="61"/>
      <c r="AM57" s="61"/>
      <c r="AN57" s="61"/>
      <c r="AO57" s="61"/>
      <c r="AP57" s="64">
        <f t="shared" ca="1" si="14"/>
        <v>13195.143719623293</v>
      </c>
      <c r="AQ57" s="61">
        <f t="shared" ca="1" si="15"/>
        <v>11422.661727435088</v>
      </c>
      <c r="AR57" s="65">
        <f t="shared" ca="1" si="7"/>
        <v>23924.009180814752</v>
      </c>
      <c r="AS57" s="61"/>
      <c r="AT57" s="61"/>
      <c r="AU57" s="61"/>
      <c r="AV57" s="61"/>
      <c r="AW57" s="61"/>
      <c r="AX57" s="64">
        <f t="shared" ca="1" si="16"/>
        <v>13195.143719623293</v>
      </c>
      <c r="AY57" s="61">
        <f t="shared" ca="1" si="17"/>
        <v>11422.661727435088</v>
      </c>
      <c r="AZ57" s="65">
        <f t="shared" ca="1" si="9"/>
        <v>24617.805447058381</v>
      </c>
      <c r="BA57" s="61"/>
      <c r="BB57" s="61"/>
      <c r="BC57" s="61"/>
      <c r="BD57" s="61"/>
      <c r="BE57" s="61"/>
      <c r="BF57" s="66" t="s">
        <v>1332</v>
      </c>
      <c r="BG57" s="66" t="s">
        <v>1332</v>
      </c>
      <c r="BH57" s="66" t="s">
        <v>1493</v>
      </c>
      <c r="BI57" s="66" t="s">
        <v>1509</v>
      </c>
    </row>
    <row r="58" spans="1:61" s="67" customFormat="1" x14ac:dyDescent="0.35">
      <c r="A58" s="90" t="s">
        <v>282</v>
      </c>
      <c r="B58" s="90" t="s">
        <v>160</v>
      </c>
      <c r="C58" s="90" t="s">
        <v>161</v>
      </c>
      <c r="D58" s="91" t="s">
        <v>162</v>
      </c>
      <c r="E58" s="90" t="s">
        <v>283</v>
      </c>
      <c r="F58" s="90" t="s">
        <v>274</v>
      </c>
      <c r="G58" s="90" t="s">
        <v>275</v>
      </c>
      <c r="H58" s="90" t="s">
        <v>276</v>
      </c>
      <c r="I58" s="92">
        <v>2932</v>
      </c>
      <c r="J58" s="90" t="s">
        <v>203</v>
      </c>
      <c r="K58" s="93">
        <f t="shared" si="0"/>
        <v>26857.119999999999</v>
      </c>
      <c r="L58" s="230">
        <v>9785.7000000000007</v>
      </c>
      <c r="M58" s="229"/>
      <c r="N58" s="63"/>
      <c r="O58" s="63"/>
      <c r="P58" s="60" t="s">
        <v>120</v>
      </c>
      <c r="Q58" s="60">
        <v>70</v>
      </c>
      <c r="R58" s="64">
        <v>5397.2441208</v>
      </c>
      <c r="S58" s="61">
        <v>4672.2411792000003</v>
      </c>
      <c r="T58" s="65">
        <f t="shared" si="4"/>
        <v>10069.4853</v>
      </c>
      <c r="U58" s="61"/>
      <c r="V58" s="61"/>
      <c r="W58" s="61"/>
      <c r="X58" s="61"/>
      <c r="Y58" s="61"/>
      <c r="Z58" s="64">
        <f t="shared" ca="1" si="10"/>
        <v>5553.7642003032006</v>
      </c>
      <c r="AA58" s="61">
        <f t="shared" ca="1" si="11"/>
        <v>4807.7361733968</v>
      </c>
      <c r="AB58" s="65">
        <f t="shared" ca="1" si="6"/>
        <v>10069.4853</v>
      </c>
      <c r="AC58" s="61"/>
      <c r="AD58" s="61"/>
      <c r="AE58" s="61"/>
      <c r="AF58" s="61"/>
      <c r="AG58" s="61"/>
      <c r="AH58" s="64">
        <f t="shared" ca="1" si="12"/>
        <v>5714.8233621119944</v>
      </c>
      <c r="AI58" s="61">
        <f t="shared" ca="1" si="13"/>
        <v>4947.1605224253071</v>
      </c>
      <c r="AJ58" s="65">
        <f t="shared" ca="1" si="2"/>
        <v>10361.500373700001</v>
      </c>
      <c r="AK58" s="61"/>
      <c r="AL58" s="61"/>
      <c r="AM58" s="61"/>
      <c r="AN58" s="61"/>
      <c r="AO58" s="61"/>
      <c r="AP58" s="64">
        <f t="shared" ca="1" si="14"/>
        <v>5880.5532396132421</v>
      </c>
      <c r="AQ58" s="61">
        <f t="shared" ca="1" si="15"/>
        <v>5090.6281775756415</v>
      </c>
      <c r="AR58" s="65">
        <f t="shared" ca="1" si="7"/>
        <v>10661.983884537301</v>
      </c>
      <c r="AS58" s="61"/>
      <c r="AT58" s="61"/>
      <c r="AU58" s="61"/>
      <c r="AV58" s="61"/>
      <c r="AW58" s="61"/>
      <c r="AX58" s="64">
        <f t="shared" ca="1" si="16"/>
        <v>5880.5532396132421</v>
      </c>
      <c r="AY58" s="61">
        <f t="shared" ca="1" si="17"/>
        <v>5090.6281775756415</v>
      </c>
      <c r="AZ58" s="65">
        <f t="shared" ca="1" si="9"/>
        <v>10971.181417188884</v>
      </c>
      <c r="BA58" s="61"/>
      <c r="BB58" s="61"/>
      <c r="BC58" s="61"/>
      <c r="BD58" s="61"/>
      <c r="BE58" s="61"/>
      <c r="BF58" s="66" t="s">
        <v>1332</v>
      </c>
      <c r="BG58" s="66" t="s">
        <v>1332</v>
      </c>
      <c r="BH58" s="66" t="s">
        <v>1495</v>
      </c>
      <c r="BI58" s="66" t="s">
        <v>1509</v>
      </c>
    </row>
    <row r="59" spans="1:61" s="67" customFormat="1" x14ac:dyDescent="0.35">
      <c r="A59" s="90" t="s">
        <v>284</v>
      </c>
      <c r="B59" s="90" t="s">
        <v>160</v>
      </c>
      <c r="C59" s="90" t="s">
        <v>161</v>
      </c>
      <c r="D59" s="91" t="s">
        <v>162</v>
      </c>
      <c r="E59" s="90" t="s">
        <v>285</v>
      </c>
      <c r="F59" s="90" t="s">
        <v>274</v>
      </c>
      <c r="G59" s="90" t="s">
        <v>275</v>
      </c>
      <c r="H59" s="90" t="s">
        <v>276</v>
      </c>
      <c r="I59" s="92">
        <v>6532</v>
      </c>
      <c r="J59" s="90" t="s">
        <v>203</v>
      </c>
      <c r="K59" s="93">
        <f t="shared" si="0"/>
        <v>59833.120000000003</v>
      </c>
      <c r="L59" s="230">
        <v>21800.89</v>
      </c>
      <c r="M59" s="229"/>
      <c r="N59" s="63"/>
      <c r="O59" s="63"/>
      <c r="P59" s="60" t="s">
        <v>120</v>
      </c>
      <c r="Q59" s="60">
        <v>94</v>
      </c>
      <c r="R59" s="64">
        <v>12024.150074160001</v>
      </c>
      <c r="S59" s="61">
        <v>10408.965735839998</v>
      </c>
      <c r="T59" s="65">
        <f t="shared" si="4"/>
        <v>22433.115809999999</v>
      </c>
      <c r="U59" s="61"/>
      <c r="V59" s="61"/>
      <c r="W59" s="61"/>
      <c r="X59" s="61"/>
      <c r="Y59" s="61"/>
      <c r="Z59" s="64">
        <f t="shared" ca="1" si="10"/>
        <v>12372.850426310639</v>
      </c>
      <c r="AA59" s="61">
        <f t="shared" ca="1" si="11"/>
        <v>10710.825742179359</v>
      </c>
      <c r="AB59" s="65">
        <f t="shared" ca="1" si="6"/>
        <v>22433.115809999999</v>
      </c>
      <c r="AC59" s="61"/>
      <c r="AD59" s="61"/>
      <c r="AE59" s="61"/>
      <c r="AF59" s="61"/>
      <c r="AG59" s="61"/>
      <c r="AH59" s="64">
        <f t="shared" ca="1" si="12"/>
        <v>12731.663088673648</v>
      </c>
      <c r="AI59" s="61">
        <f t="shared" ca="1" si="13"/>
        <v>11021.43968870256</v>
      </c>
      <c r="AJ59" s="65">
        <f t="shared" ca="1" si="2"/>
        <v>23083.676168489998</v>
      </c>
      <c r="AK59" s="61"/>
      <c r="AL59" s="61"/>
      <c r="AM59" s="61"/>
      <c r="AN59" s="61"/>
      <c r="AO59" s="61"/>
      <c r="AP59" s="64">
        <f t="shared" ca="1" si="14"/>
        <v>13100.881318245185</v>
      </c>
      <c r="AQ59" s="61">
        <f t="shared" ca="1" si="15"/>
        <v>11341.061439674933</v>
      </c>
      <c r="AR59" s="65">
        <f t="shared" ca="1" si="7"/>
        <v>23753.102777376207</v>
      </c>
      <c r="AS59" s="61"/>
      <c r="AT59" s="61"/>
      <c r="AU59" s="61"/>
      <c r="AV59" s="61"/>
      <c r="AW59" s="61"/>
      <c r="AX59" s="64">
        <f t="shared" ca="1" si="16"/>
        <v>13100.881318245185</v>
      </c>
      <c r="AY59" s="61">
        <f t="shared" ca="1" si="17"/>
        <v>11341.061439674933</v>
      </c>
      <c r="AZ59" s="65">
        <f t="shared" ca="1" si="9"/>
        <v>24441.942757920118</v>
      </c>
      <c r="BA59" s="61"/>
      <c r="BB59" s="61"/>
      <c r="BC59" s="61"/>
      <c r="BD59" s="61"/>
      <c r="BE59" s="61"/>
      <c r="BF59" s="66" t="s">
        <v>1332</v>
      </c>
      <c r="BG59" s="66" t="s">
        <v>1332</v>
      </c>
      <c r="BH59" s="66" t="s">
        <v>1495</v>
      </c>
      <c r="BI59" s="66" t="s">
        <v>1509</v>
      </c>
    </row>
    <row r="60" spans="1:61" s="67" customFormat="1" x14ac:dyDescent="0.35">
      <c r="A60" s="90" t="s">
        <v>286</v>
      </c>
      <c r="B60" s="90" t="s">
        <v>160</v>
      </c>
      <c r="C60" s="90" t="s">
        <v>161</v>
      </c>
      <c r="D60" s="91" t="s">
        <v>162</v>
      </c>
      <c r="E60" s="90" t="s">
        <v>287</v>
      </c>
      <c r="F60" s="90" t="s">
        <v>274</v>
      </c>
      <c r="G60" s="90" t="s">
        <v>275</v>
      </c>
      <c r="H60" s="90" t="s">
        <v>276</v>
      </c>
      <c r="I60" s="92">
        <v>5578</v>
      </c>
      <c r="J60" s="90" t="s">
        <v>203</v>
      </c>
      <c r="K60" s="93">
        <f t="shared" si="0"/>
        <v>51094.48</v>
      </c>
      <c r="L60" s="230">
        <v>18616.86</v>
      </c>
      <c r="M60" s="229"/>
      <c r="N60" s="63"/>
      <c r="O60" s="63"/>
      <c r="P60" s="60" t="s">
        <v>120</v>
      </c>
      <c r="Q60" s="60">
        <v>56</v>
      </c>
      <c r="R60" s="64">
        <v>10268.01743184</v>
      </c>
      <c r="S60" s="61">
        <v>8888.7315081600009</v>
      </c>
      <c r="T60" s="65">
        <f t="shared" si="4"/>
        <v>19156.748940000001</v>
      </c>
      <c r="U60" s="61"/>
      <c r="V60" s="61"/>
      <c r="W60" s="61"/>
      <c r="X60" s="61"/>
      <c r="Y60" s="61"/>
      <c r="Z60" s="64">
        <f t="shared" ca="1" si="10"/>
        <v>10565.789937363361</v>
      </c>
      <c r="AA60" s="61">
        <f t="shared" ca="1" si="11"/>
        <v>9146.5047218966411</v>
      </c>
      <c r="AB60" s="65">
        <f t="shared" ca="1" si="6"/>
        <v>19156.748940000001</v>
      </c>
      <c r="AC60" s="61"/>
      <c r="AD60" s="61"/>
      <c r="AE60" s="61"/>
      <c r="AF60" s="61"/>
      <c r="AG60" s="61"/>
      <c r="AH60" s="64">
        <f t="shared" ca="1" si="12"/>
        <v>10872.1978455469</v>
      </c>
      <c r="AI60" s="61">
        <f t="shared" ca="1" si="13"/>
        <v>9411.7533588316437</v>
      </c>
      <c r="AJ60" s="65">
        <f t="shared" ca="1" si="2"/>
        <v>19712.294659260002</v>
      </c>
      <c r="AK60" s="61"/>
      <c r="AL60" s="61"/>
      <c r="AM60" s="61"/>
      <c r="AN60" s="61"/>
      <c r="AO60" s="61"/>
      <c r="AP60" s="64">
        <f t="shared" ca="1" si="14"/>
        <v>11187.49158306776</v>
      </c>
      <c r="AQ60" s="61">
        <f t="shared" ca="1" si="15"/>
        <v>9684.6942062377602</v>
      </c>
      <c r="AR60" s="65">
        <f t="shared" ca="1" si="7"/>
        <v>20283.951204378543</v>
      </c>
      <c r="AS60" s="61"/>
      <c r="AT60" s="61"/>
      <c r="AU60" s="61"/>
      <c r="AV60" s="61"/>
      <c r="AW60" s="61"/>
      <c r="AX60" s="64">
        <f t="shared" ca="1" si="16"/>
        <v>11187.49158306776</v>
      </c>
      <c r="AY60" s="61">
        <f t="shared" ca="1" si="17"/>
        <v>9684.6942062377602</v>
      </c>
      <c r="AZ60" s="65">
        <f t="shared" ca="1" si="9"/>
        <v>20872.18578930552</v>
      </c>
      <c r="BA60" s="61"/>
      <c r="BB60" s="61"/>
      <c r="BC60" s="61"/>
      <c r="BD60" s="61"/>
      <c r="BE60" s="61"/>
      <c r="BF60" s="66" t="s">
        <v>1332</v>
      </c>
      <c r="BG60" s="66" t="s">
        <v>1332</v>
      </c>
      <c r="BH60" s="66" t="s">
        <v>1498</v>
      </c>
      <c r="BI60" s="66" t="s">
        <v>1509</v>
      </c>
    </row>
    <row r="61" spans="1:61" s="67" customFormat="1" x14ac:dyDescent="0.35">
      <c r="A61" s="90" t="s">
        <v>288</v>
      </c>
      <c r="B61" s="90" t="s">
        <v>160</v>
      </c>
      <c r="C61" s="90" t="s">
        <v>161</v>
      </c>
      <c r="D61" s="91" t="s">
        <v>162</v>
      </c>
      <c r="E61" s="90" t="s">
        <v>289</v>
      </c>
      <c r="F61" s="90" t="s">
        <v>274</v>
      </c>
      <c r="G61" s="90" t="s">
        <v>275</v>
      </c>
      <c r="H61" s="90" t="s">
        <v>276</v>
      </c>
      <c r="I61" s="92">
        <v>174</v>
      </c>
      <c r="J61" s="90" t="s">
        <v>187</v>
      </c>
      <c r="K61" s="93">
        <f t="shared" si="0"/>
        <v>1593.84</v>
      </c>
      <c r="L61" s="230">
        <v>580.73</v>
      </c>
      <c r="M61" s="229"/>
      <c r="N61" s="63"/>
      <c r="O61" s="63"/>
      <c r="P61" s="60" t="s">
        <v>122</v>
      </c>
      <c r="Q61" s="60"/>
      <c r="R61" s="64">
        <v>320.29814712000007</v>
      </c>
      <c r="S61" s="61">
        <v>277.27302287999998</v>
      </c>
      <c r="T61" s="65">
        <f t="shared" si="4"/>
        <v>597.57117000000005</v>
      </c>
      <c r="U61" s="61"/>
      <c r="V61" s="61"/>
      <c r="W61" s="61"/>
      <c r="X61" s="61"/>
      <c r="Y61" s="61"/>
      <c r="Z61" s="64">
        <f t="shared" ca="1" si="10"/>
        <v>329.58679338648</v>
      </c>
      <c r="AA61" s="61">
        <f t="shared" ca="1" si="11"/>
        <v>285.31394054352</v>
      </c>
      <c r="AB61" s="65">
        <f t="shared" ca="1" si="6"/>
        <v>597.57117000000005</v>
      </c>
      <c r="AC61" s="61"/>
      <c r="AD61" s="61"/>
      <c r="AE61" s="61"/>
      <c r="AF61" s="61"/>
      <c r="AG61" s="61"/>
      <c r="AH61" s="64">
        <f t="shared" ca="1" si="12"/>
        <v>339.14481039468791</v>
      </c>
      <c r="AI61" s="61">
        <f t="shared" ca="1" si="13"/>
        <v>293.58804481928206</v>
      </c>
      <c r="AJ61" s="65">
        <f t="shared" ca="1" si="2"/>
        <v>614.90073393</v>
      </c>
      <c r="AK61" s="61"/>
      <c r="AL61" s="61"/>
      <c r="AM61" s="61"/>
      <c r="AN61" s="61"/>
      <c r="AO61" s="61"/>
      <c r="AP61" s="64">
        <f t="shared" ca="1" si="14"/>
        <v>348.98000989613388</v>
      </c>
      <c r="AQ61" s="61">
        <f t="shared" ca="1" si="15"/>
        <v>302.10209811904122</v>
      </c>
      <c r="AR61" s="65">
        <f t="shared" ca="1" si="7"/>
        <v>632.73285521396997</v>
      </c>
      <c r="AS61" s="61"/>
      <c r="AT61" s="61"/>
      <c r="AU61" s="61"/>
      <c r="AV61" s="61"/>
      <c r="AW61" s="61"/>
      <c r="AX61" s="64">
        <f t="shared" ca="1" si="16"/>
        <v>348.98000989613388</v>
      </c>
      <c r="AY61" s="61">
        <f t="shared" ca="1" si="17"/>
        <v>302.10209811904122</v>
      </c>
      <c r="AZ61" s="65">
        <f t="shared" ca="1" si="9"/>
        <v>651.08210801517509</v>
      </c>
      <c r="BA61" s="61"/>
      <c r="BB61" s="61"/>
      <c r="BC61" s="61"/>
      <c r="BD61" s="61"/>
      <c r="BE61" s="61"/>
      <c r="BF61" s="66" t="s">
        <v>1332</v>
      </c>
      <c r="BG61" s="66" t="s">
        <v>1331</v>
      </c>
      <c r="BH61" s="66"/>
      <c r="BI61" s="66" t="s">
        <v>1509</v>
      </c>
    </row>
    <row r="62" spans="1:61" s="67" customFormat="1" x14ac:dyDescent="0.35">
      <c r="A62" s="90" t="s">
        <v>290</v>
      </c>
      <c r="B62" s="90" t="s">
        <v>160</v>
      </c>
      <c r="C62" s="90" t="s">
        <v>161</v>
      </c>
      <c r="D62" s="91" t="s">
        <v>162</v>
      </c>
      <c r="E62" s="90" t="s">
        <v>291</v>
      </c>
      <c r="F62" s="90" t="s">
        <v>274</v>
      </c>
      <c r="G62" s="90" t="s">
        <v>275</v>
      </c>
      <c r="H62" s="90" t="s">
        <v>276</v>
      </c>
      <c r="I62" s="92">
        <v>4124</v>
      </c>
      <c r="J62" s="90" t="s">
        <v>176</v>
      </c>
      <c r="K62" s="93">
        <f t="shared" si="0"/>
        <v>37775.840000000004</v>
      </c>
      <c r="L62" s="230">
        <v>13764.06</v>
      </c>
      <c r="M62" s="229"/>
      <c r="N62" s="63"/>
      <c r="O62" s="63"/>
      <c r="P62" s="60" t="s">
        <v>120</v>
      </c>
      <c r="Q62" s="60">
        <v>133</v>
      </c>
      <c r="R62" s="64">
        <v>7591.4847086400005</v>
      </c>
      <c r="S62" s="61">
        <v>6571.7330313599996</v>
      </c>
      <c r="T62" s="65">
        <f t="shared" si="4"/>
        <v>14163.21774</v>
      </c>
      <c r="U62" s="61"/>
      <c r="V62" s="61"/>
      <c r="W62" s="61"/>
      <c r="X62" s="61"/>
      <c r="Y62" s="61"/>
      <c r="Z62" s="64">
        <f t="shared" ca="1" si="10"/>
        <v>7811.6377651905605</v>
      </c>
      <c r="AA62" s="61">
        <f t="shared" ca="1" si="11"/>
        <v>6762.3132892694393</v>
      </c>
      <c r="AB62" s="65">
        <f t="shared" ca="1" si="6"/>
        <v>14163.21774</v>
      </c>
      <c r="AC62" s="61"/>
      <c r="AD62" s="61"/>
      <c r="AE62" s="61"/>
      <c r="AF62" s="61"/>
      <c r="AG62" s="61"/>
      <c r="AH62" s="64">
        <f t="shared" ca="1" si="12"/>
        <v>8038.1752603810864</v>
      </c>
      <c r="AI62" s="61">
        <f t="shared" ca="1" si="13"/>
        <v>6958.4203746582525</v>
      </c>
      <c r="AJ62" s="65">
        <f t="shared" ca="1" si="2"/>
        <v>14573.95105446</v>
      </c>
      <c r="AK62" s="61"/>
      <c r="AL62" s="61"/>
      <c r="AM62" s="61"/>
      <c r="AN62" s="61"/>
      <c r="AO62" s="61"/>
      <c r="AP62" s="64">
        <f t="shared" ca="1" si="14"/>
        <v>8271.2823429321379</v>
      </c>
      <c r="AQ62" s="61">
        <f t="shared" ca="1" si="15"/>
        <v>7160.2145655233417</v>
      </c>
      <c r="AR62" s="65">
        <f t="shared" ca="1" si="7"/>
        <v>14996.595635039339</v>
      </c>
      <c r="AS62" s="61"/>
      <c r="AT62" s="61"/>
      <c r="AU62" s="61"/>
      <c r="AV62" s="61"/>
      <c r="AW62" s="61"/>
      <c r="AX62" s="64">
        <f t="shared" ca="1" si="16"/>
        <v>8271.2823429321379</v>
      </c>
      <c r="AY62" s="61">
        <f t="shared" ca="1" si="17"/>
        <v>7160.2145655233417</v>
      </c>
      <c r="AZ62" s="65">
        <f t="shared" ca="1" si="9"/>
        <v>15431.49690845548</v>
      </c>
      <c r="BA62" s="61"/>
      <c r="BB62" s="61"/>
      <c r="BC62" s="61"/>
      <c r="BD62" s="61"/>
      <c r="BE62" s="61"/>
      <c r="BF62" s="66" t="s">
        <v>1332</v>
      </c>
      <c r="BG62" s="66" t="s">
        <v>1332</v>
      </c>
      <c r="BH62" s="66" t="s">
        <v>1495</v>
      </c>
      <c r="BI62" s="66" t="s">
        <v>1509</v>
      </c>
    </row>
    <row r="63" spans="1:61" s="67" customFormat="1" x14ac:dyDescent="0.35">
      <c r="A63" s="90" t="s">
        <v>292</v>
      </c>
      <c r="B63" s="90" t="s">
        <v>160</v>
      </c>
      <c r="C63" s="90" t="s">
        <v>161</v>
      </c>
      <c r="D63" s="91" t="s">
        <v>162</v>
      </c>
      <c r="E63" s="90" t="s">
        <v>293</v>
      </c>
      <c r="F63" s="90" t="s">
        <v>274</v>
      </c>
      <c r="G63" s="90" t="s">
        <v>275</v>
      </c>
      <c r="H63" s="90" t="s">
        <v>276</v>
      </c>
      <c r="I63" s="92">
        <v>6579</v>
      </c>
      <c r="J63" s="90" t="s">
        <v>170</v>
      </c>
      <c r="K63" s="93">
        <f t="shared" si="0"/>
        <v>60263.64</v>
      </c>
      <c r="L63" s="230">
        <v>21957.75</v>
      </c>
      <c r="M63" s="229"/>
      <c r="N63" s="63"/>
      <c r="O63" s="63"/>
      <c r="P63" s="60" t="s">
        <v>120</v>
      </c>
      <c r="Q63" s="60">
        <v>64</v>
      </c>
      <c r="R63" s="64">
        <v>12110.665266000002</v>
      </c>
      <c r="S63" s="61">
        <v>10483.859483999999</v>
      </c>
      <c r="T63" s="65">
        <f t="shared" si="4"/>
        <v>22594.52475</v>
      </c>
      <c r="U63" s="61"/>
      <c r="V63" s="61"/>
      <c r="W63" s="61"/>
      <c r="X63" s="61"/>
      <c r="Y63" s="61"/>
      <c r="Z63" s="64">
        <f t="shared" ca="1" si="10"/>
        <v>12461.874558714002</v>
      </c>
      <c r="AA63" s="61">
        <f t="shared" ca="1" si="11"/>
        <v>10787.891409035999</v>
      </c>
      <c r="AB63" s="65">
        <f t="shared" ca="1" si="6"/>
        <v>22594.52475</v>
      </c>
      <c r="AC63" s="61"/>
      <c r="AD63" s="61"/>
      <c r="AE63" s="61"/>
      <c r="AF63" s="61"/>
      <c r="AG63" s="61"/>
      <c r="AH63" s="64">
        <f t="shared" ca="1" si="12"/>
        <v>12823.268920916707</v>
      </c>
      <c r="AI63" s="61">
        <f t="shared" ca="1" si="13"/>
        <v>11100.740259898044</v>
      </c>
      <c r="AJ63" s="65">
        <f t="shared" ca="1" si="2"/>
        <v>23249.765967750001</v>
      </c>
      <c r="AK63" s="61"/>
      <c r="AL63" s="61"/>
      <c r="AM63" s="61"/>
      <c r="AN63" s="61"/>
      <c r="AO63" s="61"/>
      <c r="AP63" s="64">
        <f t="shared" ca="1" si="14"/>
        <v>13195.143719623293</v>
      </c>
      <c r="AQ63" s="61">
        <f t="shared" ca="1" si="15"/>
        <v>11422.661727435088</v>
      </c>
      <c r="AR63" s="65">
        <f t="shared" ca="1" si="7"/>
        <v>23924.009180814752</v>
      </c>
      <c r="AS63" s="61"/>
      <c r="AT63" s="61"/>
      <c r="AU63" s="61"/>
      <c r="AV63" s="61"/>
      <c r="AW63" s="61"/>
      <c r="AX63" s="64">
        <f t="shared" ca="1" si="16"/>
        <v>13195.143719623293</v>
      </c>
      <c r="AY63" s="61">
        <f t="shared" ca="1" si="17"/>
        <v>11422.661727435088</v>
      </c>
      <c r="AZ63" s="65">
        <f t="shared" ca="1" si="9"/>
        <v>24617.805447058381</v>
      </c>
      <c r="BA63" s="61"/>
      <c r="BB63" s="61"/>
      <c r="BC63" s="61"/>
      <c r="BD63" s="61"/>
      <c r="BE63" s="61"/>
      <c r="BF63" s="66" t="s">
        <v>1332</v>
      </c>
      <c r="BG63" s="66" t="s">
        <v>1332</v>
      </c>
      <c r="BH63" s="66" t="s">
        <v>1493</v>
      </c>
      <c r="BI63" s="66" t="s">
        <v>1509</v>
      </c>
    </row>
    <row r="64" spans="1:61" s="67" customFormat="1" x14ac:dyDescent="0.35">
      <c r="A64" s="90" t="s">
        <v>294</v>
      </c>
      <c r="B64" s="90" t="s">
        <v>160</v>
      </c>
      <c r="C64" s="90" t="s">
        <v>161</v>
      </c>
      <c r="D64" s="91" t="s">
        <v>162</v>
      </c>
      <c r="E64" s="90" t="s">
        <v>295</v>
      </c>
      <c r="F64" s="90" t="s">
        <v>274</v>
      </c>
      <c r="G64" s="90" t="s">
        <v>275</v>
      </c>
      <c r="H64" s="90" t="s">
        <v>276</v>
      </c>
      <c r="I64" s="92">
        <v>7053</v>
      </c>
      <c r="J64" s="90" t="s">
        <v>167</v>
      </c>
      <c r="K64" s="93">
        <f t="shared" si="0"/>
        <v>64605.48</v>
      </c>
      <c r="L64" s="230">
        <v>23539.75</v>
      </c>
      <c r="M64" s="229"/>
      <c r="N64" s="63"/>
      <c r="O64" s="63"/>
      <c r="P64" s="60" t="s">
        <v>126</v>
      </c>
      <c r="Q64" s="60">
        <v>61</v>
      </c>
      <c r="R64" s="64">
        <v>12983.207874000002</v>
      </c>
      <c r="S64" s="61">
        <v>11239.194876</v>
      </c>
      <c r="T64" s="65">
        <f t="shared" si="4"/>
        <v>24222.402750000001</v>
      </c>
      <c r="U64" s="61"/>
      <c r="V64" s="61"/>
      <c r="W64" s="61"/>
      <c r="X64" s="61"/>
      <c r="Y64" s="61"/>
      <c r="Z64" s="64">
        <f t="shared" ca="1" si="10"/>
        <v>13359.720902346002</v>
      </c>
      <c r="AA64" s="61">
        <f t="shared" ca="1" si="11"/>
        <v>11565.131527403999</v>
      </c>
      <c r="AB64" s="65">
        <f t="shared" ca="1" si="6"/>
        <v>24222.402750000001</v>
      </c>
      <c r="AC64" s="61"/>
      <c r="AD64" s="61"/>
      <c r="AE64" s="61"/>
      <c r="AF64" s="61"/>
      <c r="AG64" s="61"/>
      <c r="AH64" s="64">
        <f t="shared" ca="1" si="12"/>
        <v>13747.152808514036</v>
      </c>
      <c r="AI64" s="61">
        <f t="shared" ca="1" si="13"/>
        <v>11900.520341698715</v>
      </c>
      <c r="AJ64" s="65">
        <f t="shared" ca="1" si="2"/>
        <v>24924.852429750001</v>
      </c>
      <c r="AK64" s="61"/>
      <c r="AL64" s="61"/>
      <c r="AM64" s="61"/>
      <c r="AN64" s="61"/>
      <c r="AO64" s="61"/>
      <c r="AP64" s="64">
        <f t="shared" ca="1" si="14"/>
        <v>14145.820239960944</v>
      </c>
      <c r="AQ64" s="61">
        <f t="shared" ca="1" si="15"/>
        <v>12245.635431607978</v>
      </c>
      <c r="AR64" s="65">
        <f t="shared" ca="1" si="7"/>
        <v>25647.673150212751</v>
      </c>
      <c r="AS64" s="61"/>
      <c r="AT64" s="61"/>
      <c r="AU64" s="61"/>
      <c r="AV64" s="61"/>
      <c r="AW64" s="61"/>
      <c r="AX64" s="64">
        <f t="shared" ca="1" si="16"/>
        <v>14145.820239960944</v>
      </c>
      <c r="AY64" s="61">
        <f t="shared" ca="1" si="17"/>
        <v>12245.635431607978</v>
      </c>
      <c r="AZ64" s="65">
        <f t="shared" ca="1" si="9"/>
        <v>26391.455671568921</v>
      </c>
      <c r="BA64" s="61"/>
      <c r="BB64" s="61"/>
      <c r="BC64" s="61"/>
      <c r="BD64" s="61"/>
      <c r="BE64" s="61"/>
      <c r="BF64" s="66" t="s">
        <v>1332</v>
      </c>
      <c r="BG64" s="66" t="s">
        <v>1332</v>
      </c>
      <c r="BH64" s="66" t="s">
        <v>1530</v>
      </c>
      <c r="BI64" s="66" t="s">
        <v>1509</v>
      </c>
    </row>
    <row r="65" spans="1:61" s="67" customFormat="1" x14ac:dyDescent="0.35">
      <c r="A65" s="90" t="s">
        <v>296</v>
      </c>
      <c r="B65" s="90" t="s">
        <v>160</v>
      </c>
      <c r="C65" s="90" t="s">
        <v>161</v>
      </c>
      <c r="D65" s="91" t="s">
        <v>162</v>
      </c>
      <c r="E65" s="90" t="s">
        <v>297</v>
      </c>
      <c r="F65" s="90" t="s">
        <v>274</v>
      </c>
      <c r="G65" s="90" t="s">
        <v>275</v>
      </c>
      <c r="H65" s="90" t="s">
        <v>276</v>
      </c>
      <c r="I65" s="92">
        <v>6579</v>
      </c>
      <c r="J65" s="90" t="s">
        <v>170</v>
      </c>
      <c r="K65" s="93">
        <f t="shared" si="0"/>
        <v>60263.64</v>
      </c>
      <c r="L65" s="230">
        <v>21957.75</v>
      </c>
      <c r="M65" s="229"/>
      <c r="N65" s="63"/>
      <c r="O65" s="63"/>
      <c r="P65" s="60" t="s">
        <v>120</v>
      </c>
      <c r="Q65" s="60">
        <v>64</v>
      </c>
      <c r="R65" s="64">
        <v>12110.665266000002</v>
      </c>
      <c r="S65" s="61">
        <v>10483.859483999999</v>
      </c>
      <c r="T65" s="65">
        <f t="shared" si="4"/>
        <v>22594.52475</v>
      </c>
      <c r="U65" s="61"/>
      <c r="V65" s="61"/>
      <c r="W65" s="61"/>
      <c r="X65" s="61"/>
      <c r="Y65" s="61"/>
      <c r="Z65" s="64">
        <f t="shared" ca="1" si="10"/>
        <v>12461.874558714002</v>
      </c>
      <c r="AA65" s="61">
        <f t="shared" ca="1" si="11"/>
        <v>10787.891409035999</v>
      </c>
      <c r="AB65" s="65">
        <f t="shared" ca="1" si="6"/>
        <v>22594.52475</v>
      </c>
      <c r="AC65" s="61"/>
      <c r="AD65" s="61"/>
      <c r="AE65" s="61"/>
      <c r="AF65" s="61"/>
      <c r="AG65" s="61"/>
      <c r="AH65" s="64">
        <f t="shared" ca="1" si="12"/>
        <v>12823.268920916707</v>
      </c>
      <c r="AI65" s="61">
        <f t="shared" ca="1" si="13"/>
        <v>11100.740259898044</v>
      </c>
      <c r="AJ65" s="65">
        <f t="shared" ca="1" si="2"/>
        <v>23249.765967750001</v>
      </c>
      <c r="AK65" s="61"/>
      <c r="AL65" s="61"/>
      <c r="AM65" s="61"/>
      <c r="AN65" s="61"/>
      <c r="AO65" s="61"/>
      <c r="AP65" s="64">
        <f t="shared" ca="1" si="14"/>
        <v>13195.143719623293</v>
      </c>
      <c r="AQ65" s="61">
        <f t="shared" ca="1" si="15"/>
        <v>11422.661727435088</v>
      </c>
      <c r="AR65" s="65">
        <f t="shared" ca="1" si="7"/>
        <v>23924.009180814752</v>
      </c>
      <c r="AS65" s="61"/>
      <c r="AT65" s="61"/>
      <c r="AU65" s="61"/>
      <c r="AV65" s="61"/>
      <c r="AW65" s="61"/>
      <c r="AX65" s="64">
        <f t="shared" ca="1" si="16"/>
        <v>13195.143719623293</v>
      </c>
      <c r="AY65" s="61">
        <f t="shared" ca="1" si="17"/>
        <v>11422.661727435088</v>
      </c>
      <c r="AZ65" s="65">
        <f t="shared" ca="1" si="9"/>
        <v>24617.805447058381</v>
      </c>
      <c r="BA65" s="61"/>
      <c r="BB65" s="61"/>
      <c r="BC65" s="61"/>
      <c r="BD65" s="61"/>
      <c r="BE65" s="61"/>
      <c r="BF65" s="66" t="s">
        <v>1332</v>
      </c>
      <c r="BG65" s="66" t="s">
        <v>1332</v>
      </c>
      <c r="BH65" s="66" t="s">
        <v>1493</v>
      </c>
      <c r="BI65" s="66" t="s">
        <v>1509</v>
      </c>
    </row>
    <row r="66" spans="1:61" s="67" customFormat="1" x14ac:dyDescent="0.35">
      <c r="A66" s="90" t="s">
        <v>298</v>
      </c>
      <c r="B66" s="90" t="s">
        <v>160</v>
      </c>
      <c r="C66" s="90" t="s">
        <v>161</v>
      </c>
      <c r="D66" s="91" t="s">
        <v>162</v>
      </c>
      <c r="E66" s="90" t="s">
        <v>299</v>
      </c>
      <c r="F66" s="90" t="s">
        <v>274</v>
      </c>
      <c r="G66" s="90" t="s">
        <v>275</v>
      </c>
      <c r="H66" s="90" t="s">
        <v>276</v>
      </c>
      <c r="I66" s="92">
        <v>3518</v>
      </c>
      <c r="J66" s="90" t="s">
        <v>206</v>
      </c>
      <c r="K66" s="93">
        <f t="shared" si="0"/>
        <v>32224.880000000001</v>
      </c>
      <c r="L66" s="230">
        <v>11741.51</v>
      </c>
      <c r="M66" s="229"/>
      <c r="N66" s="63"/>
      <c r="O66" s="63"/>
      <c r="P66" s="60" t="s">
        <v>120</v>
      </c>
      <c r="Q66" s="60">
        <v>156</v>
      </c>
      <c r="R66" s="64">
        <v>6475.9593914400011</v>
      </c>
      <c r="S66" s="61">
        <v>5606.0543985599998</v>
      </c>
      <c r="T66" s="65">
        <f t="shared" si="4"/>
        <v>12082.013790000001</v>
      </c>
      <c r="U66" s="61"/>
      <c r="V66" s="61"/>
      <c r="W66" s="61"/>
      <c r="X66" s="61"/>
      <c r="Y66" s="61"/>
      <c r="Z66" s="64">
        <f t="shared" ca="1" si="10"/>
        <v>6663.7622137917606</v>
      </c>
      <c r="AA66" s="61">
        <f t="shared" ca="1" si="11"/>
        <v>5768.6299761182399</v>
      </c>
      <c r="AB66" s="65">
        <f t="shared" ca="1" si="6"/>
        <v>12082.013790000001</v>
      </c>
      <c r="AC66" s="61"/>
      <c r="AD66" s="61"/>
      <c r="AE66" s="61"/>
      <c r="AF66" s="61"/>
      <c r="AG66" s="61"/>
      <c r="AH66" s="64">
        <f t="shared" ca="1" si="12"/>
        <v>6857.0113179917216</v>
      </c>
      <c r="AI66" s="61">
        <f t="shared" ca="1" si="13"/>
        <v>5935.9202454256692</v>
      </c>
      <c r="AJ66" s="65">
        <f t="shared" ca="1" si="2"/>
        <v>12432.392189910001</v>
      </c>
      <c r="AK66" s="61"/>
      <c r="AL66" s="61"/>
      <c r="AM66" s="61"/>
      <c r="AN66" s="61"/>
      <c r="AO66" s="61"/>
      <c r="AP66" s="64">
        <f t="shared" ca="1" si="14"/>
        <v>7055.8646462134811</v>
      </c>
      <c r="AQ66" s="61">
        <f t="shared" ca="1" si="15"/>
        <v>6108.0619325430134</v>
      </c>
      <c r="AR66" s="65">
        <f t="shared" ca="1" si="7"/>
        <v>12792.931563417391</v>
      </c>
      <c r="AS66" s="61"/>
      <c r="AT66" s="61"/>
      <c r="AU66" s="61"/>
      <c r="AV66" s="61"/>
      <c r="AW66" s="61"/>
      <c r="AX66" s="64">
        <f t="shared" ca="1" si="16"/>
        <v>7055.8646462134811</v>
      </c>
      <c r="AY66" s="61">
        <f t="shared" ca="1" si="17"/>
        <v>6108.0619325430134</v>
      </c>
      <c r="AZ66" s="65">
        <f t="shared" ca="1" si="9"/>
        <v>13163.926578756495</v>
      </c>
      <c r="BA66" s="61"/>
      <c r="BB66" s="61"/>
      <c r="BC66" s="61"/>
      <c r="BD66" s="61"/>
      <c r="BE66" s="61"/>
      <c r="BF66" s="66" t="s">
        <v>1332</v>
      </c>
      <c r="BG66" s="66" t="s">
        <v>1332</v>
      </c>
      <c r="BH66" s="66" t="s">
        <v>1495</v>
      </c>
      <c r="BI66" s="66" t="s">
        <v>1509</v>
      </c>
    </row>
    <row r="67" spans="1:61" s="67" customFormat="1" x14ac:dyDescent="0.35">
      <c r="A67" s="90" t="s">
        <v>300</v>
      </c>
      <c r="B67" s="90" t="s">
        <v>160</v>
      </c>
      <c r="C67" s="90" t="s">
        <v>161</v>
      </c>
      <c r="D67" s="91" t="s">
        <v>162</v>
      </c>
      <c r="E67" s="90" t="s">
        <v>301</v>
      </c>
      <c r="F67" s="90" t="s">
        <v>302</v>
      </c>
      <c r="G67" s="90" t="s">
        <v>275</v>
      </c>
      <c r="H67" s="90" t="s">
        <v>276</v>
      </c>
      <c r="I67" s="92">
        <v>25200</v>
      </c>
      <c r="J67" s="90" t="s">
        <v>176</v>
      </c>
      <c r="K67" s="93">
        <f t="shared" si="0"/>
        <v>230832</v>
      </c>
      <c r="L67" s="230">
        <v>84106.3</v>
      </c>
      <c r="M67" s="229"/>
      <c r="N67" s="63"/>
      <c r="O67" s="63"/>
      <c r="P67" s="60" t="s">
        <v>122</v>
      </c>
      <c r="Q67" s="60"/>
      <c r="R67" s="64">
        <v>46388.325127200005</v>
      </c>
      <c r="S67" s="61">
        <v>40157.057572799997</v>
      </c>
      <c r="T67" s="65">
        <f t="shared" si="4"/>
        <v>86545.382700000002</v>
      </c>
      <c r="U67" s="61"/>
      <c r="V67" s="61"/>
      <c r="W67" s="61"/>
      <c r="X67" s="61"/>
      <c r="Y67" s="61"/>
      <c r="Z67" s="64">
        <f t="shared" ca="1" si="10"/>
        <v>47733.586555888804</v>
      </c>
      <c r="AA67" s="61">
        <f t="shared" ca="1" si="11"/>
        <v>41321.612242411196</v>
      </c>
      <c r="AB67" s="65">
        <f t="shared" ca="1" si="6"/>
        <v>86545.382700000002</v>
      </c>
      <c r="AC67" s="61"/>
      <c r="AD67" s="61"/>
      <c r="AE67" s="61"/>
      <c r="AF67" s="61"/>
      <c r="AG67" s="61"/>
      <c r="AH67" s="64">
        <f t="shared" ca="1" si="12"/>
        <v>49117.860566009578</v>
      </c>
      <c r="AI67" s="61">
        <f t="shared" ca="1" si="13"/>
        <v>42519.938997441117</v>
      </c>
      <c r="AJ67" s="65">
        <f t="shared" ca="1" si="2"/>
        <v>89055.1987983</v>
      </c>
      <c r="AK67" s="61"/>
      <c r="AL67" s="61"/>
      <c r="AM67" s="61"/>
      <c r="AN67" s="61"/>
      <c r="AO67" s="61"/>
      <c r="AP67" s="64">
        <f t="shared" ca="1" si="14"/>
        <v>50542.278522423854</v>
      </c>
      <c r="AQ67" s="61">
        <f t="shared" ca="1" si="15"/>
        <v>43753.017228366916</v>
      </c>
      <c r="AR67" s="65">
        <f t="shared" ca="1" si="7"/>
        <v>91637.799563450695</v>
      </c>
      <c r="AS67" s="61"/>
      <c r="AT67" s="61"/>
      <c r="AU67" s="61"/>
      <c r="AV67" s="61"/>
      <c r="AW67" s="61"/>
      <c r="AX67" s="64">
        <f t="shared" ca="1" si="16"/>
        <v>50542.278522423854</v>
      </c>
      <c r="AY67" s="61">
        <f t="shared" ca="1" si="17"/>
        <v>43753.017228366916</v>
      </c>
      <c r="AZ67" s="65">
        <f t="shared" ca="1" si="9"/>
        <v>94295.29575079077</v>
      </c>
      <c r="BA67" s="61"/>
      <c r="BB67" s="61"/>
      <c r="BC67" s="61"/>
      <c r="BD67" s="61"/>
      <c r="BE67" s="61"/>
      <c r="BF67" s="66" t="s">
        <v>1332</v>
      </c>
      <c r="BG67" s="66" t="s">
        <v>1331</v>
      </c>
      <c r="BH67" s="66" t="s">
        <v>1522</v>
      </c>
      <c r="BI67" s="66" t="s">
        <v>1509</v>
      </c>
    </row>
    <row r="68" spans="1:61" s="67" customFormat="1" x14ac:dyDescent="0.35">
      <c r="A68" s="90" t="s">
        <v>303</v>
      </c>
      <c r="B68" s="90" t="s">
        <v>160</v>
      </c>
      <c r="C68" s="90" t="s">
        <v>161</v>
      </c>
      <c r="D68" s="91" t="s">
        <v>162</v>
      </c>
      <c r="E68" s="90" t="s">
        <v>304</v>
      </c>
      <c r="F68" s="90" t="s">
        <v>274</v>
      </c>
      <c r="G68" s="90" t="s">
        <v>275</v>
      </c>
      <c r="H68" s="90" t="s">
        <v>276</v>
      </c>
      <c r="I68" s="92">
        <v>10000</v>
      </c>
      <c r="J68" s="90" t="s">
        <v>167</v>
      </c>
      <c r="K68" s="93">
        <f t="shared" si="0"/>
        <v>91600</v>
      </c>
      <c r="L68" s="230">
        <v>33375.519999999997</v>
      </c>
      <c r="M68" s="229"/>
      <c r="N68" s="63"/>
      <c r="O68" s="63"/>
      <c r="P68" s="60" t="s">
        <v>122</v>
      </c>
      <c r="Q68" s="60"/>
      <c r="R68" s="64">
        <v>18408.067802879999</v>
      </c>
      <c r="S68" s="61">
        <v>15935.342277119995</v>
      </c>
      <c r="T68" s="65">
        <f t="shared" si="4"/>
        <v>34343.410079999994</v>
      </c>
      <c r="U68" s="61"/>
      <c r="V68" s="61"/>
      <c r="W68" s="61"/>
      <c r="X68" s="61"/>
      <c r="Y68" s="61"/>
      <c r="Z68" s="64">
        <f t="shared" ca="1" si="10"/>
        <v>18941.901769163516</v>
      </c>
      <c r="AA68" s="61">
        <f t="shared" ca="1" si="11"/>
        <v>16397.467203156477</v>
      </c>
      <c r="AB68" s="65">
        <f t="shared" ca="1" si="6"/>
        <v>34343.410079999994</v>
      </c>
      <c r="AC68" s="61"/>
      <c r="AD68" s="61"/>
      <c r="AE68" s="61"/>
      <c r="AF68" s="61"/>
      <c r="AG68" s="61"/>
      <c r="AH68" s="64">
        <f t="shared" ca="1" si="12"/>
        <v>19491.216920469258</v>
      </c>
      <c r="AI68" s="61">
        <f t="shared" ca="1" si="13"/>
        <v>16872.993752048013</v>
      </c>
      <c r="AJ68" s="65">
        <f t="shared" ca="1" si="2"/>
        <v>35339.368972319993</v>
      </c>
      <c r="AK68" s="61"/>
      <c r="AL68" s="61"/>
      <c r="AM68" s="61"/>
      <c r="AN68" s="61"/>
      <c r="AO68" s="61"/>
      <c r="AP68" s="64">
        <f t="shared" ca="1" si="14"/>
        <v>20056.462211162867</v>
      </c>
      <c r="AQ68" s="61">
        <f t="shared" ca="1" si="15"/>
        <v>17362.310570857404</v>
      </c>
      <c r="AR68" s="65">
        <f t="shared" ca="1" si="7"/>
        <v>36364.210672517271</v>
      </c>
      <c r="AS68" s="61"/>
      <c r="AT68" s="61"/>
      <c r="AU68" s="61"/>
      <c r="AV68" s="61"/>
      <c r="AW68" s="61"/>
      <c r="AX68" s="64">
        <f t="shared" ca="1" si="16"/>
        <v>20056.462211162867</v>
      </c>
      <c r="AY68" s="61">
        <f t="shared" ca="1" si="17"/>
        <v>17362.310570857404</v>
      </c>
      <c r="AZ68" s="65">
        <f t="shared" ca="1" si="9"/>
        <v>37418.772782020271</v>
      </c>
      <c r="BA68" s="61"/>
      <c r="BB68" s="61"/>
      <c r="BC68" s="61"/>
      <c r="BD68" s="61"/>
      <c r="BE68" s="61"/>
      <c r="BF68" s="66" t="s">
        <v>1332</v>
      </c>
      <c r="BG68" s="66" t="s">
        <v>1331</v>
      </c>
      <c r="BH68" s="66" t="s">
        <v>1522</v>
      </c>
      <c r="BI68" s="66" t="s">
        <v>1509</v>
      </c>
    </row>
    <row r="69" spans="1:61" s="67" customFormat="1" x14ac:dyDescent="0.35">
      <c r="A69" s="90" t="s">
        <v>305</v>
      </c>
      <c r="B69" s="90" t="s">
        <v>160</v>
      </c>
      <c r="C69" s="90" t="s">
        <v>161</v>
      </c>
      <c r="D69" s="91" t="s">
        <v>162</v>
      </c>
      <c r="E69" s="90" t="s">
        <v>306</v>
      </c>
      <c r="F69" s="90" t="s">
        <v>274</v>
      </c>
      <c r="G69" s="90" t="s">
        <v>275</v>
      </c>
      <c r="H69" s="90" t="s">
        <v>276</v>
      </c>
      <c r="I69" s="92">
        <v>13135</v>
      </c>
      <c r="J69" s="90" t="s">
        <v>170</v>
      </c>
      <c r="K69" s="93">
        <f t="shared" si="0"/>
        <v>120316.6</v>
      </c>
      <c r="L69" s="230">
        <v>43838.74</v>
      </c>
      <c r="M69" s="229"/>
      <c r="N69" s="63"/>
      <c r="O69" s="63"/>
      <c r="P69" s="60" t="s">
        <v>122</v>
      </c>
      <c r="Q69" s="60"/>
      <c r="R69" s="64">
        <v>24178.994014560001</v>
      </c>
      <c r="S69" s="61">
        <v>20931.069445439996</v>
      </c>
      <c r="T69" s="65">
        <f t="shared" si="4"/>
        <v>45110.063459999998</v>
      </c>
      <c r="U69" s="61"/>
      <c r="V69" s="61"/>
      <c r="W69" s="61"/>
      <c r="X69" s="61"/>
      <c r="Y69" s="61"/>
      <c r="Z69" s="64">
        <f t="shared" ca="1" si="10"/>
        <v>24880.184840982238</v>
      </c>
      <c r="AA69" s="61">
        <f t="shared" ca="1" si="11"/>
        <v>21538.070459357757</v>
      </c>
      <c r="AB69" s="65">
        <f t="shared" ca="1" si="6"/>
        <v>45110.063459999998</v>
      </c>
      <c r="AC69" s="61"/>
      <c r="AD69" s="61"/>
      <c r="AE69" s="61"/>
      <c r="AF69" s="61"/>
      <c r="AG69" s="61"/>
      <c r="AH69" s="64">
        <f t="shared" ca="1" si="12"/>
        <v>25601.710201370726</v>
      </c>
      <c r="AI69" s="61">
        <f t="shared" ca="1" si="13"/>
        <v>22162.674502679132</v>
      </c>
      <c r="AJ69" s="65">
        <f t="shared" ca="1" si="2"/>
        <v>46418.255300339995</v>
      </c>
      <c r="AK69" s="61"/>
      <c r="AL69" s="61"/>
      <c r="AM69" s="61"/>
      <c r="AN69" s="61"/>
      <c r="AO69" s="61"/>
      <c r="AP69" s="64">
        <f t="shared" ca="1" si="14"/>
        <v>26344.159797210476</v>
      </c>
      <c r="AQ69" s="61">
        <f t="shared" ca="1" si="15"/>
        <v>22805.39206325683</v>
      </c>
      <c r="AR69" s="65">
        <f t="shared" ca="1" si="7"/>
        <v>47764.384704049859</v>
      </c>
      <c r="AS69" s="61"/>
      <c r="AT69" s="61"/>
      <c r="AU69" s="61"/>
      <c r="AV69" s="61"/>
      <c r="AW69" s="61"/>
      <c r="AX69" s="64">
        <f t="shared" ca="1" si="16"/>
        <v>26344.159797210476</v>
      </c>
      <c r="AY69" s="61">
        <f t="shared" ca="1" si="17"/>
        <v>22805.39206325683</v>
      </c>
      <c r="AZ69" s="65">
        <f t="shared" ca="1" si="9"/>
        <v>49149.551860467305</v>
      </c>
      <c r="BA69" s="61"/>
      <c r="BB69" s="61"/>
      <c r="BC69" s="61"/>
      <c r="BD69" s="61"/>
      <c r="BE69" s="61"/>
      <c r="BF69" s="66" t="s">
        <v>1332</v>
      </c>
      <c r="BG69" s="66" t="s">
        <v>1331</v>
      </c>
      <c r="BH69" s="66" t="s">
        <v>1522</v>
      </c>
      <c r="BI69" s="66" t="s">
        <v>1509</v>
      </c>
    </row>
    <row r="70" spans="1:61" s="67" customFormat="1" x14ac:dyDescent="0.35">
      <c r="A70" s="90" t="s">
        <v>307</v>
      </c>
      <c r="B70" s="90" t="s">
        <v>160</v>
      </c>
      <c r="C70" s="90" t="s">
        <v>161</v>
      </c>
      <c r="D70" s="91" t="s">
        <v>162</v>
      </c>
      <c r="E70" s="90" t="s">
        <v>308</v>
      </c>
      <c r="F70" s="90" t="s">
        <v>274</v>
      </c>
      <c r="G70" s="90" t="s">
        <v>275</v>
      </c>
      <c r="H70" s="90" t="s">
        <v>276</v>
      </c>
      <c r="I70" s="92">
        <v>6579</v>
      </c>
      <c r="J70" s="90" t="s">
        <v>170</v>
      </c>
      <c r="K70" s="93">
        <f t="shared" si="0"/>
        <v>60263.64</v>
      </c>
      <c r="L70" s="230">
        <v>21957.75</v>
      </c>
      <c r="M70" s="229"/>
      <c r="N70" s="63"/>
      <c r="O70" s="63"/>
      <c r="P70" s="60" t="s">
        <v>120</v>
      </c>
      <c r="Q70" s="60">
        <v>64</v>
      </c>
      <c r="R70" s="64">
        <v>12110.665266000002</v>
      </c>
      <c r="S70" s="61">
        <v>10483.859483999999</v>
      </c>
      <c r="T70" s="65">
        <f t="shared" si="4"/>
        <v>22594.52475</v>
      </c>
      <c r="U70" s="61"/>
      <c r="V70" s="61"/>
      <c r="W70" s="61"/>
      <c r="X70" s="61"/>
      <c r="Y70" s="61"/>
      <c r="Z70" s="64">
        <f t="shared" ca="1" si="10"/>
        <v>12461.874558714002</v>
      </c>
      <c r="AA70" s="61">
        <f t="shared" ca="1" si="11"/>
        <v>10787.891409035999</v>
      </c>
      <c r="AB70" s="65">
        <f t="shared" ca="1" si="6"/>
        <v>22594.52475</v>
      </c>
      <c r="AC70" s="61"/>
      <c r="AD70" s="61"/>
      <c r="AE70" s="61"/>
      <c r="AF70" s="61"/>
      <c r="AG70" s="61"/>
      <c r="AH70" s="64">
        <f t="shared" ca="1" si="12"/>
        <v>12823.268920916707</v>
      </c>
      <c r="AI70" s="61">
        <f t="shared" ca="1" si="13"/>
        <v>11100.740259898044</v>
      </c>
      <c r="AJ70" s="65">
        <f t="shared" ca="1" si="2"/>
        <v>23249.765967750001</v>
      </c>
      <c r="AK70" s="61"/>
      <c r="AL70" s="61"/>
      <c r="AM70" s="61"/>
      <c r="AN70" s="61"/>
      <c r="AO70" s="61"/>
      <c r="AP70" s="64">
        <f t="shared" ca="1" si="14"/>
        <v>13195.143719623293</v>
      </c>
      <c r="AQ70" s="61">
        <f t="shared" ca="1" si="15"/>
        <v>11422.661727435088</v>
      </c>
      <c r="AR70" s="65">
        <f t="shared" ca="1" si="7"/>
        <v>23924.009180814752</v>
      </c>
      <c r="AS70" s="61"/>
      <c r="AT70" s="61"/>
      <c r="AU70" s="61"/>
      <c r="AV70" s="61"/>
      <c r="AW70" s="61"/>
      <c r="AX70" s="64">
        <f t="shared" ca="1" si="16"/>
        <v>13195.143719623293</v>
      </c>
      <c r="AY70" s="61">
        <f t="shared" ca="1" si="17"/>
        <v>11422.661727435088</v>
      </c>
      <c r="AZ70" s="65">
        <f t="shared" ca="1" si="9"/>
        <v>24617.805447058381</v>
      </c>
      <c r="BA70" s="61"/>
      <c r="BB70" s="61"/>
      <c r="BC70" s="61"/>
      <c r="BD70" s="61"/>
      <c r="BE70" s="61"/>
      <c r="BF70" s="66" t="s">
        <v>1332</v>
      </c>
      <c r="BG70" s="66" t="s">
        <v>1332</v>
      </c>
      <c r="BH70" s="66" t="s">
        <v>1493</v>
      </c>
      <c r="BI70" s="66" t="s">
        <v>1509</v>
      </c>
    </row>
    <row r="71" spans="1:61" s="67" customFormat="1" x14ac:dyDescent="0.35">
      <c r="A71" s="90" t="s">
        <v>309</v>
      </c>
      <c r="B71" s="90" t="s">
        <v>160</v>
      </c>
      <c r="C71" s="90" t="s">
        <v>161</v>
      </c>
      <c r="D71" s="91" t="s">
        <v>162</v>
      </c>
      <c r="E71" s="90" t="s">
        <v>310</v>
      </c>
      <c r="F71" s="90" t="s">
        <v>274</v>
      </c>
      <c r="G71" s="90" t="s">
        <v>275</v>
      </c>
      <c r="H71" s="90" t="s">
        <v>276</v>
      </c>
      <c r="I71" s="92">
        <v>144</v>
      </c>
      <c r="J71" s="90" t="s">
        <v>200</v>
      </c>
      <c r="K71" s="93">
        <f t="shared" si="0"/>
        <v>1319.04</v>
      </c>
      <c r="L71" s="230">
        <v>480.61</v>
      </c>
      <c r="M71" s="229"/>
      <c r="N71" s="63"/>
      <c r="O71" s="63"/>
      <c r="P71" s="60" t="s">
        <v>122</v>
      </c>
      <c r="Q71" s="60"/>
      <c r="R71" s="64">
        <v>265.07756183999999</v>
      </c>
      <c r="S71" s="61">
        <v>229.47012816</v>
      </c>
      <c r="T71" s="65">
        <f t="shared" si="4"/>
        <v>494.54768999999999</v>
      </c>
      <c r="U71" s="61"/>
      <c r="V71" s="61"/>
      <c r="W71" s="61"/>
      <c r="X71" s="61"/>
      <c r="Y71" s="61"/>
      <c r="Z71" s="64">
        <f t="shared" ca="1" si="10"/>
        <v>272.76481113336001</v>
      </c>
      <c r="AA71" s="61">
        <f t="shared" ca="1" si="11"/>
        <v>236.12476187663998</v>
      </c>
      <c r="AB71" s="65">
        <f t="shared" ca="1" si="6"/>
        <v>494.54768999999999</v>
      </c>
      <c r="AC71" s="61"/>
      <c r="AD71" s="61"/>
      <c r="AE71" s="61"/>
      <c r="AF71" s="61"/>
      <c r="AG71" s="61"/>
      <c r="AH71" s="64">
        <f t="shared" ca="1" si="12"/>
        <v>280.67499065622746</v>
      </c>
      <c r="AI71" s="61">
        <f t="shared" ca="1" si="13"/>
        <v>242.97237997106254</v>
      </c>
      <c r="AJ71" s="65">
        <f t="shared" ca="1" si="2"/>
        <v>508.88957300999999</v>
      </c>
      <c r="AK71" s="61"/>
      <c r="AL71" s="61"/>
      <c r="AM71" s="61"/>
      <c r="AN71" s="61"/>
      <c r="AO71" s="61"/>
      <c r="AP71" s="64">
        <f t="shared" ca="1" si="14"/>
        <v>288.81456538525805</v>
      </c>
      <c r="AQ71" s="61">
        <f t="shared" ca="1" si="15"/>
        <v>250.01857899022338</v>
      </c>
      <c r="AR71" s="65">
        <f t="shared" ca="1" si="7"/>
        <v>523.64737062729</v>
      </c>
      <c r="AS71" s="61"/>
      <c r="AT71" s="61"/>
      <c r="AU71" s="61"/>
      <c r="AV71" s="61"/>
      <c r="AW71" s="61"/>
      <c r="AX71" s="64">
        <f t="shared" ca="1" si="16"/>
        <v>288.81456538525805</v>
      </c>
      <c r="AY71" s="61">
        <f t="shared" ca="1" si="17"/>
        <v>250.01857899022338</v>
      </c>
      <c r="AZ71" s="65">
        <f t="shared" ca="1" si="9"/>
        <v>538.83314437548142</v>
      </c>
      <c r="BA71" s="61"/>
      <c r="BB71" s="61"/>
      <c r="BC71" s="61"/>
      <c r="BD71" s="61"/>
      <c r="BE71" s="61"/>
      <c r="BF71" s="66" t="s">
        <v>1332</v>
      </c>
      <c r="BG71" s="66" t="s">
        <v>1331</v>
      </c>
      <c r="BH71" s="66" t="s">
        <v>1522</v>
      </c>
      <c r="BI71" s="66" t="s">
        <v>1509</v>
      </c>
    </row>
    <row r="72" spans="1:61" s="67" customFormat="1" x14ac:dyDescent="0.35">
      <c r="A72" s="90" t="s">
        <v>311</v>
      </c>
      <c r="B72" s="90" t="s">
        <v>160</v>
      </c>
      <c r="C72" s="90" t="s">
        <v>161</v>
      </c>
      <c r="D72" s="91" t="s">
        <v>162</v>
      </c>
      <c r="E72" s="90" t="s">
        <v>312</v>
      </c>
      <c r="F72" s="90" t="s">
        <v>274</v>
      </c>
      <c r="G72" s="90" t="s">
        <v>275</v>
      </c>
      <c r="H72" s="90" t="s">
        <v>276</v>
      </c>
      <c r="I72" s="92">
        <v>21950</v>
      </c>
      <c r="J72" s="90" t="s">
        <v>313</v>
      </c>
      <c r="K72" s="93">
        <f t="shared" ref="K72:K135" si="18">I72*9.16</f>
        <v>201062</v>
      </c>
      <c r="L72" s="230">
        <v>73259.259999999995</v>
      </c>
      <c r="M72" s="229"/>
      <c r="N72" s="63"/>
      <c r="O72" s="63"/>
      <c r="P72" s="60" t="s">
        <v>120</v>
      </c>
      <c r="Q72" s="60">
        <v>50</v>
      </c>
      <c r="R72" s="64">
        <v>40405.705297439999</v>
      </c>
      <c r="S72" s="61">
        <v>34978.07324256</v>
      </c>
      <c r="T72" s="65">
        <f t="shared" si="4"/>
        <v>75383.778539999999</v>
      </c>
      <c r="U72" s="61"/>
      <c r="V72" s="61"/>
      <c r="W72" s="61"/>
      <c r="X72" s="61"/>
      <c r="Y72" s="61"/>
      <c r="Z72" s="64">
        <f t="shared" ca="1" si="10"/>
        <v>41577.470751065761</v>
      </c>
      <c r="AA72" s="61">
        <f t="shared" ca="1" si="11"/>
        <v>35992.43736659424</v>
      </c>
      <c r="AB72" s="65">
        <f t="shared" ca="1" si="6"/>
        <v>75383.778539999999</v>
      </c>
      <c r="AC72" s="61"/>
      <c r="AD72" s="61"/>
      <c r="AE72" s="61"/>
      <c r="AF72" s="61"/>
      <c r="AG72" s="61"/>
      <c r="AH72" s="64">
        <f t="shared" ca="1" si="12"/>
        <v>42783.217402846676</v>
      </c>
      <c r="AI72" s="61">
        <f t="shared" ca="1" si="13"/>
        <v>37036.218050225471</v>
      </c>
      <c r="AJ72" s="65">
        <f t="shared" ref="AJ72:AJ135" ca="1" si="19">AH72+AI72</f>
        <v>77569.908117660001</v>
      </c>
      <c r="AK72" s="61"/>
      <c r="AL72" s="61"/>
      <c r="AM72" s="61"/>
      <c r="AN72" s="61"/>
      <c r="AO72" s="61"/>
      <c r="AP72" s="64">
        <f t="shared" ca="1" si="14"/>
        <v>44023.930707529224</v>
      </c>
      <c r="AQ72" s="61">
        <f t="shared" ca="1" si="15"/>
        <v>38110.268373682011</v>
      </c>
      <c r="AR72" s="65">
        <f t="shared" ca="1" si="7"/>
        <v>79819.435453072147</v>
      </c>
      <c r="AS72" s="61"/>
      <c r="AT72" s="61"/>
      <c r="AU72" s="61"/>
      <c r="AV72" s="61"/>
      <c r="AW72" s="61"/>
      <c r="AX72" s="64">
        <f t="shared" ca="1" si="16"/>
        <v>44023.930707529224</v>
      </c>
      <c r="AY72" s="61">
        <f t="shared" ca="1" si="17"/>
        <v>38110.268373682011</v>
      </c>
      <c r="AZ72" s="65">
        <f t="shared" ca="1" si="9"/>
        <v>82134.199081211234</v>
      </c>
      <c r="BA72" s="61"/>
      <c r="BB72" s="61"/>
      <c r="BC72" s="61"/>
      <c r="BD72" s="61"/>
      <c r="BE72" s="61"/>
      <c r="BF72" s="66" t="s">
        <v>1332</v>
      </c>
      <c r="BG72" s="66" t="s">
        <v>1332</v>
      </c>
      <c r="BH72" s="66" t="s">
        <v>1535</v>
      </c>
      <c r="BI72" s="66" t="s">
        <v>1509</v>
      </c>
    </row>
    <row r="73" spans="1:61" s="67" customFormat="1" x14ac:dyDescent="0.35">
      <c r="A73" s="90" t="s">
        <v>314</v>
      </c>
      <c r="B73" s="90" t="s">
        <v>160</v>
      </c>
      <c r="C73" s="90" t="s">
        <v>161</v>
      </c>
      <c r="D73" s="91" t="s">
        <v>162</v>
      </c>
      <c r="E73" s="90" t="s">
        <v>315</v>
      </c>
      <c r="F73" s="90" t="s">
        <v>274</v>
      </c>
      <c r="G73" s="90" t="s">
        <v>275</v>
      </c>
      <c r="H73" s="90" t="s">
        <v>276</v>
      </c>
      <c r="I73" s="92">
        <v>13135</v>
      </c>
      <c r="J73" s="90" t="s">
        <v>170</v>
      </c>
      <c r="K73" s="93">
        <f t="shared" si="18"/>
        <v>120316.6</v>
      </c>
      <c r="L73" s="230">
        <v>43838.74</v>
      </c>
      <c r="M73" s="229"/>
      <c r="N73" s="63"/>
      <c r="O73" s="63"/>
      <c r="P73" s="60" t="s">
        <v>122</v>
      </c>
      <c r="Q73" s="60"/>
      <c r="R73" s="64">
        <v>24178.994014560001</v>
      </c>
      <c r="S73" s="61">
        <v>20931.069445439996</v>
      </c>
      <c r="T73" s="65">
        <f t="shared" ref="T73:T136" si="20">R73+S73</f>
        <v>45110.063459999998</v>
      </c>
      <c r="U73" s="61"/>
      <c r="V73" s="61"/>
      <c r="W73" s="61"/>
      <c r="X73" s="61"/>
      <c r="Y73" s="61"/>
      <c r="Z73" s="64">
        <f t="shared" ca="1" si="10"/>
        <v>24880.184840982238</v>
      </c>
      <c r="AA73" s="61">
        <f t="shared" ca="1" si="11"/>
        <v>21538.070459357757</v>
      </c>
      <c r="AB73" s="65">
        <f t="shared" ref="AB73:AB136" ca="1" si="21">Z73+AA73</f>
        <v>45110.063459999998</v>
      </c>
      <c r="AC73" s="61"/>
      <c r="AD73" s="61"/>
      <c r="AE73" s="61"/>
      <c r="AF73" s="61"/>
      <c r="AG73" s="61"/>
      <c r="AH73" s="64">
        <f t="shared" ca="1" si="12"/>
        <v>25601.710201370726</v>
      </c>
      <c r="AI73" s="61">
        <f t="shared" ca="1" si="13"/>
        <v>22162.674502679132</v>
      </c>
      <c r="AJ73" s="65">
        <f t="shared" ca="1" si="19"/>
        <v>46418.255300339995</v>
      </c>
      <c r="AK73" s="61"/>
      <c r="AL73" s="61"/>
      <c r="AM73" s="61"/>
      <c r="AN73" s="61"/>
      <c r="AO73" s="61"/>
      <c r="AP73" s="64">
        <f t="shared" ca="1" si="14"/>
        <v>26344.159797210476</v>
      </c>
      <c r="AQ73" s="61">
        <f t="shared" ca="1" si="15"/>
        <v>22805.39206325683</v>
      </c>
      <c r="AR73" s="65">
        <f t="shared" ref="AR73:AR136" ca="1" si="22">AP73+AQ73</f>
        <v>47764.384704049859</v>
      </c>
      <c r="AS73" s="61"/>
      <c r="AT73" s="61"/>
      <c r="AU73" s="61"/>
      <c r="AV73" s="61"/>
      <c r="AW73" s="61"/>
      <c r="AX73" s="64">
        <f t="shared" ca="1" si="16"/>
        <v>26344.159797210476</v>
      </c>
      <c r="AY73" s="61">
        <f t="shared" ca="1" si="17"/>
        <v>22805.39206325683</v>
      </c>
      <c r="AZ73" s="65">
        <f t="shared" ref="AZ73:AZ136" ca="1" si="23">AX73+AY73</f>
        <v>49149.551860467305</v>
      </c>
      <c r="BA73" s="61"/>
      <c r="BB73" s="61"/>
      <c r="BC73" s="61"/>
      <c r="BD73" s="61"/>
      <c r="BE73" s="61"/>
      <c r="BF73" s="66" t="s">
        <v>1332</v>
      </c>
      <c r="BG73" s="66" t="s">
        <v>1331</v>
      </c>
      <c r="BH73" s="66" t="s">
        <v>1522</v>
      </c>
      <c r="BI73" s="66" t="s">
        <v>1509</v>
      </c>
    </row>
    <row r="74" spans="1:61" s="67" customFormat="1" x14ac:dyDescent="0.35">
      <c r="A74" s="90" t="s">
        <v>316</v>
      </c>
      <c r="B74" s="90" t="s">
        <v>160</v>
      </c>
      <c r="C74" s="90" t="s">
        <v>161</v>
      </c>
      <c r="D74" s="91" t="s">
        <v>162</v>
      </c>
      <c r="E74" s="90" t="s">
        <v>317</v>
      </c>
      <c r="F74" s="90" t="s">
        <v>274</v>
      </c>
      <c r="G74" s="90" t="s">
        <v>275</v>
      </c>
      <c r="H74" s="90" t="s">
        <v>276</v>
      </c>
      <c r="I74" s="92">
        <v>6438</v>
      </c>
      <c r="J74" s="90" t="s">
        <v>176</v>
      </c>
      <c r="K74" s="93">
        <f t="shared" si="18"/>
        <v>58972.08</v>
      </c>
      <c r="L74" s="230">
        <v>21487.16</v>
      </c>
      <c r="M74" s="229"/>
      <c r="N74" s="63"/>
      <c r="O74" s="63"/>
      <c r="P74" s="60" t="s">
        <v>120</v>
      </c>
      <c r="Q74" s="60">
        <v>94</v>
      </c>
      <c r="R74" s="64">
        <v>11851.11417504</v>
      </c>
      <c r="S74" s="61">
        <v>10259.173464959998</v>
      </c>
      <c r="T74" s="65">
        <f t="shared" si="20"/>
        <v>22110.287639999999</v>
      </c>
      <c r="U74" s="61"/>
      <c r="V74" s="61"/>
      <c r="W74" s="61"/>
      <c r="X74" s="61"/>
      <c r="Y74" s="61"/>
      <c r="Z74" s="64">
        <f t="shared" ca="1" si="10"/>
        <v>12194.79648611616</v>
      </c>
      <c r="AA74" s="61">
        <f t="shared" ca="1" si="11"/>
        <v>10556.689495443839</v>
      </c>
      <c r="AB74" s="65">
        <f t="shared" ca="1" si="21"/>
        <v>22110.287639999999</v>
      </c>
      <c r="AC74" s="61"/>
      <c r="AD74" s="61"/>
      <c r="AE74" s="61"/>
      <c r="AF74" s="61"/>
      <c r="AG74" s="61"/>
      <c r="AH74" s="64">
        <f t="shared" ca="1" si="12"/>
        <v>12548.445584213528</v>
      </c>
      <c r="AI74" s="61">
        <f t="shared" ca="1" si="13"/>
        <v>10862.83349081171</v>
      </c>
      <c r="AJ74" s="65">
        <f t="shared" ca="1" si="19"/>
        <v>22751.485981559999</v>
      </c>
      <c r="AK74" s="61"/>
      <c r="AL74" s="61"/>
      <c r="AM74" s="61"/>
      <c r="AN74" s="61"/>
      <c r="AO74" s="61"/>
      <c r="AP74" s="64">
        <f t="shared" ca="1" si="14"/>
        <v>12912.350506155721</v>
      </c>
      <c r="AQ74" s="61">
        <f t="shared" ca="1" si="15"/>
        <v>11177.855662045249</v>
      </c>
      <c r="AR74" s="65">
        <f t="shared" ca="1" si="22"/>
        <v>23411.279075025239</v>
      </c>
      <c r="AS74" s="61"/>
      <c r="AT74" s="61"/>
      <c r="AU74" s="61"/>
      <c r="AV74" s="61"/>
      <c r="AW74" s="61"/>
      <c r="AX74" s="64">
        <f t="shared" ca="1" si="16"/>
        <v>12912.350506155721</v>
      </c>
      <c r="AY74" s="61">
        <f t="shared" ca="1" si="17"/>
        <v>11177.855662045249</v>
      </c>
      <c r="AZ74" s="65">
        <f t="shared" ca="1" si="23"/>
        <v>24090.20616820097</v>
      </c>
      <c r="BA74" s="61"/>
      <c r="BB74" s="61"/>
      <c r="BC74" s="61"/>
      <c r="BD74" s="61"/>
      <c r="BE74" s="61"/>
      <c r="BF74" s="66" t="s">
        <v>1332</v>
      </c>
      <c r="BG74" s="66" t="s">
        <v>1332</v>
      </c>
      <c r="BH74" s="66" t="s">
        <v>1495</v>
      </c>
      <c r="BI74" s="66" t="s">
        <v>1509</v>
      </c>
    </row>
    <row r="75" spans="1:61" s="67" customFormat="1" x14ac:dyDescent="0.35">
      <c r="A75" s="90" t="s">
        <v>318</v>
      </c>
      <c r="B75" s="90" t="s">
        <v>160</v>
      </c>
      <c r="C75" s="90" t="s">
        <v>161</v>
      </c>
      <c r="D75" s="91" t="s">
        <v>162</v>
      </c>
      <c r="E75" s="90" t="s">
        <v>319</v>
      </c>
      <c r="F75" s="90" t="s">
        <v>274</v>
      </c>
      <c r="G75" s="90" t="s">
        <v>275</v>
      </c>
      <c r="H75" s="90" t="s">
        <v>276</v>
      </c>
      <c r="I75" s="92">
        <v>6579</v>
      </c>
      <c r="J75" s="90" t="s">
        <v>170</v>
      </c>
      <c r="K75" s="93">
        <f t="shared" si="18"/>
        <v>60263.64</v>
      </c>
      <c r="L75" s="230">
        <v>21957.75</v>
      </c>
      <c r="M75" s="229"/>
      <c r="N75" s="63"/>
      <c r="O75" s="63"/>
      <c r="P75" s="60" t="s">
        <v>120</v>
      </c>
      <c r="Q75" s="60">
        <v>64</v>
      </c>
      <c r="R75" s="64">
        <v>12110.665266000002</v>
      </c>
      <c r="S75" s="61">
        <v>10483.859483999999</v>
      </c>
      <c r="T75" s="65">
        <f t="shared" si="20"/>
        <v>22594.52475</v>
      </c>
      <c r="U75" s="61"/>
      <c r="V75" s="61"/>
      <c r="W75" s="61"/>
      <c r="X75" s="61"/>
      <c r="Y75" s="61"/>
      <c r="Z75" s="64">
        <f t="shared" ca="1" si="10"/>
        <v>12461.874558714002</v>
      </c>
      <c r="AA75" s="61">
        <f t="shared" ca="1" si="11"/>
        <v>10787.891409035999</v>
      </c>
      <c r="AB75" s="65">
        <f t="shared" ca="1" si="21"/>
        <v>22594.52475</v>
      </c>
      <c r="AC75" s="61"/>
      <c r="AD75" s="61"/>
      <c r="AE75" s="61"/>
      <c r="AF75" s="61"/>
      <c r="AG75" s="61"/>
      <c r="AH75" s="64">
        <f t="shared" ca="1" si="12"/>
        <v>12823.268920916707</v>
      </c>
      <c r="AI75" s="61">
        <f t="shared" ca="1" si="13"/>
        <v>11100.740259898044</v>
      </c>
      <c r="AJ75" s="65">
        <f t="shared" ca="1" si="19"/>
        <v>23249.765967750001</v>
      </c>
      <c r="AK75" s="61"/>
      <c r="AL75" s="61"/>
      <c r="AM75" s="61"/>
      <c r="AN75" s="61"/>
      <c r="AO75" s="61"/>
      <c r="AP75" s="64">
        <f t="shared" ca="1" si="14"/>
        <v>13195.143719623293</v>
      </c>
      <c r="AQ75" s="61">
        <f t="shared" ca="1" si="15"/>
        <v>11422.661727435088</v>
      </c>
      <c r="AR75" s="65">
        <f t="shared" ca="1" si="22"/>
        <v>23924.009180814752</v>
      </c>
      <c r="AS75" s="61"/>
      <c r="AT75" s="61"/>
      <c r="AU75" s="61"/>
      <c r="AV75" s="61"/>
      <c r="AW75" s="61"/>
      <c r="AX75" s="64">
        <f t="shared" ca="1" si="16"/>
        <v>13195.143719623293</v>
      </c>
      <c r="AY75" s="61">
        <f t="shared" ca="1" si="17"/>
        <v>11422.661727435088</v>
      </c>
      <c r="AZ75" s="65">
        <f t="shared" ca="1" si="23"/>
        <v>24617.805447058381</v>
      </c>
      <c r="BA75" s="61"/>
      <c r="BB75" s="61"/>
      <c r="BC75" s="61"/>
      <c r="BD75" s="61"/>
      <c r="BE75" s="61"/>
      <c r="BF75" s="66" t="s">
        <v>1332</v>
      </c>
      <c r="BG75" s="66" t="s">
        <v>1332</v>
      </c>
      <c r="BH75" s="66" t="s">
        <v>1493</v>
      </c>
      <c r="BI75" s="66" t="s">
        <v>1509</v>
      </c>
    </row>
    <row r="76" spans="1:61" s="67" customFormat="1" x14ac:dyDescent="0.35">
      <c r="A76" s="90" t="s">
        <v>320</v>
      </c>
      <c r="B76" s="90" t="s">
        <v>160</v>
      </c>
      <c r="C76" s="90" t="s">
        <v>161</v>
      </c>
      <c r="D76" s="91" t="s">
        <v>162</v>
      </c>
      <c r="E76" s="90" t="s">
        <v>321</v>
      </c>
      <c r="F76" s="90" t="s">
        <v>274</v>
      </c>
      <c r="G76" s="90" t="s">
        <v>275</v>
      </c>
      <c r="H76" s="90" t="s">
        <v>276</v>
      </c>
      <c r="I76" s="92">
        <v>13135</v>
      </c>
      <c r="J76" s="90" t="s">
        <v>170</v>
      </c>
      <c r="K76" s="93">
        <f t="shared" si="18"/>
        <v>120316.6</v>
      </c>
      <c r="L76" s="230">
        <v>43838.74</v>
      </c>
      <c r="M76" s="229"/>
      <c r="N76" s="63"/>
      <c r="O76" s="63"/>
      <c r="P76" s="60" t="s">
        <v>122</v>
      </c>
      <c r="Q76" s="60"/>
      <c r="R76" s="64">
        <v>24178.994014560001</v>
      </c>
      <c r="S76" s="61">
        <v>20931.069445439996</v>
      </c>
      <c r="T76" s="65">
        <f t="shared" si="20"/>
        <v>45110.063459999998</v>
      </c>
      <c r="U76" s="61"/>
      <c r="V76" s="61"/>
      <c r="W76" s="61"/>
      <c r="X76" s="61"/>
      <c r="Y76" s="61"/>
      <c r="Z76" s="64">
        <f t="shared" ca="1" si="10"/>
        <v>24880.184840982238</v>
      </c>
      <c r="AA76" s="61">
        <f t="shared" ca="1" si="11"/>
        <v>21538.070459357757</v>
      </c>
      <c r="AB76" s="65">
        <f t="shared" ca="1" si="21"/>
        <v>45110.063459999998</v>
      </c>
      <c r="AC76" s="61"/>
      <c r="AD76" s="61"/>
      <c r="AE76" s="61"/>
      <c r="AF76" s="61"/>
      <c r="AG76" s="61"/>
      <c r="AH76" s="64">
        <f t="shared" ca="1" si="12"/>
        <v>25601.710201370726</v>
      </c>
      <c r="AI76" s="61">
        <f t="shared" ca="1" si="13"/>
        <v>22162.674502679132</v>
      </c>
      <c r="AJ76" s="65">
        <f t="shared" ca="1" si="19"/>
        <v>46418.255300339995</v>
      </c>
      <c r="AK76" s="61"/>
      <c r="AL76" s="61"/>
      <c r="AM76" s="61"/>
      <c r="AN76" s="61"/>
      <c r="AO76" s="61"/>
      <c r="AP76" s="64">
        <f t="shared" ca="1" si="14"/>
        <v>26344.159797210476</v>
      </c>
      <c r="AQ76" s="61">
        <f t="shared" ca="1" si="15"/>
        <v>22805.39206325683</v>
      </c>
      <c r="AR76" s="65">
        <f t="shared" ca="1" si="22"/>
        <v>47764.384704049859</v>
      </c>
      <c r="AS76" s="61"/>
      <c r="AT76" s="61"/>
      <c r="AU76" s="61"/>
      <c r="AV76" s="61"/>
      <c r="AW76" s="61"/>
      <c r="AX76" s="64">
        <f t="shared" ca="1" si="16"/>
        <v>26344.159797210476</v>
      </c>
      <c r="AY76" s="61">
        <f t="shared" ca="1" si="17"/>
        <v>22805.39206325683</v>
      </c>
      <c r="AZ76" s="65">
        <f t="shared" ca="1" si="23"/>
        <v>49149.551860467305</v>
      </c>
      <c r="BA76" s="61"/>
      <c r="BB76" s="61"/>
      <c r="BC76" s="61"/>
      <c r="BD76" s="61"/>
      <c r="BE76" s="61"/>
      <c r="BF76" s="66" t="s">
        <v>1332</v>
      </c>
      <c r="BG76" s="66" t="s">
        <v>1331</v>
      </c>
      <c r="BH76" s="66" t="s">
        <v>1522</v>
      </c>
      <c r="BI76" s="66" t="s">
        <v>1509</v>
      </c>
    </row>
    <row r="77" spans="1:61" s="67" customFormat="1" x14ac:dyDescent="0.35">
      <c r="A77" s="90" t="s">
        <v>322</v>
      </c>
      <c r="B77" s="90" t="s">
        <v>160</v>
      </c>
      <c r="C77" s="90" t="s">
        <v>161</v>
      </c>
      <c r="D77" s="91" t="s">
        <v>162</v>
      </c>
      <c r="E77" s="90" t="s">
        <v>323</v>
      </c>
      <c r="F77" s="90" t="s">
        <v>274</v>
      </c>
      <c r="G77" s="90" t="s">
        <v>275</v>
      </c>
      <c r="H77" s="90" t="s">
        <v>276</v>
      </c>
      <c r="I77" s="92">
        <v>7053</v>
      </c>
      <c r="J77" s="90" t="s">
        <v>167</v>
      </c>
      <c r="K77" s="93">
        <f t="shared" si="18"/>
        <v>64605.48</v>
      </c>
      <c r="L77" s="230">
        <v>23539.75</v>
      </c>
      <c r="M77" s="229"/>
      <c r="N77" s="63"/>
      <c r="O77" s="63"/>
      <c r="P77" s="60" t="s">
        <v>122</v>
      </c>
      <c r="Q77" s="60"/>
      <c r="R77" s="64">
        <v>12983.207874000002</v>
      </c>
      <c r="S77" s="61">
        <v>11239.194876</v>
      </c>
      <c r="T77" s="65">
        <f t="shared" si="20"/>
        <v>24222.402750000001</v>
      </c>
      <c r="U77" s="61"/>
      <c r="V77" s="61"/>
      <c r="W77" s="61"/>
      <c r="X77" s="61"/>
      <c r="Y77" s="61"/>
      <c r="Z77" s="64">
        <f t="shared" ca="1" si="10"/>
        <v>13359.720902346002</v>
      </c>
      <c r="AA77" s="61">
        <f t="shared" ca="1" si="11"/>
        <v>11565.131527403999</v>
      </c>
      <c r="AB77" s="65">
        <f t="shared" ca="1" si="21"/>
        <v>24222.402750000001</v>
      </c>
      <c r="AC77" s="61"/>
      <c r="AD77" s="61"/>
      <c r="AE77" s="61"/>
      <c r="AF77" s="61"/>
      <c r="AG77" s="61"/>
      <c r="AH77" s="64">
        <f t="shared" ca="1" si="12"/>
        <v>13747.152808514036</v>
      </c>
      <c r="AI77" s="61">
        <f t="shared" ca="1" si="13"/>
        <v>11900.520341698715</v>
      </c>
      <c r="AJ77" s="65">
        <f t="shared" ca="1" si="19"/>
        <v>24924.852429750001</v>
      </c>
      <c r="AK77" s="61"/>
      <c r="AL77" s="61"/>
      <c r="AM77" s="61"/>
      <c r="AN77" s="61"/>
      <c r="AO77" s="61"/>
      <c r="AP77" s="64">
        <f t="shared" ca="1" si="14"/>
        <v>14145.820239960944</v>
      </c>
      <c r="AQ77" s="61">
        <f t="shared" ca="1" si="15"/>
        <v>12245.635431607978</v>
      </c>
      <c r="AR77" s="65">
        <f t="shared" ca="1" si="22"/>
        <v>25647.673150212751</v>
      </c>
      <c r="AS77" s="61"/>
      <c r="AT77" s="61"/>
      <c r="AU77" s="61"/>
      <c r="AV77" s="61"/>
      <c r="AW77" s="61"/>
      <c r="AX77" s="64">
        <f t="shared" ca="1" si="16"/>
        <v>14145.820239960944</v>
      </c>
      <c r="AY77" s="61">
        <f t="shared" ca="1" si="17"/>
        <v>12245.635431607978</v>
      </c>
      <c r="AZ77" s="65">
        <f t="shared" ca="1" si="23"/>
        <v>26391.455671568921</v>
      </c>
      <c r="BA77" s="61"/>
      <c r="BB77" s="61"/>
      <c r="BC77" s="61"/>
      <c r="BD77" s="61"/>
      <c r="BE77" s="61"/>
      <c r="BF77" s="66" t="s">
        <v>1332</v>
      </c>
      <c r="BG77" s="66" t="s">
        <v>1331</v>
      </c>
      <c r="BH77" s="66" t="s">
        <v>1522</v>
      </c>
      <c r="BI77" s="66" t="s">
        <v>1509</v>
      </c>
    </row>
    <row r="78" spans="1:61" s="67" customFormat="1" x14ac:dyDescent="0.35">
      <c r="A78" s="90" t="s">
        <v>324</v>
      </c>
      <c r="B78" s="90" t="s">
        <v>160</v>
      </c>
      <c r="C78" s="90" t="s">
        <v>161</v>
      </c>
      <c r="D78" s="91" t="s">
        <v>162</v>
      </c>
      <c r="E78" s="90" t="s">
        <v>325</v>
      </c>
      <c r="F78" s="90" t="s">
        <v>274</v>
      </c>
      <c r="G78" s="90" t="s">
        <v>275</v>
      </c>
      <c r="H78" s="90" t="s">
        <v>276</v>
      </c>
      <c r="I78" s="92">
        <v>8256</v>
      </c>
      <c r="J78" s="90" t="s">
        <v>326</v>
      </c>
      <c r="K78" s="93">
        <f t="shared" si="18"/>
        <v>75624.960000000006</v>
      </c>
      <c r="L78" s="230">
        <v>27554.83</v>
      </c>
      <c r="M78" s="229"/>
      <c r="N78" s="63"/>
      <c r="O78" s="63"/>
      <c r="P78" s="60" t="s">
        <v>120</v>
      </c>
      <c r="Q78" s="60">
        <v>70</v>
      </c>
      <c r="R78" s="64">
        <v>15197.701157520001</v>
      </c>
      <c r="S78" s="61">
        <v>13156.218912479999</v>
      </c>
      <c r="T78" s="65">
        <f t="shared" si="20"/>
        <v>28353.92007</v>
      </c>
      <c r="U78" s="61"/>
      <c r="V78" s="61"/>
      <c r="W78" s="61"/>
      <c r="X78" s="61"/>
      <c r="Y78" s="61"/>
      <c r="Z78" s="64">
        <f t="shared" ca="1" si="10"/>
        <v>15638.434491088081</v>
      </c>
      <c r="AA78" s="61">
        <f t="shared" ca="1" si="11"/>
        <v>13537.749260941919</v>
      </c>
      <c r="AB78" s="65">
        <f t="shared" ca="1" si="21"/>
        <v>28353.92007</v>
      </c>
      <c r="AC78" s="61"/>
      <c r="AD78" s="61"/>
      <c r="AE78" s="61"/>
      <c r="AF78" s="61"/>
      <c r="AG78" s="61"/>
      <c r="AH78" s="64">
        <f t="shared" ca="1" si="12"/>
        <v>16091.949091329636</v>
      </c>
      <c r="AI78" s="61">
        <f t="shared" ca="1" si="13"/>
        <v>13930.343989509234</v>
      </c>
      <c r="AJ78" s="65">
        <f t="shared" ca="1" si="19"/>
        <v>29176.18375203</v>
      </c>
      <c r="AK78" s="61"/>
      <c r="AL78" s="61"/>
      <c r="AM78" s="61"/>
      <c r="AN78" s="61"/>
      <c r="AO78" s="61"/>
      <c r="AP78" s="64">
        <f t="shared" ca="1" si="14"/>
        <v>16558.615614978196</v>
      </c>
      <c r="AQ78" s="61">
        <f t="shared" ca="1" si="15"/>
        <v>14334.323965205002</v>
      </c>
      <c r="AR78" s="65">
        <f t="shared" ca="1" si="22"/>
        <v>30022.29308083887</v>
      </c>
      <c r="AS78" s="61"/>
      <c r="AT78" s="61"/>
      <c r="AU78" s="61"/>
      <c r="AV78" s="61"/>
      <c r="AW78" s="61"/>
      <c r="AX78" s="64">
        <f t="shared" ca="1" si="16"/>
        <v>16558.615614978196</v>
      </c>
      <c r="AY78" s="61">
        <f t="shared" ca="1" si="17"/>
        <v>14334.323965205002</v>
      </c>
      <c r="AZ78" s="65">
        <f t="shared" ca="1" si="23"/>
        <v>30892.939580183196</v>
      </c>
      <c r="BA78" s="61"/>
      <c r="BB78" s="61"/>
      <c r="BC78" s="61"/>
      <c r="BD78" s="61"/>
      <c r="BE78" s="61"/>
      <c r="BF78" s="66" t="s">
        <v>1332</v>
      </c>
      <c r="BG78" s="66" t="s">
        <v>1332</v>
      </c>
      <c r="BH78" s="66" t="s">
        <v>1497</v>
      </c>
      <c r="BI78" s="66" t="s">
        <v>1509</v>
      </c>
    </row>
    <row r="79" spans="1:61" s="67" customFormat="1" x14ac:dyDescent="0.35">
      <c r="A79" s="90" t="s">
        <v>327</v>
      </c>
      <c r="B79" s="90" t="s">
        <v>160</v>
      </c>
      <c r="C79" s="90" t="s">
        <v>161</v>
      </c>
      <c r="D79" s="91" t="s">
        <v>162</v>
      </c>
      <c r="E79" s="90" t="s">
        <v>328</v>
      </c>
      <c r="F79" s="90" t="s">
        <v>274</v>
      </c>
      <c r="G79" s="90" t="s">
        <v>275</v>
      </c>
      <c r="H79" s="90" t="s">
        <v>276</v>
      </c>
      <c r="I79" s="92">
        <v>7053</v>
      </c>
      <c r="J79" s="90" t="s">
        <v>167</v>
      </c>
      <c r="K79" s="93">
        <f t="shared" si="18"/>
        <v>64605.48</v>
      </c>
      <c r="L79" s="230">
        <v>23539.75</v>
      </c>
      <c r="M79" s="229"/>
      <c r="N79" s="63"/>
      <c r="O79" s="63"/>
      <c r="P79" s="60" t="s">
        <v>122</v>
      </c>
      <c r="Q79" s="60"/>
      <c r="R79" s="64">
        <v>12983.207874000002</v>
      </c>
      <c r="S79" s="61">
        <v>11239.194876</v>
      </c>
      <c r="T79" s="65">
        <f t="shared" si="20"/>
        <v>24222.402750000001</v>
      </c>
      <c r="U79" s="61"/>
      <c r="V79" s="61"/>
      <c r="W79" s="61"/>
      <c r="X79" s="61"/>
      <c r="Y79" s="61"/>
      <c r="Z79" s="64">
        <f t="shared" ca="1" si="10"/>
        <v>13359.720902346002</v>
      </c>
      <c r="AA79" s="61">
        <f t="shared" ca="1" si="11"/>
        <v>11565.131527403999</v>
      </c>
      <c r="AB79" s="65">
        <f t="shared" ca="1" si="21"/>
        <v>24222.402750000001</v>
      </c>
      <c r="AC79" s="61"/>
      <c r="AD79" s="61"/>
      <c r="AE79" s="61"/>
      <c r="AF79" s="61"/>
      <c r="AG79" s="61"/>
      <c r="AH79" s="64">
        <f t="shared" ca="1" si="12"/>
        <v>13747.152808514036</v>
      </c>
      <c r="AI79" s="61">
        <f t="shared" ca="1" si="13"/>
        <v>11900.520341698715</v>
      </c>
      <c r="AJ79" s="65">
        <f t="shared" ca="1" si="19"/>
        <v>24924.852429750001</v>
      </c>
      <c r="AK79" s="61"/>
      <c r="AL79" s="61"/>
      <c r="AM79" s="61"/>
      <c r="AN79" s="61"/>
      <c r="AO79" s="61"/>
      <c r="AP79" s="64">
        <f t="shared" ca="1" si="14"/>
        <v>14145.820239960944</v>
      </c>
      <c r="AQ79" s="61">
        <f t="shared" ca="1" si="15"/>
        <v>12245.635431607978</v>
      </c>
      <c r="AR79" s="65">
        <f t="shared" ca="1" si="22"/>
        <v>25647.673150212751</v>
      </c>
      <c r="AS79" s="61"/>
      <c r="AT79" s="61"/>
      <c r="AU79" s="61"/>
      <c r="AV79" s="61"/>
      <c r="AW79" s="61"/>
      <c r="AX79" s="64">
        <f t="shared" ca="1" si="16"/>
        <v>14145.820239960944</v>
      </c>
      <c r="AY79" s="61">
        <f t="shared" ca="1" si="17"/>
        <v>12245.635431607978</v>
      </c>
      <c r="AZ79" s="65">
        <f t="shared" ca="1" si="23"/>
        <v>26391.455671568921</v>
      </c>
      <c r="BA79" s="61"/>
      <c r="BB79" s="61"/>
      <c r="BC79" s="61"/>
      <c r="BD79" s="61"/>
      <c r="BE79" s="61"/>
      <c r="BF79" s="66" t="s">
        <v>1332</v>
      </c>
      <c r="BG79" s="66" t="s">
        <v>1331</v>
      </c>
      <c r="BH79" s="66" t="s">
        <v>1522</v>
      </c>
      <c r="BI79" s="66" t="s">
        <v>1509</v>
      </c>
    </row>
    <row r="80" spans="1:61" s="67" customFormat="1" x14ac:dyDescent="0.35">
      <c r="A80" s="90" t="s">
        <v>329</v>
      </c>
      <c r="B80" s="90" t="s">
        <v>160</v>
      </c>
      <c r="C80" s="90" t="s">
        <v>161</v>
      </c>
      <c r="D80" s="91" t="s">
        <v>162</v>
      </c>
      <c r="E80" s="90" t="s">
        <v>330</v>
      </c>
      <c r="F80" s="90" t="s">
        <v>274</v>
      </c>
      <c r="G80" s="90" t="s">
        <v>275</v>
      </c>
      <c r="H80" s="90" t="s">
        <v>276</v>
      </c>
      <c r="I80" s="92">
        <v>9200</v>
      </c>
      <c r="J80" s="90" t="s">
        <v>203</v>
      </c>
      <c r="K80" s="93">
        <f t="shared" si="18"/>
        <v>84272</v>
      </c>
      <c r="L80" s="230">
        <v>30705.48</v>
      </c>
      <c r="M80" s="229"/>
      <c r="N80" s="63"/>
      <c r="O80" s="63"/>
      <c r="P80" s="60" t="s">
        <v>120</v>
      </c>
      <c r="Q80" s="60">
        <v>58</v>
      </c>
      <c r="R80" s="64">
        <v>16935.423261120002</v>
      </c>
      <c r="S80" s="61">
        <v>14660.515658879998</v>
      </c>
      <c r="T80" s="65">
        <f t="shared" si="20"/>
        <v>31595.938920000001</v>
      </c>
      <c r="U80" s="61"/>
      <c r="V80" s="61"/>
      <c r="W80" s="61"/>
      <c r="X80" s="61"/>
      <c r="Y80" s="61"/>
      <c r="Z80" s="64">
        <f t="shared" ca="1" si="10"/>
        <v>17426.55053569248</v>
      </c>
      <c r="AA80" s="61">
        <f t="shared" ca="1" si="11"/>
        <v>15085.67061298752</v>
      </c>
      <c r="AB80" s="65">
        <f t="shared" ca="1" si="21"/>
        <v>31595.938920000001</v>
      </c>
      <c r="AC80" s="61"/>
      <c r="AD80" s="61"/>
      <c r="AE80" s="61"/>
      <c r="AF80" s="61"/>
      <c r="AG80" s="61"/>
      <c r="AH80" s="64">
        <f t="shared" ca="1" si="12"/>
        <v>17931.920501227563</v>
      </c>
      <c r="AI80" s="61">
        <f t="shared" ca="1" si="13"/>
        <v>15523.155060764157</v>
      </c>
      <c r="AJ80" s="65">
        <f t="shared" ca="1" si="19"/>
        <v>32512.221148680001</v>
      </c>
      <c r="AK80" s="61"/>
      <c r="AL80" s="61"/>
      <c r="AM80" s="61"/>
      <c r="AN80" s="61"/>
      <c r="AO80" s="61"/>
      <c r="AP80" s="64">
        <f t="shared" ca="1" si="14"/>
        <v>18451.946195763161</v>
      </c>
      <c r="AQ80" s="61">
        <f t="shared" ca="1" si="15"/>
        <v>15973.326557526318</v>
      </c>
      <c r="AR80" s="65">
        <f t="shared" ca="1" si="22"/>
        <v>33455.075561991718</v>
      </c>
      <c r="AS80" s="61"/>
      <c r="AT80" s="61"/>
      <c r="AU80" s="61"/>
      <c r="AV80" s="61"/>
      <c r="AW80" s="61"/>
      <c r="AX80" s="64">
        <f t="shared" ca="1" si="16"/>
        <v>18451.946195763161</v>
      </c>
      <c r="AY80" s="61">
        <f t="shared" ca="1" si="17"/>
        <v>15973.326557526318</v>
      </c>
      <c r="AZ80" s="65">
        <f t="shared" ca="1" si="23"/>
        <v>34425.272753289479</v>
      </c>
      <c r="BA80" s="61"/>
      <c r="BB80" s="61"/>
      <c r="BC80" s="61"/>
      <c r="BD80" s="61"/>
      <c r="BE80" s="61"/>
      <c r="BF80" s="66" t="s">
        <v>1332</v>
      </c>
      <c r="BG80" s="66" t="s">
        <v>1332</v>
      </c>
      <c r="BH80" s="66" t="s">
        <v>1498</v>
      </c>
      <c r="BI80" s="66" t="s">
        <v>1509</v>
      </c>
    </row>
    <row r="81" spans="1:61" s="67" customFormat="1" x14ac:dyDescent="0.35">
      <c r="A81" s="90" t="s">
        <v>331</v>
      </c>
      <c r="B81" s="90" t="s">
        <v>160</v>
      </c>
      <c r="C81" s="90" t="s">
        <v>161</v>
      </c>
      <c r="D81" s="91" t="s">
        <v>162</v>
      </c>
      <c r="E81" s="90" t="s">
        <v>332</v>
      </c>
      <c r="F81" s="90" t="s">
        <v>274</v>
      </c>
      <c r="G81" s="90" t="s">
        <v>275</v>
      </c>
      <c r="H81" s="90" t="s">
        <v>276</v>
      </c>
      <c r="I81" s="92">
        <v>6579</v>
      </c>
      <c r="J81" s="90" t="s">
        <v>170</v>
      </c>
      <c r="K81" s="93">
        <f t="shared" si="18"/>
        <v>60263.64</v>
      </c>
      <c r="L81" s="230">
        <v>21957.75</v>
      </c>
      <c r="M81" s="229"/>
      <c r="N81" s="63"/>
      <c r="O81" s="63"/>
      <c r="P81" s="60" t="s">
        <v>120</v>
      </c>
      <c r="Q81" s="60">
        <v>64</v>
      </c>
      <c r="R81" s="64">
        <v>12110.665266000002</v>
      </c>
      <c r="S81" s="61">
        <v>10483.859483999999</v>
      </c>
      <c r="T81" s="65">
        <f t="shared" si="20"/>
        <v>22594.52475</v>
      </c>
      <c r="U81" s="61"/>
      <c r="V81" s="61"/>
      <c r="W81" s="61"/>
      <c r="X81" s="61"/>
      <c r="Y81" s="61"/>
      <c r="Z81" s="64">
        <f t="shared" ca="1" si="10"/>
        <v>12461.874558714002</v>
      </c>
      <c r="AA81" s="61">
        <f t="shared" ca="1" si="11"/>
        <v>10787.891409035999</v>
      </c>
      <c r="AB81" s="65">
        <f t="shared" ca="1" si="21"/>
        <v>22594.52475</v>
      </c>
      <c r="AC81" s="61"/>
      <c r="AD81" s="61"/>
      <c r="AE81" s="61"/>
      <c r="AF81" s="61"/>
      <c r="AG81" s="61"/>
      <c r="AH81" s="64">
        <f t="shared" ca="1" si="12"/>
        <v>12823.268920916707</v>
      </c>
      <c r="AI81" s="61">
        <f t="shared" ca="1" si="13"/>
        <v>11100.740259898044</v>
      </c>
      <c r="AJ81" s="65">
        <f t="shared" ca="1" si="19"/>
        <v>23249.765967750001</v>
      </c>
      <c r="AK81" s="61"/>
      <c r="AL81" s="61"/>
      <c r="AM81" s="61"/>
      <c r="AN81" s="61"/>
      <c r="AO81" s="61"/>
      <c r="AP81" s="64">
        <f t="shared" ca="1" si="14"/>
        <v>13195.143719623293</v>
      </c>
      <c r="AQ81" s="61">
        <f t="shared" ca="1" si="15"/>
        <v>11422.661727435088</v>
      </c>
      <c r="AR81" s="65">
        <f t="shared" ca="1" si="22"/>
        <v>23924.009180814752</v>
      </c>
      <c r="AS81" s="61"/>
      <c r="AT81" s="61"/>
      <c r="AU81" s="61"/>
      <c r="AV81" s="61"/>
      <c r="AW81" s="61"/>
      <c r="AX81" s="64">
        <f t="shared" ca="1" si="16"/>
        <v>13195.143719623293</v>
      </c>
      <c r="AY81" s="61">
        <f t="shared" ca="1" si="17"/>
        <v>11422.661727435088</v>
      </c>
      <c r="AZ81" s="65">
        <f t="shared" ca="1" si="23"/>
        <v>24617.805447058381</v>
      </c>
      <c r="BA81" s="61"/>
      <c r="BB81" s="61"/>
      <c r="BC81" s="61"/>
      <c r="BD81" s="61"/>
      <c r="BE81" s="61"/>
      <c r="BF81" s="66" t="s">
        <v>1332</v>
      </c>
      <c r="BG81" s="66" t="s">
        <v>1332</v>
      </c>
      <c r="BH81" s="66" t="s">
        <v>1493</v>
      </c>
      <c r="BI81" s="66" t="s">
        <v>1509</v>
      </c>
    </row>
    <row r="82" spans="1:61" s="67" customFormat="1" x14ac:dyDescent="0.35">
      <c r="A82" s="90" t="s">
        <v>333</v>
      </c>
      <c r="B82" s="90" t="s">
        <v>160</v>
      </c>
      <c r="C82" s="90" t="s">
        <v>161</v>
      </c>
      <c r="D82" s="91" t="s">
        <v>162</v>
      </c>
      <c r="E82" s="90" t="s">
        <v>334</v>
      </c>
      <c r="F82" s="90" t="s">
        <v>274</v>
      </c>
      <c r="G82" s="90" t="s">
        <v>275</v>
      </c>
      <c r="H82" s="90" t="s">
        <v>276</v>
      </c>
      <c r="I82" s="92">
        <v>8000</v>
      </c>
      <c r="J82" s="90" t="s">
        <v>176</v>
      </c>
      <c r="K82" s="93">
        <f t="shared" si="18"/>
        <v>73280</v>
      </c>
      <c r="L82" s="230">
        <v>26700.41</v>
      </c>
      <c r="M82" s="229"/>
      <c r="N82" s="63"/>
      <c r="O82" s="63"/>
      <c r="P82" s="60" t="s">
        <v>120</v>
      </c>
      <c r="Q82" s="60">
        <v>53</v>
      </c>
      <c r="R82" s="64">
        <v>14726.450933040001</v>
      </c>
      <c r="S82" s="61">
        <v>12748.270956959999</v>
      </c>
      <c r="T82" s="65">
        <f t="shared" si="20"/>
        <v>27474.721890000001</v>
      </c>
      <c r="U82" s="61"/>
      <c r="V82" s="61"/>
      <c r="W82" s="61"/>
      <c r="X82" s="61"/>
      <c r="Y82" s="61"/>
      <c r="Z82" s="64">
        <f t="shared" ca="1" si="10"/>
        <v>15153.518010098162</v>
      </c>
      <c r="AA82" s="61">
        <f t="shared" ca="1" si="11"/>
        <v>13117.970814711838</v>
      </c>
      <c r="AB82" s="65">
        <f t="shared" ca="1" si="21"/>
        <v>27474.721890000001</v>
      </c>
      <c r="AC82" s="61"/>
      <c r="AD82" s="61"/>
      <c r="AE82" s="61"/>
      <c r="AF82" s="61"/>
      <c r="AG82" s="61"/>
      <c r="AH82" s="64">
        <f t="shared" ca="1" si="12"/>
        <v>15592.970032391007</v>
      </c>
      <c r="AI82" s="61">
        <f t="shared" ca="1" si="13"/>
        <v>13498.391968338481</v>
      </c>
      <c r="AJ82" s="65">
        <f t="shared" ca="1" si="19"/>
        <v>28271.48882481</v>
      </c>
      <c r="AK82" s="61"/>
      <c r="AL82" s="61"/>
      <c r="AM82" s="61"/>
      <c r="AN82" s="61"/>
      <c r="AO82" s="61"/>
      <c r="AP82" s="64">
        <f t="shared" ca="1" si="14"/>
        <v>16045.166163330345</v>
      </c>
      <c r="AQ82" s="61">
        <f t="shared" ca="1" si="15"/>
        <v>13889.845335420297</v>
      </c>
      <c r="AR82" s="65">
        <f t="shared" ca="1" si="22"/>
        <v>29091.362000729488</v>
      </c>
      <c r="AS82" s="61"/>
      <c r="AT82" s="61"/>
      <c r="AU82" s="61"/>
      <c r="AV82" s="61"/>
      <c r="AW82" s="61"/>
      <c r="AX82" s="64">
        <f t="shared" ca="1" si="16"/>
        <v>16045.166163330345</v>
      </c>
      <c r="AY82" s="61">
        <f t="shared" ca="1" si="17"/>
        <v>13889.845335420297</v>
      </c>
      <c r="AZ82" s="65">
        <f t="shared" ca="1" si="23"/>
        <v>29935.011498750642</v>
      </c>
      <c r="BA82" s="61"/>
      <c r="BB82" s="61"/>
      <c r="BC82" s="61"/>
      <c r="BD82" s="61"/>
      <c r="BE82" s="61"/>
      <c r="BF82" s="66" t="s">
        <v>1332</v>
      </c>
      <c r="BG82" s="66" t="s">
        <v>1332</v>
      </c>
      <c r="BH82" s="66" t="s">
        <v>1495</v>
      </c>
      <c r="BI82" s="66" t="s">
        <v>1509</v>
      </c>
    </row>
    <row r="83" spans="1:61" s="67" customFormat="1" x14ac:dyDescent="0.35">
      <c r="A83" s="90" t="s">
        <v>335</v>
      </c>
      <c r="B83" s="90" t="s">
        <v>160</v>
      </c>
      <c r="C83" s="90" t="s">
        <v>161</v>
      </c>
      <c r="D83" s="91" t="s">
        <v>162</v>
      </c>
      <c r="E83" s="90" t="s">
        <v>336</v>
      </c>
      <c r="F83" s="90" t="s">
        <v>274</v>
      </c>
      <c r="G83" s="90" t="s">
        <v>275</v>
      </c>
      <c r="H83" s="90" t="s">
        <v>276</v>
      </c>
      <c r="I83" s="92">
        <v>13135</v>
      </c>
      <c r="J83" s="90" t="s">
        <v>170</v>
      </c>
      <c r="K83" s="93">
        <f t="shared" si="18"/>
        <v>120316.6</v>
      </c>
      <c r="L83" s="230">
        <v>43838.74</v>
      </c>
      <c r="M83" s="229"/>
      <c r="N83" s="63"/>
      <c r="O83" s="63"/>
      <c r="P83" s="60" t="s">
        <v>122</v>
      </c>
      <c r="Q83" s="60"/>
      <c r="R83" s="64">
        <v>24178.994014560001</v>
      </c>
      <c r="S83" s="61">
        <v>20931.069445439996</v>
      </c>
      <c r="T83" s="65">
        <f t="shared" si="20"/>
        <v>45110.063459999998</v>
      </c>
      <c r="U83" s="61"/>
      <c r="V83" s="61"/>
      <c r="W83" s="61"/>
      <c r="X83" s="61"/>
      <c r="Y83" s="61"/>
      <c r="Z83" s="64">
        <f t="shared" ca="1" si="10"/>
        <v>24880.184840982238</v>
      </c>
      <c r="AA83" s="61">
        <f t="shared" ca="1" si="11"/>
        <v>21538.070459357757</v>
      </c>
      <c r="AB83" s="65">
        <f t="shared" ca="1" si="21"/>
        <v>45110.063459999998</v>
      </c>
      <c r="AC83" s="61"/>
      <c r="AD83" s="61"/>
      <c r="AE83" s="61"/>
      <c r="AF83" s="61"/>
      <c r="AG83" s="61"/>
      <c r="AH83" s="64">
        <f t="shared" ca="1" si="12"/>
        <v>25601.710201370726</v>
      </c>
      <c r="AI83" s="61">
        <f t="shared" ca="1" si="13"/>
        <v>22162.674502679132</v>
      </c>
      <c r="AJ83" s="65">
        <f t="shared" ca="1" si="19"/>
        <v>46418.255300339995</v>
      </c>
      <c r="AK83" s="61"/>
      <c r="AL83" s="61"/>
      <c r="AM83" s="61"/>
      <c r="AN83" s="61"/>
      <c r="AO83" s="61"/>
      <c r="AP83" s="64">
        <f t="shared" ca="1" si="14"/>
        <v>26344.159797210476</v>
      </c>
      <c r="AQ83" s="61">
        <f t="shared" ca="1" si="15"/>
        <v>22805.39206325683</v>
      </c>
      <c r="AR83" s="65">
        <f t="shared" ca="1" si="22"/>
        <v>47764.384704049859</v>
      </c>
      <c r="AS83" s="61"/>
      <c r="AT83" s="61"/>
      <c r="AU83" s="61"/>
      <c r="AV83" s="61"/>
      <c r="AW83" s="61"/>
      <c r="AX83" s="64">
        <f t="shared" ca="1" si="16"/>
        <v>26344.159797210476</v>
      </c>
      <c r="AY83" s="61">
        <f t="shared" ca="1" si="17"/>
        <v>22805.39206325683</v>
      </c>
      <c r="AZ83" s="65">
        <f t="shared" ca="1" si="23"/>
        <v>49149.551860467305</v>
      </c>
      <c r="BA83" s="61"/>
      <c r="BB83" s="61"/>
      <c r="BC83" s="61"/>
      <c r="BD83" s="61"/>
      <c r="BE83" s="61"/>
      <c r="BF83" s="66" t="s">
        <v>1332</v>
      </c>
      <c r="BG83" s="66" t="s">
        <v>1331</v>
      </c>
      <c r="BH83" s="66" t="s">
        <v>1522</v>
      </c>
      <c r="BI83" s="66" t="s">
        <v>1509</v>
      </c>
    </row>
    <row r="84" spans="1:61" s="67" customFormat="1" x14ac:dyDescent="0.35">
      <c r="A84" s="90" t="s">
        <v>337</v>
      </c>
      <c r="B84" s="90" t="s">
        <v>160</v>
      </c>
      <c r="C84" s="90" t="s">
        <v>161</v>
      </c>
      <c r="D84" s="91" t="s">
        <v>162</v>
      </c>
      <c r="E84" s="90" t="s">
        <v>338</v>
      </c>
      <c r="F84" s="90" t="s">
        <v>274</v>
      </c>
      <c r="G84" s="90" t="s">
        <v>275</v>
      </c>
      <c r="H84" s="90" t="s">
        <v>276</v>
      </c>
      <c r="I84" s="92">
        <v>13135</v>
      </c>
      <c r="J84" s="90" t="s">
        <v>170</v>
      </c>
      <c r="K84" s="93">
        <f t="shared" si="18"/>
        <v>120316.6</v>
      </c>
      <c r="L84" s="230">
        <v>43838.74</v>
      </c>
      <c r="M84" s="229"/>
      <c r="N84" s="63"/>
      <c r="O84" s="63"/>
      <c r="P84" s="60" t="s">
        <v>122</v>
      </c>
      <c r="Q84" s="60"/>
      <c r="R84" s="64">
        <v>24178.994014560001</v>
      </c>
      <c r="S84" s="61">
        <v>20931.069445439996</v>
      </c>
      <c r="T84" s="65">
        <f t="shared" si="20"/>
        <v>45110.063459999998</v>
      </c>
      <c r="U84" s="61"/>
      <c r="V84" s="61"/>
      <c r="W84" s="61"/>
      <c r="X84" s="61"/>
      <c r="Y84" s="61"/>
      <c r="Z84" s="64">
        <f t="shared" ca="1" si="10"/>
        <v>24880.184840982238</v>
      </c>
      <c r="AA84" s="61">
        <f t="shared" ca="1" si="11"/>
        <v>21538.070459357757</v>
      </c>
      <c r="AB84" s="65">
        <f t="shared" ca="1" si="21"/>
        <v>45110.063459999998</v>
      </c>
      <c r="AC84" s="61"/>
      <c r="AD84" s="61"/>
      <c r="AE84" s="61"/>
      <c r="AF84" s="61"/>
      <c r="AG84" s="61"/>
      <c r="AH84" s="64">
        <f t="shared" ca="1" si="12"/>
        <v>25601.710201370726</v>
      </c>
      <c r="AI84" s="61">
        <f t="shared" ca="1" si="13"/>
        <v>22162.674502679132</v>
      </c>
      <c r="AJ84" s="65">
        <f t="shared" ca="1" si="19"/>
        <v>46418.255300339995</v>
      </c>
      <c r="AK84" s="61"/>
      <c r="AL84" s="61"/>
      <c r="AM84" s="61"/>
      <c r="AN84" s="61"/>
      <c r="AO84" s="61"/>
      <c r="AP84" s="64">
        <f t="shared" ca="1" si="14"/>
        <v>26344.159797210476</v>
      </c>
      <c r="AQ84" s="61">
        <f t="shared" ca="1" si="15"/>
        <v>22805.39206325683</v>
      </c>
      <c r="AR84" s="65">
        <f t="shared" ca="1" si="22"/>
        <v>47764.384704049859</v>
      </c>
      <c r="AS84" s="61"/>
      <c r="AT84" s="61"/>
      <c r="AU84" s="61"/>
      <c r="AV84" s="61"/>
      <c r="AW84" s="61"/>
      <c r="AX84" s="64">
        <f t="shared" ca="1" si="16"/>
        <v>26344.159797210476</v>
      </c>
      <c r="AY84" s="61">
        <f t="shared" ca="1" si="17"/>
        <v>22805.39206325683</v>
      </c>
      <c r="AZ84" s="65">
        <f t="shared" ca="1" si="23"/>
        <v>49149.551860467305</v>
      </c>
      <c r="BA84" s="61"/>
      <c r="BB84" s="61"/>
      <c r="BC84" s="61"/>
      <c r="BD84" s="61"/>
      <c r="BE84" s="61"/>
      <c r="BF84" s="66" t="s">
        <v>1332</v>
      </c>
      <c r="BG84" s="66" t="s">
        <v>1331</v>
      </c>
      <c r="BH84" s="66" t="s">
        <v>1522</v>
      </c>
      <c r="BI84" s="66" t="s">
        <v>1509</v>
      </c>
    </row>
    <row r="85" spans="1:61" s="67" customFormat="1" x14ac:dyDescent="0.35">
      <c r="A85" s="90" t="s">
        <v>339</v>
      </c>
      <c r="B85" s="90" t="s">
        <v>160</v>
      </c>
      <c r="C85" s="90" t="s">
        <v>161</v>
      </c>
      <c r="D85" s="91" t="s">
        <v>162</v>
      </c>
      <c r="E85" s="90" t="s">
        <v>340</v>
      </c>
      <c r="F85" s="90" t="s">
        <v>274</v>
      </c>
      <c r="G85" s="90" t="s">
        <v>275</v>
      </c>
      <c r="H85" s="90" t="s">
        <v>276</v>
      </c>
      <c r="I85" s="92">
        <v>6579</v>
      </c>
      <c r="J85" s="90" t="s">
        <v>170</v>
      </c>
      <c r="K85" s="93">
        <f t="shared" si="18"/>
        <v>60263.64</v>
      </c>
      <c r="L85" s="230">
        <v>21957.75</v>
      </c>
      <c r="M85" s="229"/>
      <c r="N85" s="63"/>
      <c r="O85" s="63"/>
      <c r="P85" s="60" t="s">
        <v>120</v>
      </c>
      <c r="Q85" s="60">
        <v>64</v>
      </c>
      <c r="R85" s="64">
        <v>12110.665266000002</v>
      </c>
      <c r="S85" s="61">
        <v>10483.859483999999</v>
      </c>
      <c r="T85" s="65">
        <f t="shared" si="20"/>
        <v>22594.52475</v>
      </c>
      <c r="U85" s="61"/>
      <c r="V85" s="61"/>
      <c r="W85" s="61"/>
      <c r="X85" s="61"/>
      <c r="Y85" s="61"/>
      <c r="Z85" s="64">
        <f t="shared" ca="1" si="10"/>
        <v>12461.874558714002</v>
      </c>
      <c r="AA85" s="61">
        <f t="shared" ca="1" si="11"/>
        <v>10787.891409035999</v>
      </c>
      <c r="AB85" s="65">
        <f t="shared" ca="1" si="21"/>
        <v>22594.52475</v>
      </c>
      <c r="AC85" s="61"/>
      <c r="AD85" s="61"/>
      <c r="AE85" s="61"/>
      <c r="AF85" s="61"/>
      <c r="AG85" s="61"/>
      <c r="AH85" s="64">
        <f t="shared" ca="1" si="12"/>
        <v>12823.268920916707</v>
      </c>
      <c r="AI85" s="61">
        <f t="shared" ca="1" si="13"/>
        <v>11100.740259898044</v>
      </c>
      <c r="AJ85" s="65">
        <f t="shared" ca="1" si="19"/>
        <v>23249.765967750001</v>
      </c>
      <c r="AK85" s="61"/>
      <c r="AL85" s="61"/>
      <c r="AM85" s="61"/>
      <c r="AN85" s="61"/>
      <c r="AO85" s="61"/>
      <c r="AP85" s="64">
        <f t="shared" ca="1" si="14"/>
        <v>13195.143719623293</v>
      </c>
      <c r="AQ85" s="61">
        <f t="shared" ca="1" si="15"/>
        <v>11422.661727435088</v>
      </c>
      <c r="AR85" s="65">
        <f t="shared" ca="1" si="22"/>
        <v>23924.009180814752</v>
      </c>
      <c r="AS85" s="61"/>
      <c r="AT85" s="61"/>
      <c r="AU85" s="61"/>
      <c r="AV85" s="61"/>
      <c r="AW85" s="61"/>
      <c r="AX85" s="64">
        <f t="shared" ca="1" si="16"/>
        <v>13195.143719623293</v>
      </c>
      <c r="AY85" s="61">
        <f t="shared" ca="1" si="17"/>
        <v>11422.661727435088</v>
      </c>
      <c r="AZ85" s="65">
        <f t="shared" ca="1" si="23"/>
        <v>24617.805447058381</v>
      </c>
      <c r="BA85" s="61"/>
      <c r="BB85" s="61"/>
      <c r="BC85" s="61"/>
      <c r="BD85" s="61"/>
      <c r="BE85" s="61"/>
      <c r="BF85" s="66" t="s">
        <v>1332</v>
      </c>
      <c r="BG85" s="66" t="s">
        <v>1332</v>
      </c>
      <c r="BH85" s="66" t="s">
        <v>1493</v>
      </c>
      <c r="BI85" s="66" t="s">
        <v>1509</v>
      </c>
    </row>
    <row r="86" spans="1:61" s="67" customFormat="1" x14ac:dyDescent="0.35">
      <c r="A86" s="90" t="s">
        <v>341</v>
      </c>
      <c r="B86" s="90" t="s">
        <v>160</v>
      </c>
      <c r="C86" s="90" t="s">
        <v>161</v>
      </c>
      <c r="D86" s="91" t="s">
        <v>162</v>
      </c>
      <c r="E86" s="90" t="s">
        <v>342</v>
      </c>
      <c r="F86" s="90" t="s">
        <v>274</v>
      </c>
      <c r="G86" s="90" t="s">
        <v>275</v>
      </c>
      <c r="H86" s="90" t="s">
        <v>276</v>
      </c>
      <c r="I86" s="92">
        <v>196</v>
      </c>
      <c r="J86" s="90" t="s">
        <v>176</v>
      </c>
      <c r="K86" s="93">
        <f t="shared" si="18"/>
        <v>1795.3600000000001</v>
      </c>
      <c r="L86" s="230">
        <v>654.16</v>
      </c>
      <c r="M86" s="229"/>
      <c r="N86" s="63"/>
      <c r="O86" s="63"/>
      <c r="P86" s="60" t="s">
        <v>122</v>
      </c>
      <c r="Q86" s="60"/>
      <c r="R86" s="64">
        <v>360.79802304000003</v>
      </c>
      <c r="S86" s="61">
        <v>312.33261695999994</v>
      </c>
      <c r="T86" s="65">
        <f t="shared" si="20"/>
        <v>673.13063999999997</v>
      </c>
      <c r="U86" s="61"/>
      <c r="V86" s="61"/>
      <c r="W86" s="61"/>
      <c r="X86" s="61"/>
      <c r="Y86" s="61"/>
      <c r="Z86" s="64">
        <f t="shared" ca="1" si="10"/>
        <v>371.26116570816004</v>
      </c>
      <c r="AA86" s="61">
        <f t="shared" ca="1" si="11"/>
        <v>321.39026285183996</v>
      </c>
      <c r="AB86" s="65">
        <f t="shared" ca="1" si="21"/>
        <v>673.13063999999997</v>
      </c>
      <c r="AC86" s="61"/>
      <c r="AD86" s="61"/>
      <c r="AE86" s="61"/>
      <c r="AF86" s="61"/>
      <c r="AG86" s="61"/>
      <c r="AH86" s="64">
        <f t="shared" ca="1" si="12"/>
        <v>382.0277395136967</v>
      </c>
      <c r="AI86" s="61">
        <f t="shared" ca="1" si="13"/>
        <v>330.71058047454335</v>
      </c>
      <c r="AJ86" s="65">
        <f t="shared" ca="1" si="19"/>
        <v>692.65142856</v>
      </c>
      <c r="AK86" s="61"/>
      <c r="AL86" s="61"/>
      <c r="AM86" s="61"/>
      <c r="AN86" s="61"/>
      <c r="AO86" s="61"/>
      <c r="AP86" s="64">
        <f t="shared" ca="1" si="14"/>
        <v>393.10654395959392</v>
      </c>
      <c r="AQ86" s="61">
        <f t="shared" ca="1" si="15"/>
        <v>340.30118730830515</v>
      </c>
      <c r="AR86" s="65">
        <f t="shared" ca="1" si="22"/>
        <v>712.73831998824005</v>
      </c>
      <c r="AS86" s="61"/>
      <c r="AT86" s="61"/>
      <c r="AU86" s="61"/>
      <c r="AV86" s="61"/>
      <c r="AW86" s="61"/>
      <c r="AX86" s="64">
        <f t="shared" ca="1" si="16"/>
        <v>393.10654395959392</v>
      </c>
      <c r="AY86" s="61">
        <f t="shared" ca="1" si="17"/>
        <v>340.30118730830515</v>
      </c>
      <c r="AZ86" s="65">
        <f t="shared" ca="1" si="23"/>
        <v>733.40773126789907</v>
      </c>
      <c r="BA86" s="61"/>
      <c r="BB86" s="61"/>
      <c r="BC86" s="61"/>
      <c r="BD86" s="61"/>
      <c r="BE86" s="61"/>
      <c r="BF86" s="66" t="s">
        <v>1332</v>
      </c>
      <c r="BG86" s="66" t="s">
        <v>1331</v>
      </c>
      <c r="BH86" s="66" t="s">
        <v>1522</v>
      </c>
      <c r="BI86" s="66" t="s">
        <v>1509</v>
      </c>
    </row>
    <row r="87" spans="1:61" s="67" customFormat="1" x14ac:dyDescent="0.35">
      <c r="A87" s="90" t="s">
        <v>343</v>
      </c>
      <c r="B87" s="90" t="s">
        <v>160</v>
      </c>
      <c r="C87" s="90" t="s">
        <v>161</v>
      </c>
      <c r="D87" s="91" t="s">
        <v>162</v>
      </c>
      <c r="E87" s="90" t="s">
        <v>344</v>
      </c>
      <c r="F87" s="90" t="s">
        <v>274</v>
      </c>
      <c r="G87" s="90" t="s">
        <v>275</v>
      </c>
      <c r="H87" s="90" t="s">
        <v>276</v>
      </c>
      <c r="I87" s="92">
        <v>154</v>
      </c>
      <c r="J87" s="90" t="s">
        <v>203</v>
      </c>
      <c r="K87" s="93">
        <f t="shared" si="18"/>
        <v>1410.64</v>
      </c>
      <c r="L87" s="230">
        <v>513.98</v>
      </c>
      <c r="M87" s="229"/>
      <c r="N87" s="63"/>
      <c r="O87" s="63"/>
      <c r="P87" s="60" t="s">
        <v>122</v>
      </c>
      <c r="Q87" s="60"/>
      <c r="R87" s="64">
        <v>283.48258512000007</v>
      </c>
      <c r="S87" s="61">
        <v>245.40283488</v>
      </c>
      <c r="T87" s="65">
        <f t="shared" si="20"/>
        <v>528.88542000000007</v>
      </c>
      <c r="U87" s="61"/>
      <c r="V87" s="61"/>
      <c r="W87" s="61"/>
      <c r="X87" s="61"/>
      <c r="Y87" s="61"/>
      <c r="Z87" s="64">
        <f t="shared" ca="1" si="10"/>
        <v>291.70358008848007</v>
      </c>
      <c r="AA87" s="61">
        <f t="shared" ca="1" si="11"/>
        <v>252.51951709152002</v>
      </c>
      <c r="AB87" s="65">
        <f t="shared" ca="1" si="21"/>
        <v>528.88542000000007</v>
      </c>
      <c r="AC87" s="61"/>
      <c r="AD87" s="61"/>
      <c r="AE87" s="61"/>
      <c r="AF87" s="61"/>
      <c r="AG87" s="61"/>
      <c r="AH87" s="64">
        <f t="shared" ca="1" si="12"/>
        <v>300.16298391104596</v>
      </c>
      <c r="AI87" s="61">
        <f t="shared" ca="1" si="13"/>
        <v>259.84258308717409</v>
      </c>
      <c r="AJ87" s="65">
        <f t="shared" ca="1" si="19"/>
        <v>544.22309718000008</v>
      </c>
      <c r="AK87" s="61"/>
      <c r="AL87" s="61"/>
      <c r="AM87" s="61"/>
      <c r="AN87" s="61"/>
      <c r="AO87" s="61"/>
      <c r="AP87" s="64">
        <f t="shared" ca="1" si="14"/>
        <v>308.8677104444663</v>
      </c>
      <c r="AQ87" s="61">
        <f t="shared" ca="1" si="15"/>
        <v>267.37801799670217</v>
      </c>
      <c r="AR87" s="65">
        <f t="shared" ca="1" si="22"/>
        <v>560.00556699822005</v>
      </c>
      <c r="AS87" s="61"/>
      <c r="AT87" s="61"/>
      <c r="AU87" s="61"/>
      <c r="AV87" s="61"/>
      <c r="AW87" s="61"/>
      <c r="AX87" s="64">
        <f t="shared" ca="1" si="16"/>
        <v>308.8677104444663</v>
      </c>
      <c r="AY87" s="61">
        <f t="shared" ca="1" si="17"/>
        <v>267.37801799670217</v>
      </c>
      <c r="AZ87" s="65">
        <f t="shared" ca="1" si="23"/>
        <v>576.24572844116847</v>
      </c>
      <c r="BA87" s="61"/>
      <c r="BB87" s="61"/>
      <c r="BC87" s="61"/>
      <c r="BD87" s="61"/>
      <c r="BE87" s="61"/>
      <c r="BF87" s="66" t="s">
        <v>1332</v>
      </c>
      <c r="BG87" s="66" t="s">
        <v>1331</v>
      </c>
      <c r="BH87" s="66" t="s">
        <v>1522</v>
      </c>
      <c r="BI87" s="66" t="s">
        <v>1509</v>
      </c>
    </row>
    <row r="88" spans="1:61" s="67" customFormat="1" x14ac:dyDescent="0.35">
      <c r="A88" s="90" t="s">
        <v>345</v>
      </c>
      <c r="B88" s="90" t="s">
        <v>160</v>
      </c>
      <c r="C88" s="90" t="s">
        <v>161</v>
      </c>
      <c r="D88" s="91" t="s">
        <v>162</v>
      </c>
      <c r="E88" s="90" t="s">
        <v>346</v>
      </c>
      <c r="F88" s="90" t="s">
        <v>274</v>
      </c>
      <c r="G88" s="90" t="s">
        <v>275</v>
      </c>
      <c r="H88" s="90" t="s">
        <v>276</v>
      </c>
      <c r="I88" s="92">
        <v>7053</v>
      </c>
      <c r="J88" s="90" t="s">
        <v>167</v>
      </c>
      <c r="K88" s="93">
        <f t="shared" si="18"/>
        <v>64605.48</v>
      </c>
      <c r="L88" s="230">
        <v>23539.75</v>
      </c>
      <c r="M88" s="229"/>
      <c r="N88" s="63"/>
      <c r="O88" s="63"/>
      <c r="P88" s="60" t="s">
        <v>122</v>
      </c>
      <c r="Q88" s="60"/>
      <c r="R88" s="64">
        <v>12983.207874000002</v>
      </c>
      <c r="S88" s="61">
        <v>11239.194876</v>
      </c>
      <c r="T88" s="65">
        <f t="shared" si="20"/>
        <v>24222.402750000001</v>
      </c>
      <c r="U88" s="61"/>
      <c r="V88" s="61"/>
      <c r="W88" s="61"/>
      <c r="X88" s="61"/>
      <c r="Y88" s="61"/>
      <c r="Z88" s="64">
        <f t="shared" ca="1" si="10"/>
        <v>13359.720902346002</v>
      </c>
      <c r="AA88" s="61">
        <f t="shared" ca="1" si="11"/>
        <v>11565.131527403999</v>
      </c>
      <c r="AB88" s="65">
        <f t="shared" ca="1" si="21"/>
        <v>24222.402750000001</v>
      </c>
      <c r="AC88" s="61"/>
      <c r="AD88" s="61"/>
      <c r="AE88" s="61"/>
      <c r="AF88" s="61"/>
      <c r="AG88" s="61"/>
      <c r="AH88" s="64">
        <f t="shared" ca="1" si="12"/>
        <v>13747.152808514036</v>
      </c>
      <c r="AI88" s="61">
        <f t="shared" ca="1" si="13"/>
        <v>11900.520341698715</v>
      </c>
      <c r="AJ88" s="65">
        <f t="shared" ca="1" si="19"/>
        <v>24924.852429750001</v>
      </c>
      <c r="AK88" s="61"/>
      <c r="AL88" s="61"/>
      <c r="AM88" s="61"/>
      <c r="AN88" s="61"/>
      <c r="AO88" s="61"/>
      <c r="AP88" s="64">
        <f t="shared" ca="1" si="14"/>
        <v>14145.820239960944</v>
      </c>
      <c r="AQ88" s="61">
        <f t="shared" ca="1" si="15"/>
        <v>12245.635431607978</v>
      </c>
      <c r="AR88" s="65">
        <f t="shared" ca="1" si="22"/>
        <v>25647.673150212751</v>
      </c>
      <c r="AS88" s="61"/>
      <c r="AT88" s="61"/>
      <c r="AU88" s="61"/>
      <c r="AV88" s="61"/>
      <c r="AW88" s="61"/>
      <c r="AX88" s="64">
        <f t="shared" ca="1" si="16"/>
        <v>14145.820239960944</v>
      </c>
      <c r="AY88" s="61">
        <f t="shared" ca="1" si="17"/>
        <v>12245.635431607978</v>
      </c>
      <c r="AZ88" s="65">
        <f t="shared" ca="1" si="23"/>
        <v>26391.455671568921</v>
      </c>
      <c r="BA88" s="61"/>
      <c r="BB88" s="61"/>
      <c r="BC88" s="61"/>
      <c r="BD88" s="61"/>
      <c r="BE88" s="61"/>
      <c r="BF88" s="66" t="s">
        <v>1332</v>
      </c>
      <c r="BG88" s="66" t="s">
        <v>1331</v>
      </c>
      <c r="BH88" s="66" t="s">
        <v>1522</v>
      </c>
      <c r="BI88" s="66" t="s">
        <v>1509</v>
      </c>
    </row>
    <row r="89" spans="1:61" s="67" customFormat="1" x14ac:dyDescent="0.35">
      <c r="A89" s="90" t="s">
        <v>347</v>
      </c>
      <c r="B89" s="90" t="s">
        <v>160</v>
      </c>
      <c r="C89" s="90" t="s">
        <v>161</v>
      </c>
      <c r="D89" s="91" t="s">
        <v>162</v>
      </c>
      <c r="E89" s="90" t="s">
        <v>348</v>
      </c>
      <c r="F89" s="90" t="s">
        <v>274</v>
      </c>
      <c r="G89" s="90" t="s">
        <v>275</v>
      </c>
      <c r="H89" s="90" t="s">
        <v>276</v>
      </c>
      <c r="I89" s="92">
        <v>7053</v>
      </c>
      <c r="J89" s="90" t="s">
        <v>167</v>
      </c>
      <c r="K89" s="93">
        <f t="shared" si="18"/>
        <v>64605.48</v>
      </c>
      <c r="L89" s="230">
        <v>23539.75</v>
      </c>
      <c r="M89" s="229"/>
      <c r="N89" s="63"/>
      <c r="O89" s="63"/>
      <c r="P89" s="60" t="s">
        <v>122</v>
      </c>
      <c r="Q89" s="60"/>
      <c r="R89" s="64">
        <v>12983.207874000002</v>
      </c>
      <c r="S89" s="61">
        <v>11239.194876</v>
      </c>
      <c r="T89" s="65">
        <f t="shared" si="20"/>
        <v>24222.402750000001</v>
      </c>
      <c r="U89" s="61"/>
      <c r="V89" s="61"/>
      <c r="W89" s="61"/>
      <c r="X89" s="61"/>
      <c r="Y89" s="61"/>
      <c r="Z89" s="64">
        <f t="shared" ca="1" si="10"/>
        <v>13359.720902346002</v>
      </c>
      <c r="AA89" s="61">
        <f t="shared" ca="1" si="11"/>
        <v>11565.131527403999</v>
      </c>
      <c r="AB89" s="65">
        <f t="shared" ca="1" si="21"/>
        <v>24222.402750000001</v>
      </c>
      <c r="AC89" s="61"/>
      <c r="AD89" s="61"/>
      <c r="AE89" s="61"/>
      <c r="AF89" s="61"/>
      <c r="AG89" s="61"/>
      <c r="AH89" s="64">
        <f t="shared" ca="1" si="12"/>
        <v>13747.152808514036</v>
      </c>
      <c r="AI89" s="61">
        <f t="shared" ca="1" si="13"/>
        <v>11900.520341698715</v>
      </c>
      <c r="AJ89" s="65">
        <f t="shared" ca="1" si="19"/>
        <v>24924.852429750001</v>
      </c>
      <c r="AK89" s="61"/>
      <c r="AL89" s="61"/>
      <c r="AM89" s="61"/>
      <c r="AN89" s="61"/>
      <c r="AO89" s="61"/>
      <c r="AP89" s="64">
        <f t="shared" ca="1" si="14"/>
        <v>14145.820239960944</v>
      </c>
      <c r="AQ89" s="61">
        <f t="shared" ca="1" si="15"/>
        <v>12245.635431607978</v>
      </c>
      <c r="AR89" s="65">
        <f t="shared" ca="1" si="22"/>
        <v>25647.673150212751</v>
      </c>
      <c r="AS89" s="61"/>
      <c r="AT89" s="61"/>
      <c r="AU89" s="61"/>
      <c r="AV89" s="61"/>
      <c r="AW89" s="61"/>
      <c r="AX89" s="64">
        <f t="shared" ca="1" si="16"/>
        <v>14145.820239960944</v>
      </c>
      <c r="AY89" s="61">
        <f t="shared" ca="1" si="17"/>
        <v>12245.635431607978</v>
      </c>
      <c r="AZ89" s="65">
        <f t="shared" ca="1" si="23"/>
        <v>26391.455671568921</v>
      </c>
      <c r="BA89" s="61"/>
      <c r="BB89" s="61"/>
      <c r="BC89" s="61"/>
      <c r="BD89" s="61"/>
      <c r="BE89" s="61"/>
      <c r="BF89" s="66" t="s">
        <v>1332</v>
      </c>
      <c r="BG89" s="66" t="s">
        <v>1331</v>
      </c>
      <c r="BH89" s="66" t="s">
        <v>1522</v>
      </c>
      <c r="BI89" s="66" t="s">
        <v>1509</v>
      </c>
    </row>
    <row r="90" spans="1:61" s="67" customFormat="1" x14ac:dyDescent="0.35">
      <c r="A90" s="90" t="s">
        <v>349</v>
      </c>
      <c r="B90" s="90" t="s">
        <v>160</v>
      </c>
      <c r="C90" s="90" t="s">
        <v>161</v>
      </c>
      <c r="D90" s="91" t="s">
        <v>162</v>
      </c>
      <c r="E90" s="90" t="s">
        <v>350</v>
      </c>
      <c r="F90" s="90" t="s">
        <v>274</v>
      </c>
      <c r="G90" s="90" t="s">
        <v>275</v>
      </c>
      <c r="H90" s="90" t="s">
        <v>276</v>
      </c>
      <c r="I90" s="92">
        <v>547</v>
      </c>
      <c r="J90" s="90" t="s">
        <v>200</v>
      </c>
      <c r="K90" s="93">
        <f t="shared" si="18"/>
        <v>5010.5200000000004</v>
      </c>
      <c r="L90" s="230">
        <v>1825.64</v>
      </c>
      <c r="M90" s="229"/>
      <c r="N90" s="63"/>
      <c r="O90" s="63"/>
      <c r="P90" s="60" t="s">
        <v>122</v>
      </c>
      <c r="Q90" s="60"/>
      <c r="R90" s="64">
        <v>1006.92078816</v>
      </c>
      <c r="S90" s="61">
        <v>871.66277184</v>
      </c>
      <c r="T90" s="65">
        <f t="shared" si="20"/>
        <v>1878.58356</v>
      </c>
      <c r="U90" s="61"/>
      <c r="V90" s="61"/>
      <c r="W90" s="61"/>
      <c r="X90" s="61"/>
      <c r="Y90" s="61"/>
      <c r="Z90" s="64">
        <f t="shared" ca="1" si="10"/>
        <v>1036.12149101664</v>
      </c>
      <c r="AA90" s="61">
        <f t="shared" ca="1" si="11"/>
        <v>896.94099222336001</v>
      </c>
      <c r="AB90" s="65">
        <f t="shared" ca="1" si="21"/>
        <v>1878.58356</v>
      </c>
      <c r="AC90" s="61"/>
      <c r="AD90" s="61"/>
      <c r="AE90" s="61"/>
      <c r="AF90" s="61"/>
      <c r="AG90" s="61"/>
      <c r="AH90" s="64">
        <f t="shared" ca="1" si="12"/>
        <v>1066.1690142561229</v>
      </c>
      <c r="AI90" s="61">
        <f t="shared" ca="1" si="13"/>
        <v>922.95228099783742</v>
      </c>
      <c r="AJ90" s="65">
        <f t="shared" ca="1" si="19"/>
        <v>1933.0624832400001</v>
      </c>
      <c r="AK90" s="61"/>
      <c r="AL90" s="61"/>
      <c r="AM90" s="61"/>
      <c r="AN90" s="61"/>
      <c r="AO90" s="61"/>
      <c r="AP90" s="64">
        <f t="shared" ca="1" si="14"/>
        <v>1097.0879156695503</v>
      </c>
      <c r="AQ90" s="61">
        <f t="shared" ca="1" si="15"/>
        <v>949.7178971467747</v>
      </c>
      <c r="AR90" s="65">
        <f t="shared" ca="1" si="22"/>
        <v>1989.1212952539602</v>
      </c>
      <c r="AS90" s="61"/>
      <c r="AT90" s="61"/>
      <c r="AU90" s="61"/>
      <c r="AV90" s="61"/>
      <c r="AW90" s="61"/>
      <c r="AX90" s="64">
        <f t="shared" ca="1" si="16"/>
        <v>1097.0879156695503</v>
      </c>
      <c r="AY90" s="61">
        <f t="shared" ca="1" si="17"/>
        <v>949.7178971467747</v>
      </c>
      <c r="AZ90" s="65">
        <f t="shared" ca="1" si="23"/>
        <v>2046.805812816325</v>
      </c>
      <c r="BA90" s="61"/>
      <c r="BB90" s="61"/>
      <c r="BC90" s="61"/>
      <c r="BD90" s="61"/>
      <c r="BE90" s="61"/>
      <c r="BF90" s="66" t="s">
        <v>1332</v>
      </c>
      <c r="BG90" s="66" t="s">
        <v>1331</v>
      </c>
      <c r="BH90" s="66" t="s">
        <v>1522</v>
      </c>
      <c r="BI90" s="66" t="s">
        <v>1509</v>
      </c>
    </row>
    <row r="91" spans="1:61" s="67" customFormat="1" x14ac:dyDescent="0.35">
      <c r="A91" s="90" t="s">
        <v>351</v>
      </c>
      <c r="B91" s="90" t="s">
        <v>160</v>
      </c>
      <c r="C91" s="90" t="s">
        <v>161</v>
      </c>
      <c r="D91" s="91" t="s">
        <v>162</v>
      </c>
      <c r="E91" s="90" t="s">
        <v>352</v>
      </c>
      <c r="F91" s="90" t="s">
        <v>274</v>
      </c>
      <c r="G91" s="90" t="s">
        <v>275</v>
      </c>
      <c r="H91" s="90" t="s">
        <v>276</v>
      </c>
      <c r="I91" s="92">
        <v>294</v>
      </c>
      <c r="J91" s="90" t="s">
        <v>200</v>
      </c>
      <c r="K91" s="93">
        <f t="shared" si="18"/>
        <v>2693.04</v>
      </c>
      <c r="L91" s="230">
        <v>981.24</v>
      </c>
      <c r="M91" s="229"/>
      <c r="N91" s="63"/>
      <c r="O91" s="63"/>
      <c r="P91" s="60" t="s">
        <v>122</v>
      </c>
      <c r="Q91" s="60"/>
      <c r="R91" s="64">
        <v>541.19703456000002</v>
      </c>
      <c r="S91" s="61">
        <v>468.49892543999999</v>
      </c>
      <c r="T91" s="65">
        <f t="shared" si="20"/>
        <v>1009.69596</v>
      </c>
      <c r="U91" s="61"/>
      <c r="V91" s="61"/>
      <c r="W91" s="61"/>
      <c r="X91" s="61"/>
      <c r="Y91" s="61"/>
      <c r="Z91" s="64">
        <f t="shared" ca="1" si="10"/>
        <v>556.89174856224008</v>
      </c>
      <c r="AA91" s="61">
        <f t="shared" ca="1" si="11"/>
        <v>482.08539427775992</v>
      </c>
      <c r="AB91" s="65">
        <f t="shared" ca="1" si="21"/>
        <v>1009.69596</v>
      </c>
      <c r="AC91" s="61"/>
      <c r="AD91" s="61"/>
      <c r="AE91" s="61"/>
      <c r="AF91" s="61"/>
      <c r="AG91" s="61"/>
      <c r="AH91" s="64">
        <f t="shared" ca="1" si="12"/>
        <v>573.041609270545</v>
      </c>
      <c r="AI91" s="61">
        <f t="shared" ca="1" si="13"/>
        <v>496.06587071181502</v>
      </c>
      <c r="AJ91" s="65">
        <f t="shared" ca="1" si="19"/>
        <v>1038.9771428399999</v>
      </c>
      <c r="AK91" s="61"/>
      <c r="AL91" s="61"/>
      <c r="AM91" s="61"/>
      <c r="AN91" s="61"/>
      <c r="AO91" s="61"/>
      <c r="AP91" s="64">
        <f t="shared" ca="1" si="14"/>
        <v>589.65981593939091</v>
      </c>
      <c r="AQ91" s="61">
        <f t="shared" ca="1" si="15"/>
        <v>510.45178096245769</v>
      </c>
      <c r="AR91" s="65">
        <f t="shared" ca="1" si="22"/>
        <v>1069.10747998236</v>
      </c>
      <c r="AS91" s="61"/>
      <c r="AT91" s="61"/>
      <c r="AU91" s="61"/>
      <c r="AV91" s="61"/>
      <c r="AW91" s="61"/>
      <c r="AX91" s="64">
        <f t="shared" ca="1" si="16"/>
        <v>589.65981593939091</v>
      </c>
      <c r="AY91" s="61">
        <f t="shared" ca="1" si="17"/>
        <v>510.45178096245769</v>
      </c>
      <c r="AZ91" s="65">
        <f t="shared" ca="1" si="23"/>
        <v>1100.1115969018485</v>
      </c>
      <c r="BA91" s="61"/>
      <c r="BB91" s="61"/>
      <c r="BC91" s="61"/>
      <c r="BD91" s="61"/>
      <c r="BE91" s="61"/>
      <c r="BF91" s="66" t="s">
        <v>1332</v>
      </c>
      <c r="BG91" s="66" t="s">
        <v>1331</v>
      </c>
      <c r="BH91" s="66" t="s">
        <v>1522</v>
      </c>
      <c r="BI91" s="66" t="s">
        <v>1509</v>
      </c>
    </row>
    <row r="92" spans="1:61" s="67" customFormat="1" x14ac:dyDescent="0.35">
      <c r="A92" s="90" t="s">
        <v>353</v>
      </c>
      <c r="B92" s="90" t="s">
        <v>160</v>
      </c>
      <c r="C92" s="90" t="s">
        <v>161</v>
      </c>
      <c r="D92" s="91" t="s">
        <v>162</v>
      </c>
      <c r="E92" s="90" t="s">
        <v>354</v>
      </c>
      <c r="F92" s="90" t="s">
        <v>274</v>
      </c>
      <c r="G92" s="90" t="s">
        <v>275</v>
      </c>
      <c r="H92" s="90" t="s">
        <v>276</v>
      </c>
      <c r="I92" s="92">
        <v>13135</v>
      </c>
      <c r="J92" s="90" t="s">
        <v>170</v>
      </c>
      <c r="K92" s="93">
        <f t="shared" si="18"/>
        <v>120316.6</v>
      </c>
      <c r="L92" s="230">
        <v>43838.74</v>
      </c>
      <c r="M92" s="229"/>
      <c r="N92" s="63"/>
      <c r="O92" s="63"/>
      <c r="P92" s="60" t="s">
        <v>122</v>
      </c>
      <c r="Q92" s="60"/>
      <c r="R92" s="64">
        <v>24178.994014560001</v>
      </c>
      <c r="S92" s="61">
        <v>20931.069445439996</v>
      </c>
      <c r="T92" s="65">
        <f t="shared" si="20"/>
        <v>45110.063459999998</v>
      </c>
      <c r="U92" s="61"/>
      <c r="V92" s="61"/>
      <c r="W92" s="61"/>
      <c r="X92" s="61"/>
      <c r="Y92" s="61"/>
      <c r="Z92" s="64">
        <f t="shared" ca="1" si="10"/>
        <v>24880.184840982238</v>
      </c>
      <c r="AA92" s="61">
        <f t="shared" ca="1" si="11"/>
        <v>21538.070459357757</v>
      </c>
      <c r="AB92" s="65">
        <f t="shared" ca="1" si="21"/>
        <v>45110.063459999998</v>
      </c>
      <c r="AC92" s="61"/>
      <c r="AD92" s="61"/>
      <c r="AE92" s="61"/>
      <c r="AF92" s="61"/>
      <c r="AG92" s="61"/>
      <c r="AH92" s="64">
        <f t="shared" ca="1" si="12"/>
        <v>25601.710201370726</v>
      </c>
      <c r="AI92" s="61">
        <f t="shared" ca="1" si="13"/>
        <v>22162.674502679132</v>
      </c>
      <c r="AJ92" s="65">
        <f t="shared" ca="1" si="19"/>
        <v>46418.255300339995</v>
      </c>
      <c r="AK92" s="61"/>
      <c r="AL92" s="61"/>
      <c r="AM92" s="61"/>
      <c r="AN92" s="61"/>
      <c r="AO92" s="61"/>
      <c r="AP92" s="64">
        <f t="shared" ca="1" si="14"/>
        <v>26344.159797210476</v>
      </c>
      <c r="AQ92" s="61">
        <f t="shared" ca="1" si="15"/>
        <v>22805.39206325683</v>
      </c>
      <c r="AR92" s="65">
        <f t="shared" ca="1" si="22"/>
        <v>47764.384704049859</v>
      </c>
      <c r="AS92" s="61"/>
      <c r="AT92" s="61"/>
      <c r="AU92" s="61"/>
      <c r="AV92" s="61"/>
      <c r="AW92" s="61"/>
      <c r="AX92" s="64">
        <f t="shared" ca="1" si="16"/>
        <v>26344.159797210476</v>
      </c>
      <c r="AY92" s="61">
        <f t="shared" ca="1" si="17"/>
        <v>22805.39206325683</v>
      </c>
      <c r="AZ92" s="65">
        <f t="shared" ca="1" si="23"/>
        <v>49149.551860467305</v>
      </c>
      <c r="BA92" s="61"/>
      <c r="BB92" s="61"/>
      <c r="BC92" s="61"/>
      <c r="BD92" s="61"/>
      <c r="BE92" s="61"/>
      <c r="BF92" s="66" t="s">
        <v>1332</v>
      </c>
      <c r="BG92" s="66" t="s">
        <v>1331</v>
      </c>
      <c r="BH92" s="66" t="s">
        <v>1522</v>
      </c>
      <c r="BI92" s="66" t="s">
        <v>1509</v>
      </c>
    </row>
    <row r="93" spans="1:61" s="67" customFormat="1" x14ac:dyDescent="0.35">
      <c r="A93" s="90" t="s">
        <v>355</v>
      </c>
      <c r="B93" s="90" t="s">
        <v>160</v>
      </c>
      <c r="C93" s="90" t="s">
        <v>161</v>
      </c>
      <c r="D93" s="91" t="s">
        <v>162</v>
      </c>
      <c r="E93" s="90" t="s">
        <v>356</v>
      </c>
      <c r="F93" s="90" t="s">
        <v>274</v>
      </c>
      <c r="G93" s="90" t="s">
        <v>275</v>
      </c>
      <c r="H93" s="90" t="s">
        <v>276</v>
      </c>
      <c r="I93" s="92">
        <v>350</v>
      </c>
      <c r="J93" s="90" t="s">
        <v>203</v>
      </c>
      <c r="K93" s="93">
        <f t="shared" si="18"/>
        <v>3206</v>
      </c>
      <c r="L93" s="230">
        <v>1168.1400000000001</v>
      </c>
      <c r="M93" s="229"/>
      <c r="N93" s="63"/>
      <c r="O93" s="63"/>
      <c r="P93" s="60" t="s">
        <v>122</v>
      </c>
      <c r="Q93" s="60"/>
      <c r="R93" s="64">
        <v>644.28060816000016</v>
      </c>
      <c r="S93" s="61">
        <v>557.73545184</v>
      </c>
      <c r="T93" s="65">
        <f t="shared" si="20"/>
        <v>1202.0160600000002</v>
      </c>
      <c r="U93" s="61"/>
      <c r="V93" s="61"/>
      <c r="W93" s="61"/>
      <c r="X93" s="61"/>
      <c r="Y93" s="61"/>
      <c r="Z93" s="64">
        <f t="shared" ca="1" si="10"/>
        <v>662.96474579664005</v>
      </c>
      <c r="AA93" s="61">
        <f t="shared" ca="1" si="11"/>
        <v>573.90977994336004</v>
      </c>
      <c r="AB93" s="65">
        <f t="shared" ca="1" si="21"/>
        <v>1202.0160600000002</v>
      </c>
      <c r="AC93" s="61"/>
      <c r="AD93" s="61"/>
      <c r="AE93" s="61"/>
      <c r="AF93" s="61"/>
      <c r="AG93" s="61"/>
      <c r="AH93" s="64">
        <f t="shared" ca="1" si="12"/>
        <v>682.1907234247426</v>
      </c>
      <c r="AI93" s="61">
        <f t="shared" ca="1" si="13"/>
        <v>590.55316356171738</v>
      </c>
      <c r="AJ93" s="65">
        <f t="shared" ca="1" si="19"/>
        <v>1236.8745257400001</v>
      </c>
      <c r="AK93" s="61"/>
      <c r="AL93" s="61"/>
      <c r="AM93" s="61"/>
      <c r="AN93" s="61"/>
      <c r="AO93" s="61"/>
      <c r="AP93" s="64">
        <f t="shared" ca="1" si="14"/>
        <v>701.97425440406016</v>
      </c>
      <c r="AQ93" s="61">
        <f t="shared" ca="1" si="15"/>
        <v>607.67920530500726</v>
      </c>
      <c r="AR93" s="65">
        <f t="shared" ca="1" si="22"/>
        <v>1272.74388698646</v>
      </c>
      <c r="AS93" s="61"/>
      <c r="AT93" s="61"/>
      <c r="AU93" s="61"/>
      <c r="AV93" s="61"/>
      <c r="AW93" s="61"/>
      <c r="AX93" s="64">
        <f t="shared" ca="1" si="16"/>
        <v>701.97425440406016</v>
      </c>
      <c r="AY93" s="61">
        <f t="shared" ca="1" si="17"/>
        <v>607.67920530500726</v>
      </c>
      <c r="AZ93" s="65">
        <f t="shared" ca="1" si="23"/>
        <v>1309.6534597090674</v>
      </c>
      <c r="BA93" s="61"/>
      <c r="BB93" s="61"/>
      <c r="BC93" s="61"/>
      <c r="BD93" s="61"/>
      <c r="BE93" s="61"/>
      <c r="BF93" s="66" t="s">
        <v>1332</v>
      </c>
      <c r="BG93" s="66" t="s">
        <v>1331</v>
      </c>
      <c r="BH93" s="66" t="s">
        <v>1522</v>
      </c>
      <c r="BI93" s="66" t="s">
        <v>1509</v>
      </c>
    </row>
    <row r="94" spans="1:61" s="67" customFormat="1" x14ac:dyDescent="0.35">
      <c r="A94" s="90" t="s">
        <v>357</v>
      </c>
      <c r="B94" s="90" t="s">
        <v>160</v>
      </c>
      <c r="C94" s="90" t="s">
        <v>161</v>
      </c>
      <c r="D94" s="91" t="s">
        <v>162</v>
      </c>
      <c r="E94" s="90" t="s">
        <v>358</v>
      </c>
      <c r="F94" s="90" t="s">
        <v>274</v>
      </c>
      <c r="G94" s="90" t="s">
        <v>275</v>
      </c>
      <c r="H94" s="90" t="s">
        <v>276</v>
      </c>
      <c r="I94" s="92">
        <v>6579</v>
      </c>
      <c r="J94" s="90" t="s">
        <v>170</v>
      </c>
      <c r="K94" s="93">
        <f t="shared" si="18"/>
        <v>60263.64</v>
      </c>
      <c r="L94" s="230">
        <v>21957.75</v>
      </c>
      <c r="M94" s="229"/>
      <c r="N94" s="63"/>
      <c r="O94" s="63"/>
      <c r="P94" s="60" t="s">
        <v>120</v>
      </c>
      <c r="Q94" s="60">
        <v>64</v>
      </c>
      <c r="R94" s="64">
        <v>12110.665266000002</v>
      </c>
      <c r="S94" s="61">
        <v>10483.859483999999</v>
      </c>
      <c r="T94" s="65">
        <f t="shared" si="20"/>
        <v>22594.52475</v>
      </c>
      <c r="U94" s="61"/>
      <c r="V94" s="61"/>
      <c r="W94" s="61"/>
      <c r="X94" s="61"/>
      <c r="Y94" s="61"/>
      <c r="Z94" s="64">
        <f t="shared" ca="1" si="10"/>
        <v>12461.874558714002</v>
      </c>
      <c r="AA94" s="61">
        <f t="shared" ca="1" si="11"/>
        <v>10787.891409035999</v>
      </c>
      <c r="AB94" s="65">
        <f t="shared" ca="1" si="21"/>
        <v>22594.52475</v>
      </c>
      <c r="AC94" s="61"/>
      <c r="AD94" s="61"/>
      <c r="AE94" s="61"/>
      <c r="AF94" s="61"/>
      <c r="AG94" s="61"/>
      <c r="AH94" s="64">
        <f t="shared" ca="1" si="12"/>
        <v>12823.268920916707</v>
      </c>
      <c r="AI94" s="61">
        <f t="shared" ca="1" si="13"/>
        <v>11100.740259898044</v>
      </c>
      <c r="AJ94" s="65">
        <f t="shared" ca="1" si="19"/>
        <v>23249.765967750001</v>
      </c>
      <c r="AK94" s="61"/>
      <c r="AL94" s="61"/>
      <c r="AM94" s="61"/>
      <c r="AN94" s="61"/>
      <c r="AO94" s="61"/>
      <c r="AP94" s="64">
        <f t="shared" ca="1" si="14"/>
        <v>13195.143719623293</v>
      </c>
      <c r="AQ94" s="61">
        <f t="shared" ca="1" si="15"/>
        <v>11422.661727435088</v>
      </c>
      <c r="AR94" s="65">
        <f t="shared" ca="1" si="22"/>
        <v>23924.009180814752</v>
      </c>
      <c r="AS94" s="61"/>
      <c r="AT94" s="61"/>
      <c r="AU94" s="61"/>
      <c r="AV94" s="61"/>
      <c r="AW94" s="61"/>
      <c r="AX94" s="64">
        <f t="shared" ca="1" si="16"/>
        <v>13195.143719623293</v>
      </c>
      <c r="AY94" s="61">
        <f t="shared" ca="1" si="17"/>
        <v>11422.661727435088</v>
      </c>
      <c r="AZ94" s="65">
        <f t="shared" ca="1" si="23"/>
        <v>24617.805447058381</v>
      </c>
      <c r="BA94" s="61"/>
      <c r="BB94" s="61"/>
      <c r="BC94" s="61"/>
      <c r="BD94" s="61"/>
      <c r="BE94" s="61"/>
      <c r="BF94" s="66" t="s">
        <v>1332</v>
      </c>
      <c r="BG94" s="66" t="s">
        <v>1332</v>
      </c>
      <c r="BH94" s="66" t="s">
        <v>1493</v>
      </c>
      <c r="BI94" s="66" t="s">
        <v>1509</v>
      </c>
    </row>
    <row r="95" spans="1:61" s="67" customFormat="1" x14ac:dyDescent="0.35">
      <c r="A95" s="90" t="s">
        <v>359</v>
      </c>
      <c r="B95" s="90" t="s">
        <v>160</v>
      </c>
      <c r="C95" s="90" t="s">
        <v>161</v>
      </c>
      <c r="D95" s="91" t="s">
        <v>162</v>
      </c>
      <c r="E95" s="90" t="s">
        <v>360</v>
      </c>
      <c r="F95" s="90" t="s">
        <v>274</v>
      </c>
      <c r="G95" s="90" t="s">
        <v>275</v>
      </c>
      <c r="H95" s="90" t="s">
        <v>276</v>
      </c>
      <c r="I95" s="92">
        <v>6579</v>
      </c>
      <c r="J95" s="90" t="s">
        <v>170</v>
      </c>
      <c r="K95" s="93">
        <f t="shared" si="18"/>
        <v>60263.64</v>
      </c>
      <c r="L95" s="230">
        <v>21957.75</v>
      </c>
      <c r="M95" s="229"/>
      <c r="N95" s="63"/>
      <c r="O95" s="63"/>
      <c r="P95" s="60" t="s">
        <v>120</v>
      </c>
      <c r="Q95" s="60">
        <v>64</v>
      </c>
      <c r="R95" s="64">
        <v>12110.665266000002</v>
      </c>
      <c r="S95" s="61">
        <v>10483.859483999999</v>
      </c>
      <c r="T95" s="65">
        <f t="shared" si="20"/>
        <v>22594.52475</v>
      </c>
      <c r="U95" s="61"/>
      <c r="V95" s="61"/>
      <c r="W95" s="61"/>
      <c r="X95" s="61"/>
      <c r="Y95" s="61"/>
      <c r="Z95" s="64">
        <f t="shared" ca="1" si="10"/>
        <v>12461.874558714002</v>
      </c>
      <c r="AA95" s="61">
        <f t="shared" ca="1" si="11"/>
        <v>10787.891409035999</v>
      </c>
      <c r="AB95" s="65">
        <f t="shared" ca="1" si="21"/>
        <v>22594.52475</v>
      </c>
      <c r="AC95" s="61"/>
      <c r="AD95" s="61"/>
      <c r="AE95" s="61"/>
      <c r="AF95" s="61"/>
      <c r="AG95" s="61"/>
      <c r="AH95" s="64">
        <f t="shared" ca="1" si="12"/>
        <v>12823.268920916707</v>
      </c>
      <c r="AI95" s="61">
        <f t="shared" ca="1" si="13"/>
        <v>11100.740259898044</v>
      </c>
      <c r="AJ95" s="65">
        <f t="shared" ca="1" si="19"/>
        <v>23249.765967750001</v>
      </c>
      <c r="AK95" s="61"/>
      <c r="AL95" s="61"/>
      <c r="AM95" s="61"/>
      <c r="AN95" s="61"/>
      <c r="AO95" s="61"/>
      <c r="AP95" s="64">
        <f t="shared" ca="1" si="14"/>
        <v>13195.143719623293</v>
      </c>
      <c r="AQ95" s="61">
        <f t="shared" ca="1" si="15"/>
        <v>11422.661727435088</v>
      </c>
      <c r="AR95" s="65">
        <f t="shared" ca="1" si="22"/>
        <v>23924.009180814752</v>
      </c>
      <c r="AS95" s="61"/>
      <c r="AT95" s="61"/>
      <c r="AU95" s="61"/>
      <c r="AV95" s="61"/>
      <c r="AW95" s="61"/>
      <c r="AX95" s="64">
        <f t="shared" ca="1" si="16"/>
        <v>13195.143719623293</v>
      </c>
      <c r="AY95" s="61">
        <f t="shared" ca="1" si="17"/>
        <v>11422.661727435088</v>
      </c>
      <c r="AZ95" s="65">
        <f t="shared" ca="1" si="23"/>
        <v>24617.805447058381</v>
      </c>
      <c r="BA95" s="61"/>
      <c r="BB95" s="61"/>
      <c r="BC95" s="61"/>
      <c r="BD95" s="61"/>
      <c r="BE95" s="61"/>
      <c r="BF95" s="66" t="s">
        <v>1332</v>
      </c>
      <c r="BG95" s="66" t="s">
        <v>1332</v>
      </c>
      <c r="BH95" s="66" t="s">
        <v>1493</v>
      </c>
      <c r="BI95" s="66" t="s">
        <v>1509</v>
      </c>
    </row>
    <row r="96" spans="1:61" s="67" customFormat="1" x14ac:dyDescent="0.35">
      <c r="A96" s="90" t="s">
        <v>361</v>
      </c>
      <c r="B96" s="90" t="s">
        <v>160</v>
      </c>
      <c r="C96" s="90" t="s">
        <v>161</v>
      </c>
      <c r="D96" s="91" t="s">
        <v>162</v>
      </c>
      <c r="E96" s="90" t="s">
        <v>362</v>
      </c>
      <c r="F96" s="90" t="s">
        <v>274</v>
      </c>
      <c r="G96" s="90" t="s">
        <v>275</v>
      </c>
      <c r="H96" s="90" t="s">
        <v>276</v>
      </c>
      <c r="I96" s="92">
        <v>34915</v>
      </c>
      <c r="J96" s="90" t="s">
        <v>170</v>
      </c>
      <c r="K96" s="93">
        <f t="shared" si="18"/>
        <v>319821.40000000002</v>
      </c>
      <c r="L96" s="230">
        <v>116530.62</v>
      </c>
      <c r="M96" s="229"/>
      <c r="N96" s="63"/>
      <c r="O96" s="63"/>
      <c r="P96" s="60" t="s">
        <v>120</v>
      </c>
      <c r="Q96" s="60" t="s">
        <v>1619</v>
      </c>
      <c r="R96" s="64">
        <v>64271.764277280003</v>
      </c>
      <c r="S96" s="61">
        <v>55638.243702719992</v>
      </c>
      <c r="T96" s="65">
        <f t="shared" si="20"/>
        <v>119910.00797999999</v>
      </c>
      <c r="U96" s="61"/>
      <c r="V96" s="61"/>
      <c r="W96" s="61"/>
      <c r="X96" s="61"/>
      <c r="Y96" s="61"/>
      <c r="Z96" s="64">
        <f t="shared" ca="1" si="10"/>
        <v>66135.645441321118</v>
      </c>
      <c r="AA96" s="61">
        <f t="shared" ca="1" si="11"/>
        <v>57251.752770098872</v>
      </c>
      <c r="AB96" s="65">
        <f t="shared" ca="1" si="21"/>
        <v>119910.00797999999</v>
      </c>
      <c r="AC96" s="61"/>
      <c r="AD96" s="61"/>
      <c r="AE96" s="61"/>
      <c r="AF96" s="61"/>
      <c r="AG96" s="61"/>
      <c r="AH96" s="64">
        <f t="shared" ca="1" si="12"/>
        <v>68053.579159119428</v>
      </c>
      <c r="AI96" s="61">
        <f t="shared" ca="1" si="13"/>
        <v>58912.05360043174</v>
      </c>
      <c r="AJ96" s="65">
        <f t="shared" ca="1" si="19"/>
        <v>123387.39821141999</v>
      </c>
      <c r="AK96" s="61"/>
      <c r="AL96" s="61"/>
      <c r="AM96" s="61"/>
      <c r="AN96" s="61"/>
      <c r="AO96" s="61"/>
      <c r="AP96" s="64">
        <f t="shared" ca="1" si="14"/>
        <v>70027.132954733883</v>
      </c>
      <c r="AQ96" s="61">
        <f t="shared" ca="1" si="15"/>
        <v>60620.503154844257</v>
      </c>
      <c r="AR96" s="65">
        <f t="shared" ca="1" si="22"/>
        <v>126965.63275955117</v>
      </c>
      <c r="AS96" s="61"/>
      <c r="AT96" s="61"/>
      <c r="AU96" s="61"/>
      <c r="AV96" s="61"/>
      <c r="AW96" s="61"/>
      <c r="AX96" s="64">
        <f t="shared" ca="1" si="16"/>
        <v>70027.132954733883</v>
      </c>
      <c r="AY96" s="61">
        <f t="shared" ca="1" si="17"/>
        <v>60620.503154844257</v>
      </c>
      <c r="AZ96" s="65">
        <f t="shared" ca="1" si="23"/>
        <v>130647.63610957815</v>
      </c>
      <c r="BA96" s="61"/>
      <c r="BB96" s="61"/>
      <c r="BC96" s="61"/>
      <c r="BD96" s="61"/>
      <c r="BE96" s="61"/>
      <c r="BF96" s="66" t="s">
        <v>1332</v>
      </c>
      <c r="BG96" s="66" t="s">
        <v>1331</v>
      </c>
      <c r="BH96" s="66" t="s">
        <v>1522</v>
      </c>
      <c r="BI96" s="66" t="s">
        <v>1509</v>
      </c>
    </row>
    <row r="97" spans="1:61" s="67" customFormat="1" x14ac:dyDescent="0.35">
      <c r="A97" s="90" t="s">
        <v>363</v>
      </c>
      <c r="B97" s="90" t="s">
        <v>160</v>
      </c>
      <c r="C97" s="90" t="s">
        <v>161</v>
      </c>
      <c r="D97" s="91" t="s">
        <v>162</v>
      </c>
      <c r="E97" s="90" t="s">
        <v>364</v>
      </c>
      <c r="F97" s="90" t="s">
        <v>274</v>
      </c>
      <c r="G97" s="90" t="s">
        <v>275</v>
      </c>
      <c r="H97" s="90" t="s">
        <v>276</v>
      </c>
      <c r="I97" s="92">
        <v>35341</v>
      </c>
      <c r="J97" s="90" t="s">
        <v>187</v>
      </c>
      <c r="K97" s="93">
        <f t="shared" si="18"/>
        <v>323723.56</v>
      </c>
      <c r="L97" s="230">
        <v>117952.42</v>
      </c>
      <c r="M97" s="229"/>
      <c r="N97" s="63"/>
      <c r="O97" s="63"/>
      <c r="P97" s="60" t="s">
        <v>122</v>
      </c>
      <c r="Q97" s="60"/>
      <c r="R97" s="64">
        <v>65055.949536480002</v>
      </c>
      <c r="S97" s="61">
        <v>56317.090643519994</v>
      </c>
      <c r="T97" s="65">
        <f t="shared" si="20"/>
        <v>121373.04018</v>
      </c>
      <c r="U97" s="61"/>
      <c r="V97" s="61"/>
      <c r="W97" s="61"/>
      <c r="X97" s="61"/>
      <c r="Y97" s="61"/>
      <c r="Z97" s="64">
        <f t="shared" ca="1" si="10"/>
        <v>66942.572073037925</v>
      </c>
      <c r="AA97" s="61">
        <f t="shared" ca="1" si="11"/>
        <v>57950.286272182071</v>
      </c>
      <c r="AB97" s="65">
        <f t="shared" ca="1" si="21"/>
        <v>121373.04018</v>
      </c>
      <c r="AC97" s="61"/>
      <c r="AD97" s="61"/>
      <c r="AE97" s="61"/>
      <c r="AF97" s="61"/>
      <c r="AG97" s="61"/>
      <c r="AH97" s="64">
        <f t="shared" ca="1" si="12"/>
        <v>68883.906663156027</v>
      </c>
      <c r="AI97" s="61">
        <f t="shared" ca="1" si="13"/>
        <v>59630.84457407536</v>
      </c>
      <c r="AJ97" s="65">
        <f t="shared" ca="1" si="19"/>
        <v>124892.85834522</v>
      </c>
      <c r="AK97" s="61"/>
      <c r="AL97" s="61"/>
      <c r="AM97" s="61"/>
      <c r="AN97" s="61"/>
      <c r="AO97" s="61"/>
      <c r="AP97" s="64">
        <f t="shared" ca="1" si="14"/>
        <v>70881.53995638754</v>
      </c>
      <c r="AQ97" s="61">
        <f t="shared" ca="1" si="15"/>
        <v>61360.139066723546</v>
      </c>
      <c r="AR97" s="65">
        <f t="shared" ca="1" si="22"/>
        <v>128514.75123723138</v>
      </c>
      <c r="AS97" s="61"/>
      <c r="AT97" s="61"/>
      <c r="AU97" s="61"/>
      <c r="AV97" s="61"/>
      <c r="AW97" s="61"/>
      <c r="AX97" s="64">
        <f t="shared" ca="1" si="16"/>
        <v>70881.53995638754</v>
      </c>
      <c r="AY97" s="61">
        <f t="shared" ca="1" si="17"/>
        <v>61360.139066723546</v>
      </c>
      <c r="AZ97" s="65">
        <f t="shared" ca="1" si="23"/>
        <v>132241.67902311109</v>
      </c>
      <c r="BA97" s="61"/>
      <c r="BB97" s="61"/>
      <c r="BC97" s="61"/>
      <c r="BD97" s="61"/>
      <c r="BE97" s="61"/>
      <c r="BF97" s="66" t="s">
        <v>1332</v>
      </c>
      <c r="BG97" s="66" t="s">
        <v>1331</v>
      </c>
      <c r="BH97" s="66" t="s">
        <v>1522</v>
      </c>
      <c r="BI97" s="66" t="s">
        <v>1509</v>
      </c>
    </row>
    <row r="98" spans="1:61" s="67" customFormat="1" x14ac:dyDescent="0.35">
      <c r="A98" s="90" t="s">
        <v>365</v>
      </c>
      <c r="B98" s="90" t="s">
        <v>160</v>
      </c>
      <c r="C98" s="90" t="s">
        <v>161</v>
      </c>
      <c r="D98" s="91" t="s">
        <v>162</v>
      </c>
      <c r="E98" s="90" t="s">
        <v>366</v>
      </c>
      <c r="F98" s="90" t="s">
        <v>274</v>
      </c>
      <c r="G98" s="90" t="s">
        <v>275</v>
      </c>
      <c r="H98" s="90" t="s">
        <v>276</v>
      </c>
      <c r="I98" s="92">
        <v>7053</v>
      </c>
      <c r="J98" s="90" t="s">
        <v>167</v>
      </c>
      <c r="K98" s="93">
        <f t="shared" si="18"/>
        <v>64605.48</v>
      </c>
      <c r="L98" s="230">
        <v>23539.75</v>
      </c>
      <c r="M98" s="229"/>
      <c r="N98" s="63"/>
      <c r="O98" s="63"/>
      <c r="P98" s="60" t="s">
        <v>122</v>
      </c>
      <c r="Q98" s="60"/>
      <c r="R98" s="64">
        <v>12983.207874000002</v>
      </c>
      <c r="S98" s="61">
        <v>11239.194876</v>
      </c>
      <c r="T98" s="65">
        <f t="shared" si="20"/>
        <v>24222.402750000001</v>
      </c>
      <c r="U98" s="61"/>
      <c r="V98" s="61"/>
      <c r="W98" s="61"/>
      <c r="X98" s="61"/>
      <c r="Y98" s="61"/>
      <c r="Z98" s="64">
        <f t="shared" ca="1" si="10"/>
        <v>13359.720902346002</v>
      </c>
      <c r="AA98" s="61">
        <f t="shared" ca="1" si="11"/>
        <v>11565.131527403999</v>
      </c>
      <c r="AB98" s="65">
        <f t="shared" ca="1" si="21"/>
        <v>24222.402750000001</v>
      </c>
      <c r="AC98" s="61"/>
      <c r="AD98" s="61"/>
      <c r="AE98" s="61"/>
      <c r="AF98" s="61"/>
      <c r="AG98" s="61"/>
      <c r="AH98" s="64">
        <f t="shared" ca="1" si="12"/>
        <v>13747.152808514036</v>
      </c>
      <c r="AI98" s="61">
        <f t="shared" ca="1" si="13"/>
        <v>11900.520341698715</v>
      </c>
      <c r="AJ98" s="65">
        <f t="shared" ca="1" si="19"/>
        <v>24924.852429750001</v>
      </c>
      <c r="AK98" s="61"/>
      <c r="AL98" s="61"/>
      <c r="AM98" s="61"/>
      <c r="AN98" s="61"/>
      <c r="AO98" s="61"/>
      <c r="AP98" s="64">
        <f t="shared" ca="1" si="14"/>
        <v>14145.820239960944</v>
      </c>
      <c r="AQ98" s="61">
        <f t="shared" ca="1" si="15"/>
        <v>12245.635431607978</v>
      </c>
      <c r="AR98" s="65">
        <f t="shared" ca="1" si="22"/>
        <v>25647.673150212751</v>
      </c>
      <c r="AS98" s="61"/>
      <c r="AT98" s="61"/>
      <c r="AU98" s="61"/>
      <c r="AV98" s="61"/>
      <c r="AW98" s="61"/>
      <c r="AX98" s="64">
        <f t="shared" ca="1" si="16"/>
        <v>14145.820239960944</v>
      </c>
      <c r="AY98" s="61">
        <f t="shared" ca="1" si="17"/>
        <v>12245.635431607978</v>
      </c>
      <c r="AZ98" s="65">
        <f t="shared" ca="1" si="23"/>
        <v>26391.455671568921</v>
      </c>
      <c r="BA98" s="61"/>
      <c r="BB98" s="61"/>
      <c r="BC98" s="61"/>
      <c r="BD98" s="61"/>
      <c r="BE98" s="61"/>
      <c r="BF98" s="66" t="s">
        <v>1332</v>
      </c>
      <c r="BG98" s="66" t="s">
        <v>1331</v>
      </c>
      <c r="BH98" s="66" t="s">
        <v>1522</v>
      </c>
      <c r="BI98" s="66" t="s">
        <v>1509</v>
      </c>
    </row>
    <row r="99" spans="1:61" s="67" customFormat="1" x14ac:dyDescent="0.35">
      <c r="A99" s="90" t="s">
        <v>367</v>
      </c>
      <c r="B99" s="90" t="s">
        <v>160</v>
      </c>
      <c r="C99" s="90" t="s">
        <v>161</v>
      </c>
      <c r="D99" s="91" t="s">
        <v>162</v>
      </c>
      <c r="E99" s="90" t="s">
        <v>368</v>
      </c>
      <c r="F99" s="90" t="s">
        <v>369</v>
      </c>
      <c r="G99" s="90" t="s">
        <v>186</v>
      </c>
      <c r="H99" s="90" t="s">
        <v>54</v>
      </c>
      <c r="I99" s="92">
        <v>7836</v>
      </c>
      <c r="J99" s="90" t="s">
        <v>200</v>
      </c>
      <c r="K99" s="93">
        <f t="shared" si="18"/>
        <v>71777.759999999995</v>
      </c>
      <c r="L99" s="232">
        <v>56340.98</v>
      </c>
      <c r="M99" s="229"/>
      <c r="N99" s="63"/>
      <c r="O99" s="63"/>
      <c r="P99" s="60" t="s">
        <v>122</v>
      </c>
      <c r="Q99" s="60"/>
      <c r="R99" s="64">
        <f ca="1">T99-S99</f>
        <v>31074.529473120005</v>
      </c>
      <c r="S99" s="61">
        <f ca="1">T99*46.4%</f>
        <v>26900.338946880001</v>
      </c>
      <c r="T99" s="65">
        <f t="shared" ca="1" si="20"/>
        <v>57974.868420000006</v>
      </c>
      <c r="U99" s="61"/>
      <c r="V99" s="61"/>
      <c r="W99" s="61"/>
      <c r="X99" s="61"/>
      <c r="Y99" s="61"/>
      <c r="Z99" s="64">
        <f ca="1">AB99-AA99</f>
        <v>31074.529473120005</v>
      </c>
      <c r="AA99" s="61">
        <f ca="1">AB99*46.4%</f>
        <v>26900.338946880001</v>
      </c>
      <c r="AB99" s="65">
        <f t="shared" ca="1" si="21"/>
        <v>57974.868420000006</v>
      </c>
      <c r="AC99" s="61"/>
      <c r="AD99" s="61"/>
      <c r="AE99" s="61"/>
      <c r="AF99" s="61"/>
      <c r="AG99" s="61"/>
      <c r="AH99" s="64">
        <f ca="1">AJ99-AI99</f>
        <v>31975.690827840484</v>
      </c>
      <c r="AI99" s="61">
        <f ca="1">AJ99*46.4%</f>
        <v>27680.448776339519</v>
      </c>
      <c r="AJ99" s="65">
        <f t="shared" ca="1" si="19"/>
        <v>59656.139604180004</v>
      </c>
      <c r="AK99" s="61"/>
      <c r="AL99" s="61"/>
      <c r="AM99" s="61"/>
      <c r="AN99" s="61"/>
      <c r="AO99" s="61"/>
      <c r="AP99" s="64">
        <f ca="1">AR99-AQ99</f>
        <v>32902.985861847861</v>
      </c>
      <c r="AQ99" s="61">
        <f ca="1">AR99*46.4%</f>
        <v>28483.181790853367</v>
      </c>
      <c r="AR99" s="65">
        <f t="shared" ca="1" si="22"/>
        <v>61386.167652701224</v>
      </c>
      <c r="AS99" s="61"/>
      <c r="AT99" s="61"/>
      <c r="AU99" s="61"/>
      <c r="AV99" s="61"/>
      <c r="AW99" s="61"/>
      <c r="AX99" s="64">
        <f ca="1">AZ99-AY99</f>
        <v>33857.172451841441</v>
      </c>
      <c r="AY99" s="61">
        <f ca="1">AZ99*46.4%</f>
        <v>29309.194062788116</v>
      </c>
      <c r="AZ99" s="65">
        <f t="shared" ca="1" si="23"/>
        <v>63166.366514629561</v>
      </c>
      <c r="BA99" s="61"/>
      <c r="BB99" s="61"/>
      <c r="BC99" s="61"/>
      <c r="BD99" s="61"/>
      <c r="BE99" s="61"/>
      <c r="BF99" s="66" t="s">
        <v>1332</v>
      </c>
      <c r="BG99" s="66" t="s">
        <v>1331</v>
      </c>
      <c r="BH99" s="66" t="s">
        <v>1522</v>
      </c>
      <c r="BI99" s="66" t="s">
        <v>1510</v>
      </c>
    </row>
    <row r="100" spans="1:61" s="67" customFormat="1" x14ac:dyDescent="0.35">
      <c r="A100" s="90" t="s">
        <v>370</v>
      </c>
      <c r="B100" s="90" t="s">
        <v>160</v>
      </c>
      <c r="C100" s="90" t="s">
        <v>161</v>
      </c>
      <c r="D100" s="91" t="s">
        <v>162</v>
      </c>
      <c r="E100" s="90" t="s">
        <v>371</v>
      </c>
      <c r="F100" s="90" t="s">
        <v>369</v>
      </c>
      <c r="G100" s="90" t="s">
        <v>186</v>
      </c>
      <c r="H100" s="90" t="s">
        <v>54</v>
      </c>
      <c r="I100" s="92">
        <v>25531</v>
      </c>
      <c r="J100" s="90" t="s">
        <v>167</v>
      </c>
      <c r="K100" s="93">
        <f t="shared" si="18"/>
        <v>233863.96</v>
      </c>
      <c r="L100" s="232">
        <v>183568.34</v>
      </c>
      <c r="M100" s="229"/>
      <c r="N100" s="63"/>
      <c r="O100" s="63"/>
      <c r="P100" s="60" t="s">
        <v>122</v>
      </c>
      <c r="Q100" s="60"/>
      <c r="R100" s="64">
        <f ca="1">T100-S100</f>
        <v>101246.01651696001</v>
      </c>
      <c r="S100" s="61">
        <f ca="1">T100*46.4%</f>
        <v>87645.805343039989</v>
      </c>
      <c r="T100" s="65">
        <f t="shared" ca="1" si="20"/>
        <v>188891.82186</v>
      </c>
      <c r="U100" s="61"/>
      <c r="V100" s="61"/>
      <c r="W100" s="61"/>
      <c r="X100" s="61"/>
      <c r="Y100" s="61"/>
      <c r="Z100" s="64">
        <f ca="1">AB100-AA100</f>
        <v>101246.01651696001</v>
      </c>
      <c r="AA100" s="61">
        <f ca="1">AB100*46.4%</f>
        <v>87645.805343039989</v>
      </c>
      <c r="AB100" s="65">
        <f t="shared" ca="1" si="21"/>
        <v>188891.82186</v>
      </c>
      <c r="AC100" s="61"/>
      <c r="AD100" s="61"/>
      <c r="AE100" s="61"/>
      <c r="AF100" s="61"/>
      <c r="AG100" s="61"/>
      <c r="AH100" s="64">
        <f t="shared" ref="AH100:AH149" ca="1" si="24">AJ100-AI100</f>
        <v>104182.15099595184</v>
      </c>
      <c r="AI100" s="61">
        <f t="shared" ref="AI100:AI149" ca="1" si="25">AJ100*46.4%</f>
        <v>90187.533697988139</v>
      </c>
      <c r="AJ100" s="65">
        <f t="shared" ca="1" si="19"/>
        <v>194369.68469393998</v>
      </c>
      <c r="AK100" s="61"/>
      <c r="AL100" s="61"/>
      <c r="AM100" s="61"/>
      <c r="AN100" s="61"/>
      <c r="AO100" s="61"/>
      <c r="AP100" s="64">
        <f t="shared" ref="AP100:AP149" ca="1" si="26">AR100-AQ100</f>
        <v>107203.43337483445</v>
      </c>
      <c r="AQ100" s="61">
        <f t="shared" ref="AQ100:AQ149" ca="1" si="27">AR100*46.4%</f>
        <v>92802.972175229806</v>
      </c>
      <c r="AR100" s="65">
        <f t="shared" ca="1" si="22"/>
        <v>200006.40555006426</v>
      </c>
      <c r="AS100" s="61"/>
      <c r="AT100" s="61"/>
      <c r="AU100" s="61"/>
      <c r="AV100" s="61"/>
      <c r="AW100" s="61"/>
      <c r="AX100" s="64">
        <f t="shared" ref="AX100:AX149" ca="1" si="28">AZ100-AY100</f>
        <v>110312.33294270464</v>
      </c>
      <c r="AY100" s="61">
        <f t="shared" ref="AY100:AY149" ca="1" si="29">AZ100*46.4%</f>
        <v>95494.258368311479</v>
      </c>
      <c r="AZ100" s="65">
        <f t="shared" ca="1" si="23"/>
        <v>205806.59131101612</v>
      </c>
      <c r="BA100" s="61"/>
      <c r="BB100" s="61"/>
      <c r="BC100" s="61"/>
      <c r="BD100" s="61"/>
      <c r="BE100" s="61"/>
      <c r="BF100" s="66" t="s">
        <v>1332</v>
      </c>
      <c r="BG100" s="66" t="s">
        <v>1331</v>
      </c>
      <c r="BH100" s="66" t="s">
        <v>1522</v>
      </c>
      <c r="BI100" s="66" t="s">
        <v>1510</v>
      </c>
    </row>
    <row r="101" spans="1:61" s="67" customFormat="1" x14ac:dyDescent="0.35">
      <c r="A101" s="90" t="s">
        <v>372</v>
      </c>
      <c r="B101" s="90" t="s">
        <v>160</v>
      </c>
      <c r="C101" s="90" t="s">
        <v>161</v>
      </c>
      <c r="D101" s="91" t="s">
        <v>162</v>
      </c>
      <c r="E101" s="90" t="s">
        <v>373</v>
      </c>
      <c r="F101" s="90" t="s">
        <v>369</v>
      </c>
      <c r="G101" s="90" t="s">
        <v>186</v>
      </c>
      <c r="H101" s="90" t="s">
        <v>54</v>
      </c>
      <c r="I101" s="92">
        <v>3000</v>
      </c>
      <c r="J101" s="90" t="s">
        <v>176</v>
      </c>
      <c r="K101" s="93">
        <f t="shared" si="18"/>
        <v>27480</v>
      </c>
      <c r="L101" s="232">
        <v>21570.05</v>
      </c>
      <c r="M101" s="229"/>
      <c r="N101" s="63"/>
      <c r="O101" s="63"/>
      <c r="P101" s="60" t="s">
        <v>122</v>
      </c>
      <c r="Q101" s="60"/>
      <c r="R101" s="64">
        <f t="shared" ref="R101:R149" ca="1" si="30">T101-S101</f>
        <v>11896.8316572</v>
      </c>
      <c r="S101" s="61">
        <f t="shared" ref="S101:S149" ca="1" si="31">T101*46.4%</f>
        <v>10298.749792799998</v>
      </c>
      <c r="T101" s="65">
        <f t="shared" ca="1" si="20"/>
        <v>22195.581449999998</v>
      </c>
      <c r="U101" s="61"/>
      <c r="V101" s="61"/>
      <c r="W101" s="61"/>
      <c r="X101" s="61"/>
      <c r="Y101" s="61"/>
      <c r="Z101" s="64">
        <f t="shared" ref="Z101:Z149" ca="1" si="32">AB101-AA101</f>
        <v>11896.8316572</v>
      </c>
      <c r="AA101" s="61">
        <f t="shared" ref="AA101:AA149" ca="1" si="33">AB101*46.4%</f>
        <v>10298.749792799998</v>
      </c>
      <c r="AB101" s="65">
        <f t="shared" ca="1" si="21"/>
        <v>22195.581449999998</v>
      </c>
      <c r="AC101" s="61"/>
      <c r="AD101" s="61"/>
      <c r="AE101" s="61"/>
      <c r="AF101" s="61"/>
      <c r="AG101" s="61"/>
      <c r="AH101" s="64">
        <f t="shared" ca="1" si="24"/>
        <v>12241.839775258799</v>
      </c>
      <c r="AI101" s="61">
        <f t="shared" ca="1" si="25"/>
        <v>10597.413536791199</v>
      </c>
      <c r="AJ101" s="65">
        <f t="shared" ca="1" si="19"/>
        <v>22839.253312049997</v>
      </c>
      <c r="AK101" s="61"/>
      <c r="AL101" s="61"/>
      <c r="AM101" s="61"/>
      <c r="AN101" s="61"/>
      <c r="AO101" s="61"/>
      <c r="AP101" s="64">
        <f t="shared" ca="1" si="26"/>
        <v>12596.853128741306</v>
      </c>
      <c r="AQ101" s="61">
        <f t="shared" ca="1" si="27"/>
        <v>10904.738529358143</v>
      </c>
      <c r="AR101" s="65">
        <f t="shared" ca="1" si="22"/>
        <v>23501.591658099449</v>
      </c>
      <c r="AS101" s="61"/>
      <c r="AT101" s="61"/>
      <c r="AU101" s="61"/>
      <c r="AV101" s="61"/>
      <c r="AW101" s="61"/>
      <c r="AX101" s="64">
        <f t="shared" ca="1" si="28"/>
        <v>12962.161869474803</v>
      </c>
      <c r="AY101" s="61">
        <f t="shared" ca="1" si="29"/>
        <v>11220.975946709528</v>
      </c>
      <c r="AZ101" s="65">
        <f t="shared" ca="1" si="23"/>
        <v>24183.137816184331</v>
      </c>
      <c r="BA101" s="61"/>
      <c r="BB101" s="61"/>
      <c r="BC101" s="61"/>
      <c r="BD101" s="61"/>
      <c r="BE101" s="61"/>
      <c r="BF101" s="66" t="s">
        <v>1332</v>
      </c>
      <c r="BG101" s="66" t="s">
        <v>1331</v>
      </c>
      <c r="BH101" s="66" t="s">
        <v>1522</v>
      </c>
      <c r="BI101" s="66" t="s">
        <v>1510</v>
      </c>
    </row>
    <row r="102" spans="1:61" s="67" customFormat="1" x14ac:dyDescent="0.35">
      <c r="A102" s="90" t="s">
        <v>374</v>
      </c>
      <c r="B102" s="90" t="s">
        <v>160</v>
      </c>
      <c r="C102" s="90" t="s">
        <v>161</v>
      </c>
      <c r="D102" s="91" t="s">
        <v>162</v>
      </c>
      <c r="E102" s="90" t="s">
        <v>375</v>
      </c>
      <c r="F102" s="90" t="s">
        <v>369</v>
      </c>
      <c r="G102" s="90" t="s">
        <v>186</v>
      </c>
      <c r="H102" s="90" t="s">
        <v>54</v>
      </c>
      <c r="I102" s="92">
        <v>5153</v>
      </c>
      <c r="J102" s="90" t="s">
        <v>170</v>
      </c>
      <c r="K102" s="93">
        <f t="shared" si="18"/>
        <v>47201.48</v>
      </c>
      <c r="L102" s="232">
        <v>37050.160000000003</v>
      </c>
      <c r="M102" s="229"/>
      <c r="N102" s="63"/>
      <c r="O102" s="63"/>
      <c r="P102" s="60" t="s">
        <v>122</v>
      </c>
      <c r="Q102" s="60"/>
      <c r="R102" s="64">
        <f t="shared" ca="1" si="30"/>
        <v>20434.793447040003</v>
      </c>
      <c r="S102" s="61">
        <f t="shared" ca="1" si="31"/>
        <v>17689.821192960004</v>
      </c>
      <c r="T102" s="65">
        <f t="shared" ca="1" si="20"/>
        <v>38124.614640000007</v>
      </c>
      <c r="U102" s="61"/>
      <c r="V102" s="61"/>
      <c r="W102" s="61"/>
      <c r="X102" s="61"/>
      <c r="Y102" s="61"/>
      <c r="Z102" s="64">
        <f t="shared" ca="1" si="32"/>
        <v>20434.793447040003</v>
      </c>
      <c r="AA102" s="61">
        <f t="shared" ca="1" si="33"/>
        <v>17689.821192960004</v>
      </c>
      <c r="AB102" s="65">
        <f t="shared" ca="1" si="21"/>
        <v>38124.614640000007</v>
      </c>
      <c r="AC102" s="61"/>
      <c r="AD102" s="61"/>
      <c r="AE102" s="61"/>
      <c r="AF102" s="61"/>
      <c r="AG102" s="61"/>
      <c r="AH102" s="64">
        <f t="shared" ca="1" si="24"/>
        <v>21027.402457004166</v>
      </c>
      <c r="AI102" s="61">
        <f t="shared" ca="1" si="25"/>
        <v>18202.826007555843</v>
      </c>
      <c r="AJ102" s="65">
        <f t="shared" ca="1" si="19"/>
        <v>39230.228464560008</v>
      </c>
      <c r="AK102" s="61"/>
      <c r="AL102" s="61"/>
      <c r="AM102" s="61"/>
      <c r="AN102" s="61"/>
      <c r="AO102" s="61"/>
      <c r="AP102" s="64">
        <f t="shared" ca="1" si="26"/>
        <v>21637.197128257285</v>
      </c>
      <c r="AQ102" s="61">
        <f t="shared" ca="1" si="27"/>
        <v>18730.707961774962</v>
      </c>
      <c r="AR102" s="65">
        <f t="shared" ca="1" si="22"/>
        <v>40367.905090032247</v>
      </c>
      <c r="AS102" s="61"/>
      <c r="AT102" s="61"/>
      <c r="AU102" s="61"/>
      <c r="AV102" s="61"/>
      <c r="AW102" s="61"/>
      <c r="AX102" s="64">
        <f t="shared" ca="1" si="28"/>
        <v>22264.675844976748</v>
      </c>
      <c r="AY102" s="61">
        <f t="shared" ca="1" si="29"/>
        <v>19273.898492666438</v>
      </c>
      <c r="AZ102" s="65">
        <f t="shared" ca="1" si="23"/>
        <v>41538.574337643186</v>
      </c>
      <c r="BA102" s="61"/>
      <c r="BB102" s="61"/>
      <c r="BC102" s="61"/>
      <c r="BD102" s="61"/>
      <c r="BE102" s="61"/>
      <c r="BF102" s="66" t="s">
        <v>1332</v>
      </c>
      <c r="BG102" s="66" t="s">
        <v>1331</v>
      </c>
      <c r="BH102" s="66" t="s">
        <v>1522</v>
      </c>
      <c r="BI102" s="66" t="s">
        <v>1510</v>
      </c>
    </row>
    <row r="103" spans="1:61" s="67" customFormat="1" x14ac:dyDescent="0.35">
      <c r="A103" s="90" t="s">
        <v>376</v>
      </c>
      <c r="B103" s="90" t="s">
        <v>160</v>
      </c>
      <c r="C103" s="90" t="s">
        <v>161</v>
      </c>
      <c r="D103" s="91" t="s">
        <v>162</v>
      </c>
      <c r="E103" s="90" t="s">
        <v>377</v>
      </c>
      <c r="F103" s="90" t="s">
        <v>369</v>
      </c>
      <c r="G103" s="90" t="s">
        <v>186</v>
      </c>
      <c r="H103" s="90" t="s">
        <v>54</v>
      </c>
      <c r="I103" s="92">
        <v>5153</v>
      </c>
      <c r="J103" s="90" t="s">
        <v>170</v>
      </c>
      <c r="K103" s="93">
        <f t="shared" si="18"/>
        <v>47201.48</v>
      </c>
      <c r="L103" s="232">
        <v>37050.160000000003</v>
      </c>
      <c r="M103" s="229"/>
      <c r="N103" s="63"/>
      <c r="O103" s="63"/>
      <c r="P103" s="60" t="s">
        <v>122</v>
      </c>
      <c r="Q103" s="60"/>
      <c r="R103" s="64">
        <f t="shared" ca="1" si="30"/>
        <v>20434.793447040003</v>
      </c>
      <c r="S103" s="61">
        <f t="shared" ca="1" si="31"/>
        <v>17689.821192960004</v>
      </c>
      <c r="T103" s="65">
        <f t="shared" ca="1" si="20"/>
        <v>38124.614640000007</v>
      </c>
      <c r="U103" s="61"/>
      <c r="V103" s="61"/>
      <c r="W103" s="61"/>
      <c r="X103" s="61"/>
      <c r="Y103" s="61"/>
      <c r="Z103" s="64">
        <f t="shared" ca="1" si="32"/>
        <v>20434.793447040003</v>
      </c>
      <c r="AA103" s="61">
        <f t="shared" ca="1" si="33"/>
        <v>17689.821192960004</v>
      </c>
      <c r="AB103" s="65">
        <f t="shared" ca="1" si="21"/>
        <v>38124.614640000007</v>
      </c>
      <c r="AC103" s="61"/>
      <c r="AD103" s="61"/>
      <c r="AE103" s="61"/>
      <c r="AF103" s="61"/>
      <c r="AG103" s="61"/>
      <c r="AH103" s="64">
        <f t="shared" ca="1" si="24"/>
        <v>21027.402457004166</v>
      </c>
      <c r="AI103" s="61">
        <f t="shared" ca="1" si="25"/>
        <v>18202.826007555843</v>
      </c>
      <c r="AJ103" s="65">
        <f t="shared" ca="1" si="19"/>
        <v>39230.228464560008</v>
      </c>
      <c r="AK103" s="61"/>
      <c r="AL103" s="61"/>
      <c r="AM103" s="61"/>
      <c r="AN103" s="61"/>
      <c r="AO103" s="61"/>
      <c r="AP103" s="64">
        <f t="shared" ca="1" si="26"/>
        <v>21637.197128257285</v>
      </c>
      <c r="AQ103" s="61">
        <f t="shared" ca="1" si="27"/>
        <v>18730.707961774962</v>
      </c>
      <c r="AR103" s="65">
        <f t="shared" ca="1" si="22"/>
        <v>40367.905090032247</v>
      </c>
      <c r="AS103" s="61"/>
      <c r="AT103" s="61"/>
      <c r="AU103" s="61"/>
      <c r="AV103" s="61"/>
      <c r="AW103" s="61"/>
      <c r="AX103" s="64">
        <f t="shared" ca="1" si="28"/>
        <v>22264.675844976748</v>
      </c>
      <c r="AY103" s="61">
        <f t="shared" ca="1" si="29"/>
        <v>19273.898492666438</v>
      </c>
      <c r="AZ103" s="65">
        <f t="shared" ca="1" si="23"/>
        <v>41538.574337643186</v>
      </c>
      <c r="BA103" s="61"/>
      <c r="BB103" s="61"/>
      <c r="BC103" s="61"/>
      <c r="BD103" s="61"/>
      <c r="BE103" s="61"/>
      <c r="BF103" s="66" t="s">
        <v>1332</v>
      </c>
      <c r="BG103" s="66" t="s">
        <v>1331</v>
      </c>
      <c r="BH103" s="66" t="s">
        <v>1522</v>
      </c>
      <c r="BI103" s="66" t="s">
        <v>1510</v>
      </c>
    </row>
    <row r="104" spans="1:61" s="67" customFormat="1" x14ac:dyDescent="0.35">
      <c r="A104" s="90" t="s">
        <v>378</v>
      </c>
      <c r="B104" s="90" t="s">
        <v>160</v>
      </c>
      <c r="C104" s="90" t="s">
        <v>161</v>
      </c>
      <c r="D104" s="91" t="s">
        <v>162</v>
      </c>
      <c r="E104" s="90" t="s">
        <v>379</v>
      </c>
      <c r="F104" s="90" t="s">
        <v>369</v>
      </c>
      <c r="G104" s="90" t="s">
        <v>186</v>
      </c>
      <c r="H104" s="90" t="s">
        <v>54</v>
      </c>
      <c r="I104" s="92">
        <v>5153</v>
      </c>
      <c r="J104" s="90" t="s">
        <v>170</v>
      </c>
      <c r="K104" s="93">
        <f t="shared" si="18"/>
        <v>47201.48</v>
      </c>
      <c r="L104" s="232">
        <v>37050.160000000003</v>
      </c>
      <c r="M104" s="229"/>
      <c r="N104" s="63"/>
      <c r="O104" s="63"/>
      <c r="P104" s="60" t="s">
        <v>122</v>
      </c>
      <c r="Q104" s="60"/>
      <c r="R104" s="64">
        <f t="shared" ca="1" si="30"/>
        <v>20434.793447040003</v>
      </c>
      <c r="S104" s="61">
        <f t="shared" ca="1" si="31"/>
        <v>17689.821192960004</v>
      </c>
      <c r="T104" s="65">
        <f t="shared" ca="1" si="20"/>
        <v>38124.614640000007</v>
      </c>
      <c r="U104" s="61"/>
      <c r="V104" s="61"/>
      <c r="W104" s="61"/>
      <c r="X104" s="61"/>
      <c r="Y104" s="61"/>
      <c r="Z104" s="64">
        <f t="shared" ca="1" si="32"/>
        <v>20434.793447040003</v>
      </c>
      <c r="AA104" s="61">
        <f t="shared" ca="1" si="33"/>
        <v>17689.821192960004</v>
      </c>
      <c r="AB104" s="65">
        <f t="shared" ca="1" si="21"/>
        <v>38124.614640000007</v>
      </c>
      <c r="AC104" s="61"/>
      <c r="AD104" s="61"/>
      <c r="AE104" s="61"/>
      <c r="AF104" s="61"/>
      <c r="AG104" s="61"/>
      <c r="AH104" s="64">
        <f t="shared" ca="1" si="24"/>
        <v>21027.402457004166</v>
      </c>
      <c r="AI104" s="61">
        <f t="shared" ca="1" si="25"/>
        <v>18202.826007555843</v>
      </c>
      <c r="AJ104" s="65">
        <f t="shared" ca="1" si="19"/>
        <v>39230.228464560008</v>
      </c>
      <c r="AK104" s="61"/>
      <c r="AL104" s="61"/>
      <c r="AM104" s="61"/>
      <c r="AN104" s="61"/>
      <c r="AO104" s="61"/>
      <c r="AP104" s="64">
        <f t="shared" ca="1" si="26"/>
        <v>21637.197128257285</v>
      </c>
      <c r="AQ104" s="61">
        <f t="shared" ca="1" si="27"/>
        <v>18730.707961774962</v>
      </c>
      <c r="AR104" s="65">
        <f t="shared" ca="1" si="22"/>
        <v>40367.905090032247</v>
      </c>
      <c r="AS104" s="61"/>
      <c r="AT104" s="61"/>
      <c r="AU104" s="61"/>
      <c r="AV104" s="61"/>
      <c r="AW104" s="61"/>
      <c r="AX104" s="64">
        <f t="shared" ca="1" si="28"/>
        <v>22264.675844976748</v>
      </c>
      <c r="AY104" s="61">
        <f t="shared" ca="1" si="29"/>
        <v>19273.898492666438</v>
      </c>
      <c r="AZ104" s="65">
        <f t="shared" ca="1" si="23"/>
        <v>41538.574337643186</v>
      </c>
      <c r="BA104" s="61"/>
      <c r="BB104" s="61"/>
      <c r="BC104" s="61"/>
      <c r="BD104" s="61"/>
      <c r="BE104" s="61"/>
      <c r="BF104" s="66" t="s">
        <v>1332</v>
      </c>
      <c r="BG104" s="66" t="s">
        <v>1331</v>
      </c>
      <c r="BH104" s="66" t="s">
        <v>1522</v>
      </c>
      <c r="BI104" s="66" t="s">
        <v>1510</v>
      </c>
    </row>
    <row r="105" spans="1:61" s="67" customFormat="1" x14ac:dyDescent="0.35">
      <c r="A105" s="90" t="s">
        <v>380</v>
      </c>
      <c r="B105" s="90" t="s">
        <v>160</v>
      </c>
      <c r="C105" s="90" t="s">
        <v>161</v>
      </c>
      <c r="D105" s="91" t="s">
        <v>162</v>
      </c>
      <c r="E105" s="90" t="s">
        <v>381</v>
      </c>
      <c r="F105" s="90" t="s">
        <v>369</v>
      </c>
      <c r="G105" s="90" t="s">
        <v>186</v>
      </c>
      <c r="H105" s="90" t="s">
        <v>54</v>
      </c>
      <c r="I105" s="92">
        <v>822</v>
      </c>
      <c r="J105" s="90" t="s">
        <v>176</v>
      </c>
      <c r="K105" s="93">
        <f t="shared" si="18"/>
        <v>7529.52</v>
      </c>
      <c r="L105" s="232">
        <v>5910.19</v>
      </c>
      <c r="M105" s="229"/>
      <c r="N105" s="63"/>
      <c r="O105" s="63"/>
      <c r="P105" s="60" t="s">
        <v>122</v>
      </c>
      <c r="Q105" s="60"/>
      <c r="R105" s="64">
        <f t="shared" ca="1" si="30"/>
        <v>3259.7298333600002</v>
      </c>
      <c r="S105" s="61">
        <f t="shared" ca="1" si="31"/>
        <v>2821.8556766399997</v>
      </c>
      <c r="T105" s="65">
        <f t="shared" ca="1" si="20"/>
        <v>6081.5855099999999</v>
      </c>
      <c r="U105" s="61"/>
      <c r="V105" s="61"/>
      <c r="W105" s="61"/>
      <c r="X105" s="61"/>
      <c r="Y105" s="61"/>
      <c r="Z105" s="64">
        <f t="shared" ca="1" si="32"/>
        <v>3259.7298333600002</v>
      </c>
      <c r="AA105" s="61">
        <f t="shared" ca="1" si="33"/>
        <v>2821.8556766399997</v>
      </c>
      <c r="AB105" s="65">
        <f t="shared" ca="1" si="21"/>
        <v>6081.5855099999999</v>
      </c>
      <c r="AC105" s="61"/>
      <c r="AD105" s="61"/>
      <c r="AE105" s="61"/>
      <c r="AF105" s="61"/>
      <c r="AG105" s="61"/>
      <c r="AH105" s="64">
        <f t="shared" ca="1" si="24"/>
        <v>3354.26199852744</v>
      </c>
      <c r="AI105" s="61">
        <f t="shared" ca="1" si="25"/>
        <v>2903.6894912625598</v>
      </c>
      <c r="AJ105" s="65">
        <f t="shared" ca="1" si="19"/>
        <v>6257.9514897899999</v>
      </c>
      <c r="AK105" s="61"/>
      <c r="AL105" s="61"/>
      <c r="AM105" s="61"/>
      <c r="AN105" s="61"/>
      <c r="AO105" s="61"/>
      <c r="AP105" s="64">
        <f t="shared" ca="1" si="26"/>
        <v>3451.5355964847358</v>
      </c>
      <c r="AQ105" s="61">
        <f t="shared" ca="1" si="27"/>
        <v>2987.8964865091739</v>
      </c>
      <c r="AR105" s="65">
        <f t="shared" ca="1" si="22"/>
        <v>6439.4320829939097</v>
      </c>
      <c r="AS105" s="61"/>
      <c r="AT105" s="61"/>
      <c r="AU105" s="61"/>
      <c r="AV105" s="61"/>
      <c r="AW105" s="61"/>
      <c r="AX105" s="64">
        <f t="shared" ca="1" si="28"/>
        <v>3551.6301287827928</v>
      </c>
      <c r="AY105" s="61">
        <f t="shared" ca="1" si="29"/>
        <v>3074.54548461794</v>
      </c>
      <c r="AZ105" s="65">
        <f t="shared" ca="1" si="23"/>
        <v>6626.1756134007328</v>
      </c>
      <c r="BA105" s="61"/>
      <c r="BB105" s="61"/>
      <c r="BC105" s="61"/>
      <c r="BD105" s="61"/>
      <c r="BE105" s="61"/>
      <c r="BF105" s="66" t="s">
        <v>1332</v>
      </c>
      <c r="BG105" s="66" t="s">
        <v>1331</v>
      </c>
      <c r="BH105" s="66" t="s">
        <v>1522</v>
      </c>
      <c r="BI105" s="66" t="s">
        <v>1510</v>
      </c>
    </row>
    <row r="106" spans="1:61" s="67" customFormat="1" x14ac:dyDescent="0.35">
      <c r="A106" s="90" t="s">
        <v>382</v>
      </c>
      <c r="B106" s="90" t="s">
        <v>160</v>
      </c>
      <c r="C106" s="90" t="s">
        <v>161</v>
      </c>
      <c r="D106" s="91" t="s">
        <v>162</v>
      </c>
      <c r="E106" s="90" t="s">
        <v>383</v>
      </c>
      <c r="F106" s="90" t="s">
        <v>369</v>
      </c>
      <c r="G106" s="90" t="s">
        <v>186</v>
      </c>
      <c r="H106" s="90" t="s">
        <v>54</v>
      </c>
      <c r="I106" s="92">
        <v>4836</v>
      </c>
      <c r="J106" s="90" t="s">
        <v>200</v>
      </c>
      <c r="K106" s="93">
        <f t="shared" si="18"/>
        <v>44297.760000000002</v>
      </c>
      <c r="L106" s="232">
        <v>34770.93</v>
      </c>
      <c r="M106" s="229"/>
      <c r="N106" s="63"/>
      <c r="O106" s="63"/>
      <c r="P106" s="60" t="s">
        <v>122</v>
      </c>
      <c r="Q106" s="60"/>
      <c r="R106" s="64">
        <f t="shared" ca="1" si="30"/>
        <v>19177.697815920001</v>
      </c>
      <c r="S106" s="61">
        <f t="shared" ca="1" si="31"/>
        <v>16601.58915408</v>
      </c>
      <c r="T106" s="65">
        <f t="shared" ca="1" si="20"/>
        <v>35779.286970000001</v>
      </c>
      <c r="U106" s="61"/>
      <c r="V106" s="61"/>
      <c r="W106" s="61"/>
      <c r="X106" s="61"/>
      <c r="Y106" s="61"/>
      <c r="Z106" s="64">
        <f t="shared" ca="1" si="32"/>
        <v>19177.697815920001</v>
      </c>
      <c r="AA106" s="61">
        <f t="shared" ca="1" si="33"/>
        <v>16601.58915408</v>
      </c>
      <c r="AB106" s="65">
        <f t="shared" ca="1" si="21"/>
        <v>35779.286970000001</v>
      </c>
      <c r="AC106" s="61"/>
      <c r="AD106" s="61"/>
      <c r="AE106" s="61"/>
      <c r="AF106" s="61"/>
      <c r="AG106" s="61"/>
      <c r="AH106" s="64">
        <f t="shared" ca="1" si="24"/>
        <v>19733.851052581682</v>
      </c>
      <c r="AI106" s="61">
        <f t="shared" ca="1" si="25"/>
        <v>17083.035239548321</v>
      </c>
      <c r="AJ106" s="65">
        <f t="shared" ca="1" si="19"/>
        <v>36816.886292130002</v>
      </c>
      <c r="AK106" s="61"/>
      <c r="AL106" s="61"/>
      <c r="AM106" s="61"/>
      <c r="AN106" s="61"/>
      <c r="AO106" s="61"/>
      <c r="AP106" s="64">
        <f t="shared" ca="1" si="26"/>
        <v>20306.132733106551</v>
      </c>
      <c r="AQ106" s="61">
        <f t="shared" ca="1" si="27"/>
        <v>17578.44326149522</v>
      </c>
      <c r="AR106" s="65">
        <f t="shared" ca="1" si="22"/>
        <v>37884.575994601772</v>
      </c>
      <c r="AS106" s="61"/>
      <c r="AT106" s="61"/>
      <c r="AU106" s="61"/>
      <c r="AV106" s="61"/>
      <c r="AW106" s="61"/>
      <c r="AX106" s="64">
        <f t="shared" ca="1" si="28"/>
        <v>20895.010582366642</v>
      </c>
      <c r="AY106" s="61">
        <f t="shared" ca="1" si="29"/>
        <v>18088.21811607858</v>
      </c>
      <c r="AZ106" s="65">
        <f t="shared" ca="1" si="23"/>
        <v>38983.228698445222</v>
      </c>
      <c r="BA106" s="61"/>
      <c r="BB106" s="61"/>
      <c r="BC106" s="61"/>
      <c r="BD106" s="61"/>
      <c r="BE106" s="61"/>
      <c r="BF106" s="66" t="s">
        <v>1332</v>
      </c>
      <c r="BG106" s="66" t="s">
        <v>1331</v>
      </c>
      <c r="BH106" s="66" t="s">
        <v>1522</v>
      </c>
      <c r="BI106" s="66" t="s">
        <v>1510</v>
      </c>
    </row>
    <row r="107" spans="1:61" s="67" customFormat="1" x14ac:dyDescent="0.35">
      <c r="A107" s="90" t="s">
        <v>384</v>
      </c>
      <c r="B107" s="90" t="s">
        <v>160</v>
      </c>
      <c r="C107" s="90" t="s">
        <v>161</v>
      </c>
      <c r="D107" s="91" t="s">
        <v>162</v>
      </c>
      <c r="E107" s="90" t="s">
        <v>385</v>
      </c>
      <c r="F107" s="90" t="s">
        <v>369</v>
      </c>
      <c r="G107" s="90" t="s">
        <v>186</v>
      </c>
      <c r="H107" s="90" t="s">
        <v>54</v>
      </c>
      <c r="I107" s="92">
        <v>5430</v>
      </c>
      <c r="J107" s="90" t="s">
        <v>170</v>
      </c>
      <c r="K107" s="93">
        <f t="shared" si="18"/>
        <v>49738.8</v>
      </c>
      <c r="L107" s="232">
        <v>39041.800000000003</v>
      </c>
      <c r="M107" s="229"/>
      <c r="N107" s="63"/>
      <c r="O107" s="63"/>
      <c r="P107" s="60" t="s">
        <v>122</v>
      </c>
      <c r="Q107" s="60"/>
      <c r="R107" s="64">
        <f t="shared" ca="1" si="30"/>
        <v>21533.270539200003</v>
      </c>
      <c r="S107" s="61">
        <f t="shared" ca="1" si="31"/>
        <v>18640.741660800002</v>
      </c>
      <c r="T107" s="65">
        <f t="shared" ca="1" si="20"/>
        <v>40174.012200000005</v>
      </c>
      <c r="U107" s="61"/>
      <c r="V107" s="61"/>
      <c r="W107" s="61"/>
      <c r="X107" s="61"/>
      <c r="Y107" s="61"/>
      <c r="Z107" s="64">
        <f t="shared" ca="1" si="32"/>
        <v>21533.270539200003</v>
      </c>
      <c r="AA107" s="61">
        <f t="shared" ca="1" si="33"/>
        <v>18640.741660800002</v>
      </c>
      <c r="AB107" s="65">
        <f t="shared" ca="1" si="21"/>
        <v>40174.012200000005</v>
      </c>
      <c r="AC107" s="61"/>
      <c r="AD107" s="61"/>
      <c r="AE107" s="61"/>
      <c r="AF107" s="61"/>
      <c r="AG107" s="61"/>
      <c r="AH107" s="64">
        <f t="shared" ca="1" si="24"/>
        <v>22157.735384836804</v>
      </c>
      <c r="AI107" s="61">
        <f t="shared" ca="1" si="25"/>
        <v>19181.323168963198</v>
      </c>
      <c r="AJ107" s="65">
        <f t="shared" ca="1" si="19"/>
        <v>41339.058553800001</v>
      </c>
      <c r="AK107" s="61"/>
      <c r="AL107" s="61"/>
      <c r="AM107" s="61"/>
      <c r="AN107" s="61"/>
      <c r="AO107" s="61"/>
      <c r="AP107" s="64">
        <f t="shared" ca="1" si="26"/>
        <v>22800.309710997069</v>
      </c>
      <c r="AQ107" s="61">
        <f t="shared" ca="1" si="27"/>
        <v>19737.581540863132</v>
      </c>
      <c r="AR107" s="65">
        <f t="shared" ca="1" si="22"/>
        <v>42537.891251860201</v>
      </c>
      <c r="AS107" s="61"/>
      <c r="AT107" s="61"/>
      <c r="AU107" s="61"/>
      <c r="AV107" s="61"/>
      <c r="AW107" s="61"/>
      <c r="AX107" s="64">
        <f t="shared" ca="1" si="28"/>
        <v>23461.518692615984</v>
      </c>
      <c r="AY107" s="61">
        <f t="shared" ca="1" si="29"/>
        <v>20309.971405548164</v>
      </c>
      <c r="AZ107" s="65">
        <f t="shared" ca="1" si="23"/>
        <v>43771.490098164148</v>
      </c>
      <c r="BA107" s="61"/>
      <c r="BB107" s="61"/>
      <c r="BC107" s="61"/>
      <c r="BD107" s="61"/>
      <c r="BE107" s="61"/>
      <c r="BF107" s="66" t="s">
        <v>1332</v>
      </c>
      <c r="BG107" s="66" t="s">
        <v>1331</v>
      </c>
      <c r="BH107" s="66" t="s">
        <v>1522</v>
      </c>
      <c r="BI107" s="66" t="s">
        <v>1510</v>
      </c>
    </row>
    <row r="108" spans="1:61" s="67" customFormat="1" x14ac:dyDescent="0.35">
      <c r="A108" s="90" t="s">
        <v>386</v>
      </c>
      <c r="B108" s="90" t="s">
        <v>160</v>
      </c>
      <c r="C108" s="90" t="s">
        <v>161</v>
      </c>
      <c r="D108" s="91" t="s">
        <v>162</v>
      </c>
      <c r="E108" s="90" t="s">
        <v>387</v>
      </c>
      <c r="F108" s="90" t="s">
        <v>369</v>
      </c>
      <c r="G108" s="90" t="s">
        <v>186</v>
      </c>
      <c r="H108" s="90" t="s">
        <v>54</v>
      </c>
      <c r="I108" s="92">
        <v>5153</v>
      </c>
      <c r="J108" s="90" t="s">
        <v>170</v>
      </c>
      <c r="K108" s="93">
        <f t="shared" si="18"/>
        <v>47201.48</v>
      </c>
      <c r="L108" s="232">
        <v>37050.160000000003</v>
      </c>
      <c r="M108" s="229"/>
      <c r="N108" s="63"/>
      <c r="O108" s="63"/>
      <c r="P108" s="60" t="s">
        <v>122</v>
      </c>
      <c r="Q108" s="60"/>
      <c r="R108" s="64">
        <f t="shared" ca="1" si="30"/>
        <v>20434.793447040003</v>
      </c>
      <c r="S108" s="61">
        <f t="shared" ca="1" si="31"/>
        <v>17689.821192960004</v>
      </c>
      <c r="T108" s="65">
        <f t="shared" ca="1" si="20"/>
        <v>38124.614640000007</v>
      </c>
      <c r="U108" s="61"/>
      <c r="V108" s="61"/>
      <c r="W108" s="61"/>
      <c r="X108" s="61"/>
      <c r="Y108" s="61"/>
      <c r="Z108" s="64">
        <f t="shared" ca="1" si="32"/>
        <v>20434.793447040003</v>
      </c>
      <c r="AA108" s="61">
        <f t="shared" ca="1" si="33"/>
        <v>17689.821192960004</v>
      </c>
      <c r="AB108" s="65">
        <f t="shared" ca="1" si="21"/>
        <v>38124.614640000007</v>
      </c>
      <c r="AC108" s="61"/>
      <c r="AD108" s="61"/>
      <c r="AE108" s="61"/>
      <c r="AF108" s="61"/>
      <c r="AG108" s="61"/>
      <c r="AH108" s="64">
        <f t="shared" ca="1" si="24"/>
        <v>21027.402457004166</v>
      </c>
      <c r="AI108" s="61">
        <f t="shared" ca="1" si="25"/>
        <v>18202.826007555843</v>
      </c>
      <c r="AJ108" s="65">
        <f t="shared" ca="1" si="19"/>
        <v>39230.228464560008</v>
      </c>
      <c r="AK108" s="61"/>
      <c r="AL108" s="61"/>
      <c r="AM108" s="61"/>
      <c r="AN108" s="61"/>
      <c r="AO108" s="61"/>
      <c r="AP108" s="64">
        <f t="shared" ca="1" si="26"/>
        <v>21637.197128257285</v>
      </c>
      <c r="AQ108" s="61">
        <f t="shared" ca="1" si="27"/>
        <v>18730.707961774962</v>
      </c>
      <c r="AR108" s="65">
        <f t="shared" ca="1" si="22"/>
        <v>40367.905090032247</v>
      </c>
      <c r="AS108" s="61"/>
      <c r="AT108" s="61"/>
      <c r="AU108" s="61"/>
      <c r="AV108" s="61"/>
      <c r="AW108" s="61"/>
      <c r="AX108" s="64">
        <f t="shared" ca="1" si="28"/>
        <v>22264.675844976748</v>
      </c>
      <c r="AY108" s="61">
        <f t="shared" ca="1" si="29"/>
        <v>19273.898492666438</v>
      </c>
      <c r="AZ108" s="65">
        <f t="shared" ca="1" si="23"/>
        <v>41538.574337643186</v>
      </c>
      <c r="BA108" s="61"/>
      <c r="BB108" s="61"/>
      <c r="BC108" s="61"/>
      <c r="BD108" s="61"/>
      <c r="BE108" s="61"/>
      <c r="BF108" s="66" t="s">
        <v>1332</v>
      </c>
      <c r="BG108" s="66" t="s">
        <v>1331</v>
      </c>
      <c r="BH108" s="66" t="s">
        <v>1522</v>
      </c>
      <c r="BI108" s="66" t="s">
        <v>1510</v>
      </c>
    </row>
    <row r="109" spans="1:61" s="67" customFormat="1" x14ac:dyDescent="0.35">
      <c r="A109" s="90" t="s">
        <v>388</v>
      </c>
      <c r="B109" s="90" t="s">
        <v>160</v>
      </c>
      <c r="C109" s="90" t="s">
        <v>161</v>
      </c>
      <c r="D109" s="91" t="s">
        <v>162</v>
      </c>
      <c r="E109" s="90" t="s">
        <v>389</v>
      </c>
      <c r="F109" s="90" t="s">
        <v>369</v>
      </c>
      <c r="G109" s="90" t="s">
        <v>186</v>
      </c>
      <c r="H109" s="90" t="s">
        <v>54</v>
      </c>
      <c r="I109" s="92">
        <v>735</v>
      </c>
      <c r="J109" s="90" t="s">
        <v>176</v>
      </c>
      <c r="K109" s="93">
        <f t="shared" si="18"/>
        <v>6732.6</v>
      </c>
      <c r="L109" s="232">
        <v>5284.66</v>
      </c>
      <c r="M109" s="229"/>
      <c r="N109" s="63"/>
      <c r="O109" s="63"/>
      <c r="P109" s="60" t="s">
        <v>122</v>
      </c>
      <c r="Q109" s="60"/>
      <c r="R109" s="64">
        <f t="shared" ca="1" si="30"/>
        <v>2914.7225150400004</v>
      </c>
      <c r="S109" s="61">
        <f t="shared" ca="1" si="31"/>
        <v>2523.1926249599996</v>
      </c>
      <c r="T109" s="65">
        <f t="shared" ca="1" si="20"/>
        <v>5437.9151400000001</v>
      </c>
      <c r="U109" s="61"/>
      <c r="V109" s="61"/>
      <c r="W109" s="61"/>
      <c r="X109" s="61"/>
      <c r="Y109" s="61"/>
      <c r="Z109" s="64">
        <f t="shared" ca="1" si="32"/>
        <v>2914.7225150400004</v>
      </c>
      <c r="AA109" s="61">
        <f t="shared" ca="1" si="33"/>
        <v>2523.1926249599996</v>
      </c>
      <c r="AB109" s="65">
        <f t="shared" ca="1" si="21"/>
        <v>5437.9151400000001</v>
      </c>
      <c r="AC109" s="61"/>
      <c r="AD109" s="61"/>
      <c r="AE109" s="61"/>
      <c r="AF109" s="61"/>
      <c r="AG109" s="61"/>
      <c r="AH109" s="64">
        <f t="shared" ca="1" si="24"/>
        <v>2999.2494679761598</v>
      </c>
      <c r="AI109" s="61">
        <f t="shared" ca="1" si="25"/>
        <v>2596.3652110838398</v>
      </c>
      <c r="AJ109" s="65">
        <f t="shared" ca="1" si="19"/>
        <v>5595.6146790599996</v>
      </c>
      <c r="AK109" s="61"/>
      <c r="AL109" s="61"/>
      <c r="AM109" s="61"/>
      <c r="AN109" s="61"/>
      <c r="AO109" s="61"/>
      <c r="AP109" s="64">
        <f t="shared" ca="1" si="26"/>
        <v>3086.2277025474687</v>
      </c>
      <c r="AQ109" s="61">
        <f t="shared" ca="1" si="27"/>
        <v>2671.6598022052713</v>
      </c>
      <c r="AR109" s="65">
        <f t="shared" ca="1" si="22"/>
        <v>5757.8875047527399</v>
      </c>
      <c r="AS109" s="61"/>
      <c r="AT109" s="61"/>
      <c r="AU109" s="61"/>
      <c r="AV109" s="61"/>
      <c r="AW109" s="61"/>
      <c r="AX109" s="64">
        <f t="shared" ca="1" si="28"/>
        <v>3175.7283059213455</v>
      </c>
      <c r="AY109" s="61">
        <f t="shared" ca="1" si="29"/>
        <v>2749.1379364692243</v>
      </c>
      <c r="AZ109" s="65">
        <f t="shared" ca="1" si="23"/>
        <v>5924.8662423905698</v>
      </c>
      <c r="BA109" s="61"/>
      <c r="BB109" s="61"/>
      <c r="BC109" s="61"/>
      <c r="BD109" s="61"/>
      <c r="BE109" s="61"/>
      <c r="BF109" s="66" t="s">
        <v>1332</v>
      </c>
      <c r="BG109" s="66" t="s">
        <v>1331</v>
      </c>
      <c r="BH109" s="66" t="s">
        <v>1522</v>
      </c>
      <c r="BI109" s="66" t="s">
        <v>1510</v>
      </c>
    </row>
    <row r="110" spans="1:61" s="67" customFormat="1" x14ac:dyDescent="0.35">
      <c r="A110" s="90" t="s">
        <v>390</v>
      </c>
      <c r="B110" s="90" t="s">
        <v>160</v>
      </c>
      <c r="C110" s="90" t="s">
        <v>161</v>
      </c>
      <c r="D110" s="91" t="s">
        <v>162</v>
      </c>
      <c r="E110" s="90" t="s">
        <v>391</v>
      </c>
      <c r="F110" s="90" t="s">
        <v>369</v>
      </c>
      <c r="G110" s="90" t="s">
        <v>186</v>
      </c>
      <c r="H110" s="90" t="s">
        <v>54</v>
      </c>
      <c r="I110" s="92">
        <v>5027</v>
      </c>
      <c r="J110" s="90" t="s">
        <v>170</v>
      </c>
      <c r="K110" s="93">
        <f t="shared" si="18"/>
        <v>46047.32</v>
      </c>
      <c r="L110" s="232">
        <v>36144.22</v>
      </c>
      <c r="M110" s="229"/>
      <c r="N110" s="63"/>
      <c r="O110" s="63"/>
      <c r="P110" s="60" t="s">
        <v>122</v>
      </c>
      <c r="Q110" s="60"/>
      <c r="R110" s="64">
        <f t="shared" ca="1" si="30"/>
        <v>19935.12767568</v>
      </c>
      <c r="S110" s="61">
        <f t="shared" ca="1" si="31"/>
        <v>17257.27470432</v>
      </c>
      <c r="T110" s="65">
        <f t="shared" ca="1" si="20"/>
        <v>37192.40238</v>
      </c>
      <c r="U110" s="61"/>
      <c r="V110" s="61"/>
      <c r="W110" s="61"/>
      <c r="X110" s="61"/>
      <c r="Y110" s="61"/>
      <c r="Z110" s="64">
        <f t="shared" ca="1" si="32"/>
        <v>19935.12767568</v>
      </c>
      <c r="AA110" s="61">
        <f t="shared" ca="1" si="33"/>
        <v>17257.27470432</v>
      </c>
      <c r="AB110" s="65">
        <f t="shared" ca="1" si="21"/>
        <v>37192.40238</v>
      </c>
      <c r="AC110" s="61"/>
      <c r="AD110" s="61"/>
      <c r="AE110" s="61"/>
      <c r="AF110" s="61"/>
      <c r="AG110" s="61"/>
      <c r="AH110" s="64">
        <f t="shared" ca="1" si="24"/>
        <v>20513.246378274722</v>
      </c>
      <c r="AI110" s="61">
        <f t="shared" ca="1" si="25"/>
        <v>17757.735670745278</v>
      </c>
      <c r="AJ110" s="65">
        <f t="shared" ca="1" si="19"/>
        <v>38270.98204902</v>
      </c>
      <c r="AK110" s="61"/>
      <c r="AL110" s="61"/>
      <c r="AM110" s="61"/>
      <c r="AN110" s="61"/>
      <c r="AO110" s="61"/>
      <c r="AP110" s="64">
        <f t="shared" ca="1" si="26"/>
        <v>21108.130523244687</v>
      </c>
      <c r="AQ110" s="61">
        <f t="shared" ca="1" si="27"/>
        <v>18272.710005196892</v>
      </c>
      <c r="AR110" s="65">
        <f t="shared" ca="1" si="22"/>
        <v>39380.840528441578</v>
      </c>
      <c r="AS110" s="61"/>
      <c r="AT110" s="61"/>
      <c r="AU110" s="61"/>
      <c r="AV110" s="61"/>
      <c r="AW110" s="61"/>
      <c r="AX110" s="64">
        <f t="shared" ca="1" si="28"/>
        <v>21720.266308418781</v>
      </c>
      <c r="AY110" s="61">
        <f t="shared" ca="1" si="29"/>
        <v>18802.618595347602</v>
      </c>
      <c r="AZ110" s="65">
        <f t="shared" ca="1" si="23"/>
        <v>40522.884903766382</v>
      </c>
      <c r="BA110" s="61"/>
      <c r="BB110" s="61"/>
      <c r="BC110" s="61"/>
      <c r="BD110" s="61"/>
      <c r="BE110" s="61"/>
      <c r="BF110" s="66" t="s">
        <v>1332</v>
      </c>
      <c r="BG110" s="66" t="s">
        <v>1331</v>
      </c>
      <c r="BH110" s="66" t="s">
        <v>1522</v>
      </c>
      <c r="BI110" s="66" t="s">
        <v>1510</v>
      </c>
    </row>
    <row r="111" spans="1:61" s="67" customFormat="1" x14ac:dyDescent="0.35">
      <c r="A111" s="90" t="s">
        <v>392</v>
      </c>
      <c r="B111" s="90" t="s">
        <v>160</v>
      </c>
      <c r="C111" s="90" t="s">
        <v>161</v>
      </c>
      <c r="D111" s="91" t="s">
        <v>162</v>
      </c>
      <c r="E111" s="90" t="s">
        <v>393</v>
      </c>
      <c r="F111" s="90" t="s">
        <v>369</v>
      </c>
      <c r="G111" s="90" t="s">
        <v>186</v>
      </c>
      <c r="H111" s="90" t="s">
        <v>54</v>
      </c>
      <c r="I111" s="92">
        <v>15319</v>
      </c>
      <c r="J111" s="90" t="s">
        <v>197</v>
      </c>
      <c r="K111" s="93">
        <f t="shared" si="18"/>
        <v>140322.04</v>
      </c>
      <c r="L111" s="232">
        <v>110143.88</v>
      </c>
      <c r="M111" s="229"/>
      <c r="N111" s="63"/>
      <c r="O111" s="63"/>
      <c r="P111" s="60" t="s">
        <v>122</v>
      </c>
      <c r="Q111" s="60"/>
      <c r="R111" s="64">
        <f t="shared" ca="1" si="30"/>
        <v>60749.196150720003</v>
      </c>
      <c r="S111" s="61">
        <f t="shared" ca="1" si="31"/>
        <v>52588.856369279994</v>
      </c>
      <c r="T111" s="65">
        <f t="shared" ca="1" si="20"/>
        <v>113338.05252</v>
      </c>
      <c r="U111" s="61"/>
      <c r="V111" s="61"/>
      <c r="W111" s="61"/>
      <c r="X111" s="61"/>
      <c r="Y111" s="61"/>
      <c r="Z111" s="64">
        <f t="shared" ca="1" si="32"/>
        <v>60749.196150720003</v>
      </c>
      <c r="AA111" s="61">
        <f t="shared" ca="1" si="33"/>
        <v>52588.856369279994</v>
      </c>
      <c r="AB111" s="65">
        <f t="shared" ca="1" si="21"/>
        <v>113338.05252</v>
      </c>
      <c r="AC111" s="61"/>
      <c r="AD111" s="61"/>
      <c r="AE111" s="61"/>
      <c r="AF111" s="61"/>
      <c r="AG111" s="61"/>
      <c r="AH111" s="64">
        <f t="shared" ca="1" si="24"/>
        <v>62510.922839090883</v>
      </c>
      <c r="AI111" s="61">
        <f t="shared" ca="1" si="25"/>
        <v>54113.933203989116</v>
      </c>
      <c r="AJ111" s="65">
        <f t="shared" ca="1" si="19"/>
        <v>116624.85604308</v>
      </c>
      <c r="AK111" s="61"/>
      <c r="AL111" s="61"/>
      <c r="AM111" s="61"/>
      <c r="AN111" s="61"/>
      <c r="AO111" s="61"/>
      <c r="AP111" s="64">
        <f t="shared" ca="1" si="26"/>
        <v>64323.739601424524</v>
      </c>
      <c r="AQ111" s="61">
        <f t="shared" ca="1" si="27"/>
        <v>55683.237266904798</v>
      </c>
      <c r="AR111" s="65">
        <f t="shared" ca="1" si="22"/>
        <v>120006.97686832932</v>
      </c>
      <c r="AS111" s="61"/>
      <c r="AT111" s="61"/>
      <c r="AU111" s="61"/>
      <c r="AV111" s="61"/>
      <c r="AW111" s="61"/>
      <c r="AX111" s="64">
        <f t="shared" ca="1" si="28"/>
        <v>66189.128049865831</v>
      </c>
      <c r="AY111" s="61">
        <f t="shared" ca="1" si="29"/>
        <v>57298.051147645041</v>
      </c>
      <c r="AZ111" s="65">
        <f t="shared" ca="1" si="23"/>
        <v>123487.17919751088</v>
      </c>
      <c r="BA111" s="61"/>
      <c r="BB111" s="61"/>
      <c r="BC111" s="61"/>
      <c r="BD111" s="61"/>
      <c r="BE111" s="61"/>
      <c r="BF111" s="66" t="s">
        <v>1332</v>
      </c>
      <c r="BG111" s="66" t="s">
        <v>1331</v>
      </c>
      <c r="BH111" s="66" t="s">
        <v>1522</v>
      </c>
      <c r="BI111" s="66" t="s">
        <v>1510</v>
      </c>
    </row>
    <row r="112" spans="1:61" s="67" customFormat="1" x14ac:dyDescent="0.35">
      <c r="A112" s="90" t="s">
        <v>394</v>
      </c>
      <c r="B112" s="90" t="s">
        <v>160</v>
      </c>
      <c r="C112" s="90" t="s">
        <v>161</v>
      </c>
      <c r="D112" s="91" t="s">
        <v>162</v>
      </c>
      <c r="E112" s="90" t="s">
        <v>395</v>
      </c>
      <c r="F112" s="90" t="s">
        <v>369</v>
      </c>
      <c r="G112" s="90" t="s">
        <v>186</v>
      </c>
      <c r="H112" s="90" t="s">
        <v>54</v>
      </c>
      <c r="I112" s="92">
        <v>5153</v>
      </c>
      <c r="J112" s="90" t="s">
        <v>170</v>
      </c>
      <c r="K112" s="93">
        <f t="shared" si="18"/>
        <v>47201.48</v>
      </c>
      <c r="L112" s="232">
        <v>37050.160000000003</v>
      </c>
      <c r="M112" s="229"/>
      <c r="N112" s="63"/>
      <c r="O112" s="63"/>
      <c r="P112" s="60" t="s">
        <v>122</v>
      </c>
      <c r="Q112" s="60"/>
      <c r="R112" s="64">
        <f t="shared" ca="1" si="30"/>
        <v>20434.793447040003</v>
      </c>
      <c r="S112" s="61">
        <f t="shared" ca="1" si="31"/>
        <v>17689.821192960004</v>
      </c>
      <c r="T112" s="65">
        <f t="shared" ca="1" si="20"/>
        <v>38124.614640000007</v>
      </c>
      <c r="U112" s="61"/>
      <c r="V112" s="61"/>
      <c r="W112" s="61"/>
      <c r="X112" s="61"/>
      <c r="Y112" s="61"/>
      <c r="Z112" s="64">
        <f t="shared" ca="1" si="32"/>
        <v>20434.793447040003</v>
      </c>
      <c r="AA112" s="61">
        <f t="shared" ca="1" si="33"/>
        <v>17689.821192960004</v>
      </c>
      <c r="AB112" s="65">
        <f t="shared" ca="1" si="21"/>
        <v>38124.614640000007</v>
      </c>
      <c r="AC112" s="61"/>
      <c r="AD112" s="61"/>
      <c r="AE112" s="61"/>
      <c r="AF112" s="61"/>
      <c r="AG112" s="61"/>
      <c r="AH112" s="64">
        <f t="shared" ca="1" si="24"/>
        <v>21027.402457004166</v>
      </c>
      <c r="AI112" s="61">
        <f t="shared" ca="1" si="25"/>
        <v>18202.826007555843</v>
      </c>
      <c r="AJ112" s="65">
        <f t="shared" ca="1" si="19"/>
        <v>39230.228464560008</v>
      </c>
      <c r="AK112" s="61"/>
      <c r="AL112" s="61"/>
      <c r="AM112" s="61"/>
      <c r="AN112" s="61"/>
      <c r="AO112" s="61"/>
      <c r="AP112" s="64">
        <f t="shared" ca="1" si="26"/>
        <v>21637.197128257285</v>
      </c>
      <c r="AQ112" s="61">
        <f t="shared" ca="1" si="27"/>
        <v>18730.707961774962</v>
      </c>
      <c r="AR112" s="65">
        <f t="shared" ca="1" si="22"/>
        <v>40367.905090032247</v>
      </c>
      <c r="AS112" s="61"/>
      <c r="AT112" s="61"/>
      <c r="AU112" s="61"/>
      <c r="AV112" s="61"/>
      <c r="AW112" s="61"/>
      <c r="AX112" s="64">
        <f t="shared" ca="1" si="28"/>
        <v>22264.675844976748</v>
      </c>
      <c r="AY112" s="61">
        <f t="shared" ca="1" si="29"/>
        <v>19273.898492666438</v>
      </c>
      <c r="AZ112" s="65">
        <f t="shared" ca="1" si="23"/>
        <v>41538.574337643186</v>
      </c>
      <c r="BA112" s="61"/>
      <c r="BB112" s="61"/>
      <c r="BC112" s="61"/>
      <c r="BD112" s="61"/>
      <c r="BE112" s="61"/>
      <c r="BF112" s="66" t="s">
        <v>1332</v>
      </c>
      <c r="BG112" s="66" t="s">
        <v>1331</v>
      </c>
      <c r="BH112" s="66" t="s">
        <v>1522</v>
      </c>
      <c r="BI112" s="66" t="s">
        <v>1510</v>
      </c>
    </row>
    <row r="113" spans="1:61" s="67" customFormat="1" x14ac:dyDescent="0.35">
      <c r="A113" s="90" t="s">
        <v>396</v>
      </c>
      <c r="B113" s="90" t="s">
        <v>160</v>
      </c>
      <c r="C113" s="90" t="s">
        <v>161</v>
      </c>
      <c r="D113" s="91" t="s">
        <v>162</v>
      </c>
      <c r="E113" s="90" t="s">
        <v>397</v>
      </c>
      <c r="F113" s="90" t="s">
        <v>369</v>
      </c>
      <c r="G113" s="90" t="s">
        <v>186</v>
      </c>
      <c r="H113" s="90" t="s">
        <v>54</v>
      </c>
      <c r="I113" s="92">
        <v>3200</v>
      </c>
      <c r="J113" s="90" t="s">
        <v>176</v>
      </c>
      <c r="K113" s="93">
        <f t="shared" si="18"/>
        <v>29312</v>
      </c>
      <c r="L113" s="232">
        <v>23008.06</v>
      </c>
      <c r="M113" s="229"/>
      <c r="N113" s="63"/>
      <c r="O113" s="63"/>
      <c r="P113" s="60" t="s">
        <v>122</v>
      </c>
      <c r="Q113" s="60"/>
      <c r="R113" s="64">
        <f t="shared" ca="1" si="30"/>
        <v>12689.957444640002</v>
      </c>
      <c r="S113" s="61">
        <f t="shared" ca="1" si="31"/>
        <v>10985.336295359999</v>
      </c>
      <c r="T113" s="65">
        <f t="shared" ca="1" si="20"/>
        <v>23675.293740000001</v>
      </c>
      <c r="U113" s="61"/>
      <c r="V113" s="61"/>
      <c r="W113" s="61"/>
      <c r="X113" s="61"/>
      <c r="Y113" s="61"/>
      <c r="Z113" s="64">
        <f t="shared" ca="1" si="32"/>
        <v>12689.957444640002</v>
      </c>
      <c r="AA113" s="61">
        <f t="shared" ca="1" si="33"/>
        <v>10985.336295359999</v>
      </c>
      <c r="AB113" s="65">
        <f t="shared" ca="1" si="21"/>
        <v>23675.293740000001</v>
      </c>
      <c r="AC113" s="61"/>
      <c r="AD113" s="61"/>
      <c r="AE113" s="61"/>
      <c r="AF113" s="61"/>
      <c r="AG113" s="61"/>
      <c r="AH113" s="64">
        <f t="shared" ca="1" si="24"/>
        <v>13057.966210534561</v>
      </c>
      <c r="AI113" s="61">
        <f t="shared" ca="1" si="25"/>
        <v>11303.91104792544</v>
      </c>
      <c r="AJ113" s="65">
        <f t="shared" ca="1" si="19"/>
        <v>24361.877258460001</v>
      </c>
      <c r="AK113" s="61"/>
      <c r="AL113" s="61"/>
      <c r="AM113" s="61"/>
      <c r="AN113" s="61"/>
      <c r="AO113" s="61"/>
      <c r="AP113" s="64">
        <f t="shared" ca="1" si="26"/>
        <v>13436.647230640063</v>
      </c>
      <c r="AQ113" s="61">
        <f t="shared" ca="1" si="27"/>
        <v>11631.724468315277</v>
      </c>
      <c r="AR113" s="65">
        <f t="shared" ca="1" si="22"/>
        <v>25068.37169895534</v>
      </c>
      <c r="AS113" s="61"/>
      <c r="AT113" s="61"/>
      <c r="AU113" s="61"/>
      <c r="AV113" s="61"/>
      <c r="AW113" s="61"/>
      <c r="AX113" s="64">
        <f t="shared" ca="1" si="28"/>
        <v>13826.310000328624</v>
      </c>
      <c r="AY113" s="61">
        <f t="shared" ca="1" si="29"/>
        <v>11969.044477896419</v>
      </c>
      <c r="AZ113" s="65">
        <f t="shared" ca="1" si="23"/>
        <v>25795.354478225043</v>
      </c>
      <c r="BA113" s="61"/>
      <c r="BB113" s="61"/>
      <c r="BC113" s="61"/>
      <c r="BD113" s="61"/>
      <c r="BE113" s="61"/>
      <c r="BF113" s="66" t="s">
        <v>1332</v>
      </c>
      <c r="BG113" s="66" t="s">
        <v>1331</v>
      </c>
      <c r="BH113" s="66" t="s">
        <v>1522</v>
      </c>
      <c r="BI113" s="66" t="s">
        <v>1510</v>
      </c>
    </row>
    <row r="114" spans="1:61" s="67" customFormat="1" x14ac:dyDescent="0.35">
      <c r="A114" s="90" t="s">
        <v>398</v>
      </c>
      <c r="B114" s="90" t="s">
        <v>160</v>
      </c>
      <c r="C114" s="90" t="s">
        <v>161</v>
      </c>
      <c r="D114" s="91" t="s">
        <v>162</v>
      </c>
      <c r="E114" s="90" t="s">
        <v>399</v>
      </c>
      <c r="F114" s="90" t="s">
        <v>369</v>
      </c>
      <c r="G114" s="90" t="s">
        <v>186</v>
      </c>
      <c r="H114" s="90" t="s">
        <v>54</v>
      </c>
      <c r="I114" s="92">
        <v>17831</v>
      </c>
      <c r="J114" s="90" t="s">
        <v>173</v>
      </c>
      <c r="K114" s="93">
        <f t="shared" si="18"/>
        <v>163331.96</v>
      </c>
      <c r="L114" s="232">
        <v>128205.21</v>
      </c>
      <c r="M114" s="229"/>
      <c r="N114" s="63"/>
      <c r="O114" s="63"/>
      <c r="P114" s="60" t="s">
        <v>122</v>
      </c>
      <c r="Q114" s="60"/>
      <c r="R114" s="64">
        <f t="shared" ca="1" si="30"/>
        <v>70710.814344240003</v>
      </c>
      <c r="S114" s="61">
        <f t="shared" ca="1" si="31"/>
        <v>61212.346745759998</v>
      </c>
      <c r="T114" s="65">
        <f t="shared" ca="1" si="20"/>
        <v>131923.16109000001</v>
      </c>
      <c r="U114" s="61"/>
      <c r="V114" s="61"/>
      <c r="W114" s="61"/>
      <c r="X114" s="61"/>
      <c r="Y114" s="61"/>
      <c r="Z114" s="64">
        <f t="shared" ca="1" si="32"/>
        <v>70710.814344240003</v>
      </c>
      <c r="AA114" s="61">
        <f t="shared" ca="1" si="33"/>
        <v>61212.346745759998</v>
      </c>
      <c r="AB114" s="65">
        <f t="shared" ca="1" si="21"/>
        <v>131923.16109000001</v>
      </c>
      <c r="AC114" s="61"/>
      <c r="AD114" s="61"/>
      <c r="AE114" s="61"/>
      <c r="AF114" s="61"/>
      <c r="AG114" s="61"/>
      <c r="AH114" s="64">
        <f t="shared" ca="1" si="24"/>
        <v>72761.427960222965</v>
      </c>
      <c r="AI114" s="61">
        <f t="shared" ca="1" si="25"/>
        <v>62987.504801387047</v>
      </c>
      <c r="AJ114" s="65">
        <f t="shared" ca="1" si="19"/>
        <v>135748.93276161002</v>
      </c>
      <c r="AK114" s="61"/>
      <c r="AL114" s="61"/>
      <c r="AM114" s="61"/>
      <c r="AN114" s="61"/>
      <c r="AO114" s="61"/>
      <c r="AP114" s="64">
        <f t="shared" ca="1" si="26"/>
        <v>74871.509371069435</v>
      </c>
      <c r="AQ114" s="61">
        <f t="shared" ca="1" si="27"/>
        <v>64814.142440627264</v>
      </c>
      <c r="AR114" s="65">
        <f t="shared" ca="1" si="22"/>
        <v>139685.65181169671</v>
      </c>
      <c r="AS114" s="61"/>
      <c r="AT114" s="61"/>
      <c r="AU114" s="61"/>
      <c r="AV114" s="61"/>
      <c r="AW114" s="61"/>
      <c r="AX114" s="64">
        <f t="shared" ca="1" si="28"/>
        <v>77042.783142830449</v>
      </c>
      <c r="AY114" s="61">
        <f t="shared" ca="1" si="29"/>
        <v>66693.752571405465</v>
      </c>
      <c r="AZ114" s="65">
        <f t="shared" ca="1" si="23"/>
        <v>143736.53571423591</v>
      </c>
      <c r="BA114" s="61"/>
      <c r="BB114" s="61"/>
      <c r="BC114" s="61"/>
      <c r="BD114" s="61"/>
      <c r="BE114" s="61"/>
      <c r="BF114" s="66" t="s">
        <v>1332</v>
      </c>
      <c r="BG114" s="66" t="s">
        <v>1331</v>
      </c>
      <c r="BH114" s="66" t="s">
        <v>1522</v>
      </c>
      <c r="BI114" s="66" t="s">
        <v>1510</v>
      </c>
    </row>
    <row r="115" spans="1:61" s="67" customFormat="1" x14ac:dyDescent="0.35">
      <c r="A115" s="90" t="s">
        <v>400</v>
      </c>
      <c r="B115" s="90" t="s">
        <v>160</v>
      </c>
      <c r="C115" s="90" t="s">
        <v>161</v>
      </c>
      <c r="D115" s="91" t="s">
        <v>162</v>
      </c>
      <c r="E115" s="90" t="s">
        <v>401</v>
      </c>
      <c r="F115" s="90" t="s">
        <v>369</v>
      </c>
      <c r="G115" s="90" t="s">
        <v>186</v>
      </c>
      <c r="H115" s="90" t="s">
        <v>54</v>
      </c>
      <c r="I115" s="92">
        <v>10228</v>
      </c>
      <c r="J115" s="90" t="s">
        <v>245</v>
      </c>
      <c r="K115" s="93">
        <f t="shared" si="18"/>
        <v>93688.48</v>
      </c>
      <c r="L115" s="232">
        <v>73539.5</v>
      </c>
      <c r="M115" s="229"/>
      <c r="N115" s="63"/>
      <c r="O115" s="63"/>
      <c r="P115" s="60" t="s">
        <v>122</v>
      </c>
      <c r="Q115" s="60"/>
      <c r="R115" s="64">
        <f t="shared" ca="1" si="30"/>
        <v>40560.269988</v>
      </c>
      <c r="S115" s="61">
        <f t="shared" ca="1" si="31"/>
        <v>35111.875511999999</v>
      </c>
      <c r="T115" s="65">
        <f t="shared" ca="1" si="20"/>
        <v>75672.145499999999</v>
      </c>
      <c r="U115" s="61"/>
      <c r="V115" s="61"/>
      <c r="W115" s="61"/>
      <c r="X115" s="61"/>
      <c r="Y115" s="61"/>
      <c r="Z115" s="64">
        <f t="shared" ca="1" si="32"/>
        <v>40560.269988</v>
      </c>
      <c r="AA115" s="61">
        <f t="shared" ca="1" si="33"/>
        <v>35111.875511999999</v>
      </c>
      <c r="AB115" s="65">
        <f t="shared" ca="1" si="21"/>
        <v>75672.145499999999</v>
      </c>
      <c r="AC115" s="61"/>
      <c r="AD115" s="61"/>
      <c r="AE115" s="61"/>
      <c r="AF115" s="61"/>
      <c r="AG115" s="61"/>
      <c r="AH115" s="64">
        <f t="shared" ca="1" si="24"/>
        <v>41736.517817651998</v>
      </c>
      <c r="AI115" s="61">
        <f t="shared" ca="1" si="25"/>
        <v>36130.119901847997</v>
      </c>
      <c r="AJ115" s="65">
        <f t="shared" ca="1" si="19"/>
        <v>77866.637719499995</v>
      </c>
      <c r="AK115" s="61"/>
      <c r="AL115" s="61"/>
      <c r="AM115" s="61"/>
      <c r="AN115" s="61"/>
      <c r="AO115" s="61"/>
      <c r="AP115" s="64">
        <f t="shared" ca="1" si="26"/>
        <v>42946.876834363909</v>
      </c>
      <c r="AQ115" s="61">
        <f t="shared" ca="1" si="27"/>
        <v>37177.893379001587</v>
      </c>
      <c r="AR115" s="65">
        <f t="shared" ca="1" si="22"/>
        <v>80124.770213365497</v>
      </c>
      <c r="AS115" s="61"/>
      <c r="AT115" s="61"/>
      <c r="AU115" s="61"/>
      <c r="AV115" s="61"/>
      <c r="AW115" s="61"/>
      <c r="AX115" s="64">
        <f t="shared" ca="1" si="28"/>
        <v>44192.336262560464</v>
      </c>
      <c r="AY115" s="61">
        <f t="shared" ca="1" si="29"/>
        <v>38256.052286992635</v>
      </c>
      <c r="AZ115" s="65">
        <f t="shared" ca="1" si="23"/>
        <v>82448.388549553099</v>
      </c>
      <c r="BA115" s="61"/>
      <c r="BB115" s="61"/>
      <c r="BC115" s="61"/>
      <c r="BD115" s="61"/>
      <c r="BE115" s="61"/>
      <c r="BF115" s="66" t="s">
        <v>1332</v>
      </c>
      <c r="BG115" s="66" t="s">
        <v>1331</v>
      </c>
      <c r="BH115" s="66" t="s">
        <v>1522</v>
      </c>
      <c r="BI115" s="66" t="s">
        <v>1510</v>
      </c>
    </row>
    <row r="116" spans="1:61" s="67" customFormat="1" x14ac:dyDescent="0.35">
      <c r="A116" s="90" t="s">
        <v>402</v>
      </c>
      <c r="B116" s="90" t="s">
        <v>160</v>
      </c>
      <c r="C116" s="90" t="s">
        <v>161</v>
      </c>
      <c r="D116" s="91" t="s">
        <v>162</v>
      </c>
      <c r="E116" s="90" t="s">
        <v>403</v>
      </c>
      <c r="F116" s="90" t="s">
        <v>369</v>
      </c>
      <c r="G116" s="90" t="s">
        <v>186</v>
      </c>
      <c r="H116" s="90" t="s">
        <v>54</v>
      </c>
      <c r="I116" s="92">
        <v>5027</v>
      </c>
      <c r="J116" s="90" t="s">
        <v>170</v>
      </c>
      <c r="K116" s="93">
        <f t="shared" si="18"/>
        <v>46047.32</v>
      </c>
      <c r="L116" s="232">
        <v>36144.22</v>
      </c>
      <c r="M116" s="229"/>
      <c r="N116" s="63"/>
      <c r="O116" s="63"/>
      <c r="P116" s="60" t="s">
        <v>122</v>
      </c>
      <c r="Q116" s="60"/>
      <c r="R116" s="64">
        <f t="shared" ca="1" si="30"/>
        <v>19935.12767568</v>
      </c>
      <c r="S116" s="61">
        <f t="shared" ca="1" si="31"/>
        <v>17257.27470432</v>
      </c>
      <c r="T116" s="65">
        <f t="shared" ca="1" si="20"/>
        <v>37192.40238</v>
      </c>
      <c r="U116" s="61"/>
      <c r="V116" s="61"/>
      <c r="W116" s="61"/>
      <c r="X116" s="61"/>
      <c r="Y116" s="61"/>
      <c r="Z116" s="64">
        <f t="shared" ca="1" si="32"/>
        <v>19935.12767568</v>
      </c>
      <c r="AA116" s="61">
        <f t="shared" ca="1" si="33"/>
        <v>17257.27470432</v>
      </c>
      <c r="AB116" s="65">
        <f t="shared" ca="1" si="21"/>
        <v>37192.40238</v>
      </c>
      <c r="AC116" s="61"/>
      <c r="AD116" s="61"/>
      <c r="AE116" s="61"/>
      <c r="AF116" s="61"/>
      <c r="AG116" s="61"/>
      <c r="AH116" s="64">
        <f t="shared" ca="1" si="24"/>
        <v>20513.246378274722</v>
      </c>
      <c r="AI116" s="61">
        <f t="shared" ca="1" si="25"/>
        <v>17757.735670745278</v>
      </c>
      <c r="AJ116" s="65">
        <f t="shared" ca="1" si="19"/>
        <v>38270.98204902</v>
      </c>
      <c r="AK116" s="61"/>
      <c r="AL116" s="61"/>
      <c r="AM116" s="61"/>
      <c r="AN116" s="61"/>
      <c r="AO116" s="61"/>
      <c r="AP116" s="64">
        <f t="shared" ca="1" si="26"/>
        <v>21108.130523244687</v>
      </c>
      <c r="AQ116" s="61">
        <f t="shared" ca="1" si="27"/>
        <v>18272.710005196892</v>
      </c>
      <c r="AR116" s="65">
        <f t="shared" ca="1" si="22"/>
        <v>39380.840528441578</v>
      </c>
      <c r="AS116" s="61"/>
      <c r="AT116" s="61"/>
      <c r="AU116" s="61"/>
      <c r="AV116" s="61"/>
      <c r="AW116" s="61"/>
      <c r="AX116" s="64">
        <f t="shared" ca="1" si="28"/>
        <v>21720.266308418781</v>
      </c>
      <c r="AY116" s="61">
        <f t="shared" ca="1" si="29"/>
        <v>18802.618595347602</v>
      </c>
      <c r="AZ116" s="65">
        <f t="shared" ca="1" si="23"/>
        <v>40522.884903766382</v>
      </c>
      <c r="BA116" s="61"/>
      <c r="BB116" s="61"/>
      <c r="BC116" s="61"/>
      <c r="BD116" s="61"/>
      <c r="BE116" s="61"/>
      <c r="BF116" s="66" t="s">
        <v>1332</v>
      </c>
      <c r="BG116" s="66" t="s">
        <v>1331</v>
      </c>
      <c r="BH116" s="66" t="s">
        <v>1522</v>
      </c>
      <c r="BI116" s="66" t="s">
        <v>1510</v>
      </c>
    </row>
    <row r="117" spans="1:61" s="67" customFormat="1" x14ac:dyDescent="0.35">
      <c r="A117" s="90" t="s">
        <v>404</v>
      </c>
      <c r="B117" s="90" t="s">
        <v>160</v>
      </c>
      <c r="C117" s="90" t="s">
        <v>161</v>
      </c>
      <c r="D117" s="91" t="s">
        <v>162</v>
      </c>
      <c r="E117" s="90" t="s">
        <v>405</v>
      </c>
      <c r="F117" s="90" t="s">
        <v>369</v>
      </c>
      <c r="G117" s="90" t="s">
        <v>186</v>
      </c>
      <c r="H117" s="90" t="s">
        <v>54</v>
      </c>
      <c r="I117" s="92">
        <v>5153</v>
      </c>
      <c r="J117" s="90" t="s">
        <v>170</v>
      </c>
      <c r="K117" s="93">
        <f t="shared" si="18"/>
        <v>47201.48</v>
      </c>
      <c r="L117" s="232">
        <v>37050.160000000003</v>
      </c>
      <c r="M117" s="229"/>
      <c r="N117" s="63"/>
      <c r="O117" s="63"/>
      <c r="P117" s="60" t="s">
        <v>122</v>
      </c>
      <c r="Q117" s="60"/>
      <c r="R117" s="64">
        <f t="shared" ca="1" si="30"/>
        <v>20434.793447040003</v>
      </c>
      <c r="S117" s="61">
        <f t="shared" ca="1" si="31"/>
        <v>17689.821192960004</v>
      </c>
      <c r="T117" s="65">
        <f t="shared" ca="1" si="20"/>
        <v>38124.614640000007</v>
      </c>
      <c r="U117" s="61"/>
      <c r="V117" s="61"/>
      <c r="W117" s="61"/>
      <c r="X117" s="61"/>
      <c r="Y117" s="61"/>
      <c r="Z117" s="64">
        <f t="shared" ca="1" si="32"/>
        <v>20434.793447040003</v>
      </c>
      <c r="AA117" s="61">
        <f t="shared" ca="1" si="33"/>
        <v>17689.821192960004</v>
      </c>
      <c r="AB117" s="65">
        <f t="shared" ca="1" si="21"/>
        <v>38124.614640000007</v>
      </c>
      <c r="AC117" s="61"/>
      <c r="AD117" s="61"/>
      <c r="AE117" s="61"/>
      <c r="AF117" s="61"/>
      <c r="AG117" s="61"/>
      <c r="AH117" s="64">
        <f t="shared" ca="1" si="24"/>
        <v>21027.402457004166</v>
      </c>
      <c r="AI117" s="61">
        <f t="shared" ca="1" si="25"/>
        <v>18202.826007555843</v>
      </c>
      <c r="AJ117" s="65">
        <f t="shared" ca="1" si="19"/>
        <v>39230.228464560008</v>
      </c>
      <c r="AK117" s="61"/>
      <c r="AL117" s="61"/>
      <c r="AM117" s="61"/>
      <c r="AN117" s="61"/>
      <c r="AO117" s="61"/>
      <c r="AP117" s="64">
        <f t="shared" ca="1" si="26"/>
        <v>21637.197128257285</v>
      </c>
      <c r="AQ117" s="61">
        <f t="shared" ca="1" si="27"/>
        <v>18730.707961774962</v>
      </c>
      <c r="AR117" s="65">
        <f t="shared" ca="1" si="22"/>
        <v>40367.905090032247</v>
      </c>
      <c r="AS117" s="61"/>
      <c r="AT117" s="61"/>
      <c r="AU117" s="61"/>
      <c r="AV117" s="61"/>
      <c r="AW117" s="61"/>
      <c r="AX117" s="64">
        <f t="shared" ca="1" si="28"/>
        <v>22264.675844976748</v>
      </c>
      <c r="AY117" s="61">
        <f t="shared" ca="1" si="29"/>
        <v>19273.898492666438</v>
      </c>
      <c r="AZ117" s="65">
        <f t="shared" ca="1" si="23"/>
        <v>41538.574337643186</v>
      </c>
      <c r="BA117" s="61"/>
      <c r="BB117" s="61"/>
      <c r="BC117" s="61"/>
      <c r="BD117" s="61"/>
      <c r="BE117" s="61"/>
      <c r="BF117" s="66" t="s">
        <v>1332</v>
      </c>
      <c r="BG117" s="66" t="s">
        <v>1331</v>
      </c>
      <c r="BH117" s="66" t="s">
        <v>1522</v>
      </c>
      <c r="BI117" s="66" t="s">
        <v>1510</v>
      </c>
    </row>
    <row r="118" spans="1:61" s="67" customFormat="1" x14ac:dyDescent="0.35">
      <c r="A118" s="90" t="s">
        <v>406</v>
      </c>
      <c r="B118" s="90" t="s">
        <v>160</v>
      </c>
      <c r="C118" s="90" t="s">
        <v>161</v>
      </c>
      <c r="D118" s="91" t="s">
        <v>162</v>
      </c>
      <c r="E118" s="90" t="s">
        <v>407</v>
      </c>
      <c r="F118" s="90" t="s">
        <v>369</v>
      </c>
      <c r="G118" s="90" t="s">
        <v>186</v>
      </c>
      <c r="H118" s="90" t="s">
        <v>54</v>
      </c>
      <c r="I118" s="92">
        <v>442</v>
      </c>
      <c r="J118" s="90" t="s">
        <v>176</v>
      </c>
      <c r="K118" s="93">
        <f t="shared" si="18"/>
        <v>4048.7200000000003</v>
      </c>
      <c r="L118" s="232">
        <v>3177.99</v>
      </c>
      <c r="M118" s="229"/>
      <c r="N118" s="63"/>
      <c r="O118" s="63"/>
      <c r="P118" s="60" t="s">
        <v>122</v>
      </c>
      <c r="Q118" s="60"/>
      <c r="R118" s="64">
        <f t="shared" ca="1" si="30"/>
        <v>1752.8013165599998</v>
      </c>
      <c r="S118" s="61">
        <f t="shared" ca="1" si="31"/>
        <v>1517.3503934399998</v>
      </c>
      <c r="T118" s="65">
        <f t="shared" ca="1" si="20"/>
        <v>3270.1517099999996</v>
      </c>
      <c r="U118" s="61"/>
      <c r="V118" s="61"/>
      <c r="W118" s="61"/>
      <c r="X118" s="61"/>
      <c r="Y118" s="61"/>
      <c r="Z118" s="64">
        <f t="shared" ca="1" si="32"/>
        <v>1752.8013165599998</v>
      </c>
      <c r="AA118" s="61">
        <f t="shared" ca="1" si="33"/>
        <v>1517.3503934399998</v>
      </c>
      <c r="AB118" s="65">
        <f t="shared" ca="1" si="21"/>
        <v>3270.1517099999996</v>
      </c>
      <c r="AC118" s="61"/>
      <c r="AD118" s="61"/>
      <c r="AE118" s="61"/>
      <c r="AF118" s="61"/>
      <c r="AG118" s="61"/>
      <c r="AH118" s="64">
        <f t="shared" ca="1" si="24"/>
        <v>1803.6325547402398</v>
      </c>
      <c r="AI118" s="61">
        <f t="shared" ca="1" si="25"/>
        <v>1561.3535548497598</v>
      </c>
      <c r="AJ118" s="65">
        <f t="shared" ca="1" si="19"/>
        <v>3364.9861095899996</v>
      </c>
      <c r="AK118" s="61"/>
      <c r="AL118" s="61"/>
      <c r="AM118" s="61"/>
      <c r="AN118" s="61"/>
      <c r="AO118" s="61"/>
      <c r="AP118" s="64">
        <f t="shared" ca="1" si="26"/>
        <v>1855.9378988277069</v>
      </c>
      <c r="AQ118" s="61">
        <f t="shared" ca="1" si="27"/>
        <v>1606.6328079404027</v>
      </c>
      <c r="AR118" s="65">
        <f t="shared" ca="1" si="22"/>
        <v>3462.5707067681096</v>
      </c>
      <c r="AS118" s="61"/>
      <c r="AT118" s="61"/>
      <c r="AU118" s="61"/>
      <c r="AV118" s="61"/>
      <c r="AW118" s="61"/>
      <c r="AX118" s="64">
        <f t="shared" ca="1" si="28"/>
        <v>1909.7600978937105</v>
      </c>
      <c r="AY118" s="61">
        <f t="shared" ca="1" si="29"/>
        <v>1653.2251593706744</v>
      </c>
      <c r="AZ118" s="65">
        <f t="shared" ca="1" si="23"/>
        <v>3562.9852572643849</v>
      </c>
      <c r="BA118" s="61"/>
      <c r="BB118" s="61"/>
      <c r="BC118" s="61"/>
      <c r="BD118" s="61"/>
      <c r="BE118" s="61"/>
      <c r="BF118" s="66" t="s">
        <v>1332</v>
      </c>
      <c r="BG118" s="66" t="s">
        <v>1331</v>
      </c>
      <c r="BH118" s="66" t="s">
        <v>1522</v>
      </c>
      <c r="BI118" s="66" t="s">
        <v>1510</v>
      </c>
    </row>
    <row r="119" spans="1:61" s="67" customFormat="1" x14ac:dyDescent="0.35">
      <c r="A119" s="90" t="s">
        <v>408</v>
      </c>
      <c r="B119" s="90" t="s">
        <v>160</v>
      </c>
      <c r="C119" s="90" t="s">
        <v>161</v>
      </c>
      <c r="D119" s="91" t="s">
        <v>162</v>
      </c>
      <c r="E119" s="90" t="s">
        <v>409</v>
      </c>
      <c r="F119" s="90" t="s">
        <v>369</v>
      </c>
      <c r="G119" s="90" t="s">
        <v>186</v>
      </c>
      <c r="H119" s="90" t="s">
        <v>54</v>
      </c>
      <c r="I119" s="92">
        <v>5027</v>
      </c>
      <c r="J119" s="90" t="s">
        <v>170</v>
      </c>
      <c r="K119" s="93">
        <f t="shared" si="18"/>
        <v>46047.32</v>
      </c>
      <c r="L119" s="232">
        <v>36144.22</v>
      </c>
      <c r="M119" s="229"/>
      <c r="N119" s="63"/>
      <c r="O119" s="63"/>
      <c r="P119" s="60" t="s">
        <v>122</v>
      </c>
      <c r="Q119" s="60"/>
      <c r="R119" s="64">
        <f t="shared" ca="1" si="30"/>
        <v>19935.12767568</v>
      </c>
      <c r="S119" s="61">
        <f t="shared" ca="1" si="31"/>
        <v>17257.27470432</v>
      </c>
      <c r="T119" s="65">
        <f t="shared" ca="1" si="20"/>
        <v>37192.40238</v>
      </c>
      <c r="U119" s="61"/>
      <c r="V119" s="61"/>
      <c r="W119" s="61"/>
      <c r="X119" s="61"/>
      <c r="Y119" s="61"/>
      <c r="Z119" s="64">
        <f t="shared" ca="1" si="32"/>
        <v>19935.12767568</v>
      </c>
      <c r="AA119" s="61">
        <f t="shared" ca="1" si="33"/>
        <v>17257.27470432</v>
      </c>
      <c r="AB119" s="65">
        <f t="shared" ca="1" si="21"/>
        <v>37192.40238</v>
      </c>
      <c r="AC119" s="61"/>
      <c r="AD119" s="61"/>
      <c r="AE119" s="61"/>
      <c r="AF119" s="61"/>
      <c r="AG119" s="61"/>
      <c r="AH119" s="64">
        <f t="shared" ca="1" si="24"/>
        <v>20513.246378274722</v>
      </c>
      <c r="AI119" s="61">
        <f t="shared" ca="1" si="25"/>
        <v>17757.735670745278</v>
      </c>
      <c r="AJ119" s="65">
        <f t="shared" ca="1" si="19"/>
        <v>38270.98204902</v>
      </c>
      <c r="AK119" s="61"/>
      <c r="AL119" s="61"/>
      <c r="AM119" s="61"/>
      <c r="AN119" s="61"/>
      <c r="AO119" s="61"/>
      <c r="AP119" s="64">
        <f t="shared" ca="1" si="26"/>
        <v>21108.130523244687</v>
      </c>
      <c r="AQ119" s="61">
        <f t="shared" ca="1" si="27"/>
        <v>18272.710005196892</v>
      </c>
      <c r="AR119" s="65">
        <f t="shared" ca="1" si="22"/>
        <v>39380.840528441578</v>
      </c>
      <c r="AS119" s="61"/>
      <c r="AT119" s="61"/>
      <c r="AU119" s="61"/>
      <c r="AV119" s="61"/>
      <c r="AW119" s="61"/>
      <c r="AX119" s="64">
        <f t="shared" ca="1" si="28"/>
        <v>21720.266308418781</v>
      </c>
      <c r="AY119" s="61">
        <f t="shared" ca="1" si="29"/>
        <v>18802.618595347602</v>
      </c>
      <c r="AZ119" s="65">
        <f t="shared" ca="1" si="23"/>
        <v>40522.884903766382</v>
      </c>
      <c r="BA119" s="61"/>
      <c r="BB119" s="61"/>
      <c r="BC119" s="61"/>
      <c r="BD119" s="61"/>
      <c r="BE119" s="61"/>
      <c r="BF119" s="66" t="s">
        <v>1332</v>
      </c>
      <c r="BG119" s="66" t="s">
        <v>1331</v>
      </c>
      <c r="BH119" s="66" t="s">
        <v>1522</v>
      </c>
      <c r="BI119" s="66" t="s">
        <v>1510</v>
      </c>
    </row>
    <row r="120" spans="1:61" s="67" customFormat="1" x14ac:dyDescent="0.35">
      <c r="A120" s="90" t="s">
        <v>410</v>
      </c>
      <c r="B120" s="90" t="s">
        <v>160</v>
      </c>
      <c r="C120" s="90" t="s">
        <v>161</v>
      </c>
      <c r="D120" s="91" t="s">
        <v>162</v>
      </c>
      <c r="E120" s="90" t="s">
        <v>411</v>
      </c>
      <c r="F120" s="90" t="s">
        <v>369</v>
      </c>
      <c r="G120" s="90" t="s">
        <v>186</v>
      </c>
      <c r="H120" s="90" t="s">
        <v>54</v>
      </c>
      <c r="I120" s="92">
        <v>100</v>
      </c>
      <c r="J120" s="90" t="s">
        <v>200</v>
      </c>
      <c r="K120" s="93">
        <f t="shared" si="18"/>
        <v>916</v>
      </c>
      <c r="L120" s="232">
        <v>719</v>
      </c>
      <c r="M120" s="229"/>
      <c r="N120" s="63"/>
      <c r="O120" s="63"/>
      <c r="P120" s="60" t="s">
        <v>120</v>
      </c>
      <c r="Q120" s="60">
        <v>24</v>
      </c>
      <c r="R120" s="64">
        <f t="shared" ca="1" si="30"/>
        <v>396.560136</v>
      </c>
      <c r="S120" s="61">
        <f t="shared" ca="1" si="31"/>
        <v>343.290864</v>
      </c>
      <c r="T120" s="65">
        <f t="shared" ca="1" si="20"/>
        <v>739.851</v>
      </c>
      <c r="U120" s="61"/>
      <c r="V120" s="61"/>
      <c r="W120" s="61"/>
      <c r="X120" s="61"/>
      <c r="Y120" s="61"/>
      <c r="Z120" s="64">
        <f t="shared" ca="1" si="32"/>
        <v>396.560136</v>
      </c>
      <c r="AA120" s="61">
        <f t="shared" ca="1" si="33"/>
        <v>343.290864</v>
      </c>
      <c r="AB120" s="65">
        <f t="shared" ca="1" si="21"/>
        <v>739.851</v>
      </c>
      <c r="AC120" s="61"/>
      <c r="AD120" s="61"/>
      <c r="AE120" s="61"/>
      <c r="AF120" s="61"/>
      <c r="AG120" s="61"/>
      <c r="AH120" s="64">
        <f t="shared" ca="1" si="24"/>
        <v>408.06037994400003</v>
      </c>
      <c r="AI120" s="61">
        <f t="shared" ca="1" si="25"/>
        <v>353.246299056</v>
      </c>
      <c r="AJ120" s="65">
        <f t="shared" ca="1" si="19"/>
        <v>761.30667900000003</v>
      </c>
      <c r="AK120" s="61"/>
      <c r="AL120" s="61"/>
      <c r="AM120" s="61"/>
      <c r="AN120" s="61"/>
      <c r="AO120" s="61"/>
      <c r="AP120" s="64">
        <f t="shared" ca="1" si="26"/>
        <v>419.89413096237604</v>
      </c>
      <c r="AQ120" s="61">
        <f t="shared" ca="1" si="27"/>
        <v>363.49044172862398</v>
      </c>
      <c r="AR120" s="65">
        <f t="shared" ca="1" si="22"/>
        <v>783.38457269100002</v>
      </c>
      <c r="AS120" s="61"/>
      <c r="AT120" s="61"/>
      <c r="AU120" s="61"/>
      <c r="AV120" s="61"/>
      <c r="AW120" s="61"/>
      <c r="AX120" s="64">
        <f t="shared" ca="1" si="28"/>
        <v>432.07106076028492</v>
      </c>
      <c r="AY120" s="61">
        <f t="shared" ca="1" si="29"/>
        <v>374.03166453875406</v>
      </c>
      <c r="AZ120" s="65">
        <f t="shared" ca="1" si="23"/>
        <v>806.10272529903898</v>
      </c>
      <c r="BA120" s="61"/>
      <c r="BB120" s="61"/>
      <c r="BC120" s="61"/>
      <c r="BD120" s="61"/>
      <c r="BE120" s="61"/>
      <c r="BF120" s="66" t="s">
        <v>1332</v>
      </c>
      <c r="BG120" s="66" t="s">
        <v>1332</v>
      </c>
      <c r="BH120" s="66" t="s">
        <v>1528</v>
      </c>
      <c r="BI120" s="66" t="s">
        <v>1510</v>
      </c>
    </row>
    <row r="121" spans="1:61" s="67" customFormat="1" x14ac:dyDescent="0.35">
      <c r="A121" s="90" t="s">
        <v>412</v>
      </c>
      <c r="B121" s="90" t="s">
        <v>160</v>
      </c>
      <c r="C121" s="90" t="s">
        <v>161</v>
      </c>
      <c r="D121" s="91" t="s">
        <v>162</v>
      </c>
      <c r="E121" s="90" t="s">
        <v>413</v>
      </c>
      <c r="F121" s="90" t="s">
        <v>369</v>
      </c>
      <c r="G121" s="90" t="s">
        <v>186</v>
      </c>
      <c r="H121" s="90" t="s">
        <v>54</v>
      </c>
      <c r="I121" s="92">
        <v>2027</v>
      </c>
      <c r="J121" s="90" t="s">
        <v>176</v>
      </c>
      <c r="K121" s="93">
        <f t="shared" si="18"/>
        <v>18567.32</v>
      </c>
      <c r="L121" s="232">
        <v>14574.17</v>
      </c>
      <c r="M121" s="229"/>
      <c r="N121" s="63"/>
      <c r="O121" s="63"/>
      <c r="P121" s="60" t="s">
        <v>122</v>
      </c>
      <c r="Q121" s="60"/>
      <c r="R121" s="64">
        <f t="shared" ca="1" si="30"/>
        <v>8038.2960184800004</v>
      </c>
      <c r="S121" s="61">
        <f t="shared" ca="1" si="31"/>
        <v>6958.5249115199995</v>
      </c>
      <c r="T121" s="65">
        <f t="shared" ca="1" si="20"/>
        <v>14996.82093</v>
      </c>
      <c r="U121" s="61"/>
      <c r="V121" s="61"/>
      <c r="W121" s="61"/>
      <c r="X121" s="61"/>
      <c r="Y121" s="61"/>
      <c r="Z121" s="64">
        <f t="shared" ca="1" si="32"/>
        <v>8038.2960184800004</v>
      </c>
      <c r="AA121" s="61">
        <f t="shared" ca="1" si="33"/>
        <v>6958.5249115199995</v>
      </c>
      <c r="AB121" s="65">
        <f t="shared" ca="1" si="21"/>
        <v>14996.82093</v>
      </c>
      <c r="AC121" s="61"/>
      <c r="AD121" s="61"/>
      <c r="AE121" s="61"/>
      <c r="AF121" s="61"/>
      <c r="AG121" s="61"/>
      <c r="AH121" s="64">
        <f t="shared" ca="1" si="24"/>
        <v>8271.4066030159211</v>
      </c>
      <c r="AI121" s="61">
        <f t="shared" ca="1" si="25"/>
        <v>7160.3221339540796</v>
      </c>
      <c r="AJ121" s="65">
        <f t="shared" ca="1" si="19"/>
        <v>15431.728736970001</v>
      </c>
      <c r="AK121" s="61"/>
      <c r="AL121" s="61"/>
      <c r="AM121" s="61"/>
      <c r="AN121" s="61"/>
      <c r="AO121" s="61"/>
      <c r="AP121" s="64">
        <f t="shared" ca="1" si="26"/>
        <v>8511.2773945033841</v>
      </c>
      <c r="AQ121" s="61">
        <f t="shared" ca="1" si="27"/>
        <v>7367.9714758387481</v>
      </c>
      <c r="AR121" s="65">
        <f t="shared" ca="1" si="22"/>
        <v>15879.248870342131</v>
      </c>
      <c r="AS121" s="61"/>
      <c r="AT121" s="61"/>
      <c r="AU121" s="61"/>
      <c r="AV121" s="61"/>
      <c r="AW121" s="61"/>
      <c r="AX121" s="64">
        <f t="shared" ca="1" si="28"/>
        <v>8758.1044389439812</v>
      </c>
      <c r="AY121" s="61">
        <f t="shared" ca="1" si="29"/>
        <v>7581.6426486380715</v>
      </c>
      <c r="AZ121" s="65">
        <f t="shared" ca="1" si="23"/>
        <v>16339.747087582053</v>
      </c>
      <c r="BA121" s="61"/>
      <c r="BB121" s="61"/>
      <c r="BC121" s="61"/>
      <c r="BD121" s="61"/>
      <c r="BE121" s="61"/>
      <c r="BF121" s="66" t="s">
        <v>1332</v>
      </c>
      <c r="BG121" s="66" t="s">
        <v>1331</v>
      </c>
      <c r="BH121" s="66" t="s">
        <v>1522</v>
      </c>
      <c r="BI121" s="66" t="s">
        <v>1510</v>
      </c>
    </row>
    <row r="122" spans="1:61" s="67" customFormat="1" x14ac:dyDescent="0.35">
      <c r="A122" s="90" t="s">
        <v>414</v>
      </c>
      <c r="B122" s="90" t="s">
        <v>160</v>
      </c>
      <c r="C122" s="90" t="s">
        <v>161</v>
      </c>
      <c r="D122" s="91" t="s">
        <v>162</v>
      </c>
      <c r="E122" s="90" t="s">
        <v>415</v>
      </c>
      <c r="F122" s="90" t="s">
        <v>369</v>
      </c>
      <c r="G122" s="90" t="s">
        <v>186</v>
      </c>
      <c r="H122" s="90" t="s">
        <v>54</v>
      </c>
      <c r="I122" s="92">
        <v>55936</v>
      </c>
      <c r="J122" s="90" t="s">
        <v>167</v>
      </c>
      <c r="K122" s="93">
        <f t="shared" si="18"/>
        <v>512373.76000000001</v>
      </c>
      <c r="L122" s="232">
        <v>402180.83</v>
      </c>
      <c r="M122" s="229"/>
      <c r="N122" s="63"/>
      <c r="O122" s="63"/>
      <c r="P122" s="60" t="s">
        <v>122</v>
      </c>
      <c r="Q122" s="60"/>
      <c r="R122" s="64">
        <f t="shared" ca="1" si="30"/>
        <v>221820.42370152002</v>
      </c>
      <c r="S122" s="61">
        <f t="shared" ca="1" si="31"/>
        <v>192023.65036848001</v>
      </c>
      <c r="T122" s="65">
        <f t="shared" ca="1" si="20"/>
        <v>413844.07407000003</v>
      </c>
      <c r="U122" s="61"/>
      <c r="V122" s="61"/>
      <c r="W122" s="61"/>
      <c r="X122" s="61"/>
      <c r="Y122" s="61"/>
      <c r="Z122" s="64">
        <f t="shared" ca="1" si="32"/>
        <v>221820.42370152002</v>
      </c>
      <c r="AA122" s="61">
        <f t="shared" ca="1" si="33"/>
        <v>192023.65036848001</v>
      </c>
      <c r="AB122" s="65">
        <f t="shared" ca="1" si="21"/>
        <v>413844.07407000003</v>
      </c>
      <c r="AC122" s="61"/>
      <c r="AD122" s="61"/>
      <c r="AE122" s="61"/>
      <c r="AF122" s="61"/>
      <c r="AG122" s="61"/>
      <c r="AH122" s="64">
        <f t="shared" ca="1" si="24"/>
        <v>228253.2159888641</v>
      </c>
      <c r="AI122" s="61">
        <f t="shared" ca="1" si="25"/>
        <v>197592.33622916593</v>
      </c>
      <c r="AJ122" s="65">
        <f t="shared" ca="1" si="19"/>
        <v>425845.55221803003</v>
      </c>
      <c r="AK122" s="61"/>
      <c r="AL122" s="61"/>
      <c r="AM122" s="61"/>
      <c r="AN122" s="61"/>
      <c r="AO122" s="61"/>
      <c r="AP122" s="64">
        <f t="shared" ca="1" si="26"/>
        <v>234872.55925254116</v>
      </c>
      <c r="AQ122" s="61">
        <f t="shared" ca="1" si="27"/>
        <v>203322.51397981175</v>
      </c>
      <c r="AR122" s="65">
        <f t="shared" ca="1" si="22"/>
        <v>438195.07323235291</v>
      </c>
      <c r="AS122" s="61"/>
      <c r="AT122" s="61"/>
      <c r="AU122" s="61"/>
      <c r="AV122" s="61"/>
      <c r="AW122" s="61"/>
      <c r="AX122" s="64">
        <f t="shared" ca="1" si="28"/>
        <v>241683.86347086489</v>
      </c>
      <c r="AY122" s="61">
        <f t="shared" ca="1" si="29"/>
        <v>209218.86688522628</v>
      </c>
      <c r="AZ122" s="65">
        <f t="shared" ca="1" si="23"/>
        <v>450902.73035609117</v>
      </c>
      <c r="BA122" s="61"/>
      <c r="BB122" s="61"/>
      <c r="BC122" s="61"/>
      <c r="BD122" s="61"/>
      <c r="BE122" s="61"/>
      <c r="BF122" s="66" t="s">
        <v>1332</v>
      </c>
      <c r="BG122" s="66" t="s">
        <v>1331</v>
      </c>
      <c r="BH122" s="66" t="s">
        <v>1522</v>
      </c>
      <c r="BI122" s="66" t="s">
        <v>1510</v>
      </c>
    </row>
    <row r="123" spans="1:61" s="67" customFormat="1" x14ac:dyDescent="0.35">
      <c r="A123" s="90" t="s">
        <v>416</v>
      </c>
      <c r="B123" s="90" t="s">
        <v>160</v>
      </c>
      <c r="C123" s="90" t="s">
        <v>161</v>
      </c>
      <c r="D123" s="91" t="s">
        <v>162</v>
      </c>
      <c r="E123" s="90" t="s">
        <v>417</v>
      </c>
      <c r="F123" s="90" t="s">
        <v>369</v>
      </c>
      <c r="G123" s="90" t="s">
        <v>186</v>
      </c>
      <c r="H123" s="90" t="s">
        <v>54</v>
      </c>
      <c r="I123" s="92">
        <v>5027</v>
      </c>
      <c r="J123" s="90" t="s">
        <v>170</v>
      </c>
      <c r="K123" s="93">
        <f t="shared" si="18"/>
        <v>46047.32</v>
      </c>
      <c r="L123" s="232">
        <v>36144.22</v>
      </c>
      <c r="M123" s="229"/>
      <c r="N123" s="63"/>
      <c r="O123" s="63"/>
      <c r="P123" s="60" t="s">
        <v>122</v>
      </c>
      <c r="Q123" s="60"/>
      <c r="R123" s="64">
        <f t="shared" ca="1" si="30"/>
        <v>19935.12767568</v>
      </c>
      <c r="S123" s="61">
        <f t="shared" ca="1" si="31"/>
        <v>17257.27470432</v>
      </c>
      <c r="T123" s="65">
        <f t="shared" ca="1" si="20"/>
        <v>37192.40238</v>
      </c>
      <c r="U123" s="61"/>
      <c r="V123" s="61"/>
      <c r="W123" s="61"/>
      <c r="X123" s="61"/>
      <c r="Y123" s="61"/>
      <c r="Z123" s="64">
        <f t="shared" ca="1" si="32"/>
        <v>19935.12767568</v>
      </c>
      <c r="AA123" s="61">
        <f t="shared" ca="1" si="33"/>
        <v>17257.27470432</v>
      </c>
      <c r="AB123" s="65">
        <f t="shared" ca="1" si="21"/>
        <v>37192.40238</v>
      </c>
      <c r="AC123" s="61"/>
      <c r="AD123" s="61"/>
      <c r="AE123" s="61"/>
      <c r="AF123" s="61"/>
      <c r="AG123" s="61"/>
      <c r="AH123" s="64">
        <f t="shared" ca="1" si="24"/>
        <v>20513.246378274722</v>
      </c>
      <c r="AI123" s="61">
        <f t="shared" ca="1" si="25"/>
        <v>17757.735670745278</v>
      </c>
      <c r="AJ123" s="65">
        <f t="shared" ca="1" si="19"/>
        <v>38270.98204902</v>
      </c>
      <c r="AK123" s="61"/>
      <c r="AL123" s="61"/>
      <c r="AM123" s="61"/>
      <c r="AN123" s="61"/>
      <c r="AO123" s="61"/>
      <c r="AP123" s="64">
        <f t="shared" ca="1" si="26"/>
        <v>21108.130523244687</v>
      </c>
      <c r="AQ123" s="61">
        <f t="shared" ca="1" si="27"/>
        <v>18272.710005196892</v>
      </c>
      <c r="AR123" s="65">
        <f t="shared" ca="1" si="22"/>
        <v>39380.840528441578</v>
      </c>
      <c r="AS123" s="61"/>
      <c r="AT123" s="61"/>
      <c r="AU123" s="61"/>
      <c r="AV123" s="61"/>
      <c r="AW123" s="61"/>
      <c r="AX123" s="64">
        <f t="shared" ca="1" si="28"/>
        <v>21720.266308418781</v>
      </c>
      <c r="AY123" s="61">
        <f t="shared" ca="1" si="29"/>
        <v>18802.618595347602</v>
      </c>
      <c r="AZ123" s="65">
        <f t="shared" ca="1" si="23"/>
        <v>40522.884903766382</v>
      </c>
      <c r="BA123" s="61"/>
      <c r="BB123" s="61"/>
      <c r="BC123" s="61"/>
      <c r="BD123" s="61"/>
      <c r="BE123" s="61"/>
      <c r="BF123" s="66" t="s">
        <v>1332</v>
      </c>
      <c r="BG123" s="66" t="s">
        <v>1331</v>
      </c>
      <c r="BH123" s="66" t="s">
        <v>1522</v>
      </c>
      <c r="BI123" s="66" t="s">
        <v>1510</v>
      </c>
    </row>
    <row r="124" spans="1:61" s="67" customFormat="1" x14ac:dyDescent="0.35">
      <c r="A124" s="90" t="s">
        <v>418</v>
      </c>
      <c r="B124" s="90" t="s">
        <v>160</v>
      </c>
      <c r="C124" s="90" t="s">
        <v>161</v>
      </c>
      <c r="D124" s="91" t="s">
        <v>162</v>
      </c>
      <c r="E124" s="90" t="s">
        <v>419</v>
      </c>
      <c r="F124" s="90" t="s">
        <v>369</v>
      </c>
      <c r="G124" s="90" t="s">
        <v>186</v>
      </c>
      <c r="H124" s="90" t="s">
        <v>54</v>
      </c>
      <c r="I124" s="92">
        <v>1378</v>
      </c>
      <c r="J124" s="90" t="s">
        <v>206</v>
      </c>
      <c r="K124" s="93">
        <f t="shared" si="18"/>
        <v>12622.48</v>
      </c>
      <c r="L124" s="232">
        <v>9907.84</v>
      </c>
      <c r="M124" s="229"/>
      <c r="N124" s="63"/>
      <c r="O124" s="63"/>
      <c r="P124" s="60" t="s">
        <v>122</v>
      </c>
      <c r="Q124" s="60"/>
      <c r="R124" s="64">
        <f t="shared" ca="1" si="30"/>
        <v>5464.6097049600003</v>
      </c>
      <c r="S124" s="61">
        <f t="shared" ca="1" si="31"/>
        <v>4730.5576550399992</v>
      </c>
      <c r="T124" s="65">
        <f t="shared" ca="1" si="20"/>
        <v>10195.167359999999</v>
      </c>
      <c r="U124" s="61"/>
      <c r="V124" s="61"/>
      <c r="W124" s="61"/>
      <c r="X124" s="61"/>
      <c r="Y124" s="61"/>
      <c r="Z124" s="64">
        <f t="shared" ca="1" si="32"/>
        <v>5464.6097049600003</v>
      </c>
      <c r="AA124" s="61">
        <f t="shared" ca="1" si="33"/>
        <v>4730.5576550399992</v>
      </c>
      <c r="AB124" s="65">
        <f t="shared" ca="1" si="21"/>
        <v>10195.167359999999</v>
      </c>
      <c r="AC124" s="61"/>
      <c r="AD124" s="61"/>
      <c r="AE124" s="61"/>
      <c r="AF124" s="61"/>
      <c r="AG124" s="61"/>
      <c r="AH124" s="64">
        <f t="shared" ca="1" si="24"/>
        <v>5623.0833864038404</v>
      </c>
      <c r="AI124" s="61">
        <f t="shared" ca="1" si="25"/>
        <v>4867.743827036159</v>
      </c>
      <c r="AJ124" s="65">
        <f t="shared" ca="1" si="19"/>
        <v>10490.827213439999</v>
      </c>
      <c r="AK124" s="61"/>
      <c r="AL124" s="61"/>
      <c r="AM124" s="61"/>
      <c r="AN124" s="61"/>
      <c r="AO124" s="61"/>
      <c r="AP124" s="64">
        <f t="shared" ca="1" si="26"/>
        <v>5786.1528046095518</v>
      </c>
      <c r="AQ124" s="61">
        <f t="shared" ca="1" si="27"/>
        <v>5008.9083980202086</v>
      </c>
      <c r="AR124" s="65">
        <f t="shared" ca="1" si="22"/>
        <v>10795.06120262976</v>
      </c>
      <c r="AS124" s="61"/>
      <c r="AT124" s="61"/>
      <c r="AU124" s="61"/>
      <c r="AV124" s="61"/>
      <c r="AW124" s="61"/>
      <c r="AX124" s="64">
        <f t="shared" ca="1" si="28"/>
        <v>5953.9512359432283</v>
      </c>
      <c r="AY124" s="61">
        <f t="shared" ca="1" si="29"/>
        <v>5154.1667415627944</v>
      </c>
      <c r="AZ124" s="65">
        <f t="shared" ca="1" si="23"/>
        <v>11108.117977506023</v>
      </c>
      <c r="BA124" s="61"/>
      <c r="BB124" s="61"/>
      <c r="BC124" s="61"/>
      <c r="BD124" s="61"/>
      <c r="BE124" s="61"/>
      <c r="BF124" s="66" t="s">
        <v>1332</v>
      </c>
      <c r="BG124" s="66" t="s">
        <v>1331</v>
      </c>
      <c r="BH124" s="66" t="s">
        <v>1522</v>
      </c>
      <c r="BI124" s="66" t="s">
        <v>1510</v>
      </c>
    </row>
    <row r="125" spans="1:61" s="67" customFormat="1" x14ac:dyDescent="0.35">
      <c r="A125" s="90" t="s">
        <v>420</v>
      </c>
      <c r="B125" s="90" t="s">
        <v>160</v>
      </c>
      <c r="C125" s="90" t="s">
        <v>161</v>
      </c>
      <c r="D125" s="91" t="s">
        <v>162</v>
      </c>
      <c r="E125" s="90" t="s">
        <v>259</v>
      </c>
      <c r="F125" s="90" t="s">
        <v>369</v>
      </c>
      <c r="G125" s="90" t="s">
        <v>186</v>
      </c>
      <c r="H125" s="90" t="s">
        <v>54</v>
      </c>
      <c r="I125" s="92">
        <v>25152</v>
      </c>
      <c r="J125" s="90" t="s">
        <v>173</v>
      </c>
      <c r="K125" s="93">
        <f t="shared" si="18"/>
        <v>230392.32000000001</v>
      </c>
      <c r="L125" s="232">
        <v>180843.33</v>
      </c>
      <c r="M125" s="229"/>
      <c r="N125" s="63"/>
      <c r="O125" s="63"/>
      <c r="P125" s="60" t="s">
        <v>120</v>
      </c>
      <c r="Q125" s="60">
        <v>101</v>
      </c>
      <c r="R125" s="64">
        <f t="shared" ca="1" si="30"/>
        <v>99743.053601520005</v>
      </c>
      <c r="S125" s="61">
        <f t="shared" ca="1" si="31"/>
        <v>86344.732968479992</v>
      </c>
      <c r="T125" s="65">
        <f t="shared" ca="1" si="20"/>
        <v>186087.78657</v>
      </c>
      <c r="U125" s="61"/>
      <c r="V125" s="61"/>
      <c r="W125" s="61"/>
      <c r="X125" s="61"/>
      <c r="Y125" s="61"/>
      <c r="Z125" s="64">
        <f t="shared" ca="1" si="32"/>
        <v>99743.053601520005</v>
      </c>
      <c r="AA125" s="61">
        <f t="shared" ca="1" si="33"/>
        <v>86344.732968479992</v>
      </c>
      <c r="AB125" s="65">
        <f t="shared" ca="1" si="21"/>
        <v>186087.78657</v>
      </c>
      <c r="AC125" s="61"/>
      <c r="AD125" s="61"/>
      <c r="AE125" s="61"/>
      <c r="AF125" s="61"/>
      <c r="AG125" s="61"/>
      <c r="AH125" s="64">
        <f t="shared" ca="1" si="24"/>
        <v>102635.60215596408</v>
      </c>
      <c r="AI125" s="61">
        <f t="shared" ca="1" si="25"/>
        <v>88848.730224565908</v>
      </c>
      <c r="AJ125" s="65">
        <f t="shared" ca="1" si="19"/>
        <v>191484.33238052999</v>
      </c>
      <c r="AK125" s="61"/>
      <c r="AL125" s="61"/>
      <c r="AM125" s="61"/>
      <c r="AN125" s="61"/>
      <c r="AO125" s="61"/>
      <c r="AP125" s="64">
        <f t="shared" ca="1" si="26"/>
        <v>105612.03461848704</v>
      </c>
      <c r="AQ125" s="61">
        <f t="shared" ca="1" si="27"/>
        <v>91425.343401078324</v>
      </c>
      <c r="AR125" s="65">
        <f t="shared" ca="1" si="22"/>
        <v>197037.37801956537</v>
      </c>
      <c r="AS125" s="61"/>
      <c r="AT125" s="61"/>
      <c r="AU125" s="61"/>
      <c r="AV125" s="61"/>
      <c r="AW125" s="61"/>
      <c r="AX125" s="64">
        <f t="shared" ca="1" si="28"/>
        <v>108674.78362242316</v>
      </c>
      <c r="AY125" s="61">
        <f t="shared" ca="1" si="29"/>
        <v>94076.678359709593</v>
      </c>
      <c r="AZ125" s="65">
        <f t="shared" ca="1" si="23"/>
        <v>202751.46198213275</v>
      </c>
      <c r="BA125" s="61"/>
      <c r="BB125" s="61"/>
      <c r="BC125" s="61"/>
      <c r="BD125" s="61"/>
      <c r="BE125" s="61"/>
      <c r="BF125" s="66" t="s">
        <v>1332</v>
      </c>
      <c r="BG125" s="66" t="s">
        <v>1332</v>
      </c>
      <c r="BH125" s="66" t="s">
        <v>1536</v>
      </c>
      <c r="BI125" s="66" t="s">
        <v>1510</v>
      </c>
    </row>
    <row r="126" spans="1:61" s="67" customFormat="1" x14ac:dyDescent="0.35">
      <c r="A126" s="90" t="s">
        <v>421</v>
      </c>
      <c r="B126" s="90" t="s">
        <v>160</v>
      </c>
      <c r="C126" s="90" t="s">
        <v>161</v>
      </c>
      <c r="D126" s="91" t="s">
        <v>162</v>
      </c>
      <c r="E126" s="90" t="s">
        <v>422</v>
      </c>
      <c r="F126" s="90" t="s">
        <v>369</v>
      </c>
      <c r="G126" s="90" t="s">
        <v>186</v>
      </c>
      <c r="H126" s="90" t="s">
        <v>54</v>
      </c>
      <c r="I126" s="92">
        <v>5153</v>
      </c>
      <c r="J126" s="90" t="s">
        <v>170</v>
      </c>
      <c r="K126" s="93">
        <f t="shared" si="18"/>
        <v>47201.48</v>
      </c>
      <c r="L126" s="232">
        <v>37050.160000000003</v>
      </c>
      <c r="M126" s="229"/>
      <c r="N126" s="63"/>
      <c r="O126" s="63"/>
      <c r="P126" s="60" t="s">
        <v>122</v>
      </c>
      <c r="Q126" s="60"/>
      <c r="R126" s="64">
        <f t="shared" ca="1" si="30"/>
        <v>20434.793447040003</v>
      </c>
      <c r="S126" s="61">
        <f t="shared" ca="1" si="31"/>
        <v>17689.821192960004</v>
      </c>
      <c r="T126" s="65">
        <f t="shared" ca="1" si="20"/>
        <v>38124.614640000007</v>
      </c>
      <c r="U126" s="61"/>
      <c r="V126" s="61"/>
      <c r="W126" s="61"/>
      <c r="X126" s="61"/>
      <c r="Y126" s="61"/>
      <c r="Z126" s="64">
        <f t="shared" ca="1" si="32"/>
        <v>20434.793447040003</v>
      </c>
      <c r="AA126" s="61">
        <f t="shared" ca="1" si="33"/>
        <v>17689.821192960004</v>
      </c>
      <c r="AB126" s="65">
        <f t="shared" ca="1" si="21"/>
        <v>38124.614640000007</v>
      </c>
      <c r="AC126" s="61"/>
      <c r="AD126" s="61"/>
      <c r="AE126" s="61"/>
      <c r="AF126" s="61"/>
      <c r="AG126" s="61"/>
      <c r="AH126" s="64">
        <f t="shared" ca="1" si="24"/>
        <v>21027.402457004166</v>
      </c>
      <c r="AI126" s="61">
        <f t="shared" ca="1" si="25"/>
        <v>18202.826007555843</v>
      </c>
      <c r="AJ126" s="65">
        <f t="shared" ca="1" si="19"/>
        <v>39230.228464560008</v>
      </c>
      <c r="AK126" s="61"/>
      <c r="AL126" s="61"/>
      <c r="AM126" s="61"/>
      <c r="AN126" s="61"/>
      <c r="AO126" s="61"/>
      <c r="AP126" s="64">
        <f t="shared" ca="1" si="26"/>
        <v>21637.197128257285</v>
      </c>
      <c r="AQ126" s="61">
        <f t="shared" ca="1" si="27"/>
        <v>18730.707961774962</v>
      </c>
      <c r="AR126" s="65">
        <f t="shared" ca="1" si="22"/>
        <v>40367.905090032247</v>
      </c>
      <c r="AS126" s="61"/>
      <c r="AT126" s="61"/>
      <c r="AU126" s="61"/>
      <c r="AV126" s="61"/>
      <c r="AW126" s="61"/>
      <c r="AX126" s="64">
        <f t="shared" ca="1" si="28"/>
        <v>22264.675844976748</v>
      </c>
      <c r="AY126" s="61">
        <f t="shared" ca="1" si="29"/>
        <v>19273.898492666438</v>
      </c>
      <c r="AZ126" s="65">
        <f t="shared" ca="1" si="23"/>
        <v>41538.574337643186</v>
      </c>
      <c r="BA126" s="61"/>
      <c r="BB126" s="61"/>
      <c r="BC126" s="61"/>
      <c r="BD126" s="61"/>
      <c r="BE126" s="61"/>
      <c r="BF126" s="66" t="s">
        <v>1332</v>
      </c>
      <c r="BG126" s="66" t="s">
        <v>1331</v>
      </c>
      <c r="BH126" s="66" t="s">
        <v>1522</v>
      </c>
      <c r="BI126" s="66" t="s">
        <v>1510</v>
      </c>
    </row>
    <row r="127" spans="1:61" s="67" customFormat="1" x14ac:dyDescent="0.35">
      <c r="A127" s="90" t="s">
        <v>423</v>
      </c>
      <c r="B127" s="90" t="s">
        <v>160</v>
      </c>
      <c r="C127" s="90" t="s">
        <v>161</v>
      </c>
      <c r="D127" s="91" t="s">
        <v>162</v>
      </c>
      <c r="E127" s="90" t="s">
        <v>424</v>
      </c>
      <c r="F127" s="90" t="s">
        <v>369</v>
      </c>
      <c r="G127" s="90" t="s">
        <v>186</v>
      </c>
      <c r="H127" s="90" t="s">
        <v>54</v>
      </c>
      <c r="I127" s="92">
        <v>600</v>
      </c>
      <c r="J127" s="90" t="s">
        <v>176</v>
      </c>
      <c r="K127" s="93">
        <f t="shared" si="18"/>
        <v>5496</v>
      </c>
      <c r="L127" s="232">
        <v>4314.01</v>
      </c>
      <c r="M127" s="229"/>
      <c r="N127" s="63"/>
      <c r="O127" s="63"/>
      <c r="P127" s="60" t="s">
        <v>122</v>
      </c>
      <c r="Q127" s="60"/>
      <c r="R127" s="64">
        <f t="shared" ca="1" si="30"/>
        <v>2379.3663314400001</v>
      </c>
      <c r="S127" s="61">
        <f t="shared" ca="1" si="31"/>
        <v>2059.7499585599999</v>
      </c>
      <c r="T127" s="65">
        <f t="shared" ca="1" si="20"/>
        <v>4439.1162899999999</v>
      </c>
      <c r="U127" s="61"/>
      <c r="V127" s="61"/>
      <c r="W127" s="61"/>
      <c r="X127" s="61"/>
      <c r="Y127" s="61"/>
      <c r="Z127" s="64">
        <f t="shared" ca="1" si="32"/>
        <v>2379.3663314400001</v>
      </c>
      <c r="AA127" s="61">
        <f t="shared" ca="1" si="33"/>
        <v>2059.7499585599999</v>
      </c>
      <c r="AB127" s="65">
        <f t="shared" ca="1" si="21"/>
        <v>4439.1162899999999</v>
      </c>
      <c r="AC127" s="61"/>
      <c r="AD127" s="61"/>
      <c r="AE127" s="61"/>
      <c r="AF127" s="61"/>
      <c r="AG127" s="61"/>
      <c r="AH127" s="64">
        <f t="shared" ca="1" si="24"/>
        <v>2448.36795505176</v>
      </c>
      <c r="AI127" s="61">
        <f t="shared" ca="1" si="25"/>
        <v>2119.4827073582401</v>
      </c>
      <c r="AJ127" s="65">
        <f t="shared" ca="1" si="19"/>
        <v>4567.85066241</v>
      </c>
      <c r="AK127" s="61"/>
      <c r="AL127" s="61"/>
      <c r="AM127" s="61"/>
      <c r="AN127" s="61"/>
      <c r="AO127" s="61"/>
      <c r="AP127" s="64">
        <f t="shared" ca="1" si="26"/>
        <v>2519.3706257482613</v>
      </c>
      <c r="AQ127" s="61">
        <f t="shared" ca="1" si="27"/>
        <v>2180.9477058716288</v>
      </c>
      <c r="AR127" s="65">
        <f t="shared" ca="1" si="22"/>
        <v>4700.3183316198902</v>
      </c>
      <c r="AS127" s="61"/>
      <c r="AT127" s="61"/>
      <c r="AU127" s="61"/>
      <c r="AV127" s="61"/>
      <c r="AW127" s="61"/>
      <c r="AX127" s="64">
        <f t="shared" ca="1" si="28"/>
        <v>2592.4323738949611</v>
      </c>
      <c r="AY127" s="61">
        <f t="shared" ca="1" si="29"/>
        <v>2244.1951893419059</v>
      </c>
      <c r="AZ127" s="65">
        <f t="shared" ca="1" si="23"/>
        <v>4836.627563236867</v>
      </c>
      <c r="BA127" s="61"/>
      <c r="BB127" s="61"/>
      <c r="BC127" s="61"/>
      <c r="BD127" s="61"/>
      <c r="BE127" s="61"/>
      <c r="BF127" s="66" t="s">
        <v>1332</v>
      </c>
      <c r="BG127" s="66" t="s">
        <v>1331</v>
      </c>
      <c r="BH127" s="66" t="s">
        <v>1522</v>
      </c>
      <c r="BI127" s="66" t="s">
        <v>1510</v>
      </c>
    </row>
    <row r="128" spans="1:61" s="67" customFormat="1" x14ac:dyDescent="0.35">
      <c r="A128" s="90" t="s">
        <v>425</v>
      </c>
      <c r="B128" s="90" t="s">
        <v>160</v>
      </c>
      <c r="C128" s="90" t="s">
        <v>161</v>
      </c>
      <c r="D128" s="91" t="s">
        <v>162</v>
      </c>
      <c r="E128" s="90" t="s">
        <v>426</v>
      </c>
      <c r="F128" s="90" t="s">
        <v>369</v>
      </c>
      <c r="G128" s="90" t="s">
        <v>186</v>
      </c>
      <c r="H128" s="90" t="s">
        <v>54</v>
      </c>
      <c r="I128" s="92">
        <v>5027</v>
      </c>
      <c r="J128" s="90" t="s">
        <v>170</v>
      </c>
      <c r="K128" s="93">
        <f t="shared" si="18"/>
        <v>46047.32</v>
      </c>
      <c r="L128" s="232">
        <v>36144.22</v>
      </c>
      <c r="M128" s="229"/>
      <c r="N128" s="63"/>
      <c r="O128" s="63"/>
      <c r="P128" s="60" t="s">
        <v>122</v>
      </c>
      <c r="Q128" s="60"/>
      <c r="R128" s="64">
        <f t="shared" ca="1" si="30"/>
        <v>19935.12767568</v>
      </c>
      <c r="S128" s="61">
        <f t="shared" ca="1" si="31"/>
        <v>17257.27470432</v>
      </c>
      <c r="T128" s="65">
        <f t="shared" ca="1" si="20"/>
        <v>37192.40238</v>
      </c>
      <c r="U128" s="61"/>
      <c r="V128" s="61"/>
      <c r="W128" s="61"/>
      <c r="X128" s="61"/>
      <c r="Y128" s="61"/>
      <c r="Z128" s="64">
        <f t="shared" ca="1" si="32"/>
        <v>19935.12767568</v>
      </c>
      <c r="AA128" s="61">
        <f t="shared" ca="1" si="33"/>
        <v>17257.27470432</v>
      </c>
      <c r="AB128" s="65">
        <f t="shared" ca="1" si="21"/>
        <v>37192.40238</v>
      </c>
      <c r="AC128" s="61"/>
      <c r="AD128" s="61"/>
      <c r="AE128" s="61"/>
      <c r="AF128" s="61"/>
      <c r="AG128" s="61"/>
      <c r="AH128" s="64">
        <f t="shared" ca="1" si="24"/>
        <v>20513.246378274722</v>
      </c>
      <c r="AI128" s="61">
        <f t="shared" ca="1" si="25"/>
        <v>17757.735670745278</v>
      </c>
      <c r="AJ128" s="65">
        <f t="shared" ca="1" si="19"/>
        <v>38270.98204902</v>
      </c>
      <c r="AK128" s="61"/>
      <c r="AL128" s="61"/>
      <c r="AM128" s="61"/>
      <c r="AN128" s="61"/>
      <c r="AO128" s="61"/>
      <c r="AP128" s="64">
        <f t="shared" ca="1" si="26"/>
        <v>21108.130523244687</v>
      </c>
      <c r="AQ128" s="61">
        <f t="shared" ca="1" si="27"/>
        <v>18272.710005196892</v>
      </c>
      <c r="AR128" s="65">
        <f t="shared" ca="1" si="22"/>
        <v>39380.840528441578</v>
      </c>
      <c r="AS128" s="61"/>
      <c r="AT128" s="61"/>
      <c r="AU128" s="61"/>
      <c r="AV128" s="61"/>
      <c r="AW128" s="61"/>
      <c r="AX128" s="64">
        <f t="shared" ca="1" si="28"/>
        <v>21720.266308418781</v>
      </c>
      <c r="AY128" s="61">
        <f t="shared" ca="1" si="29"/>
        <v>18802.618595347602</v>
      </c>
      <c r="AZ128" s="65">
        <f t="shared" ca="1" si="23"/>
        <v>40522.884903766382</v>
      </c>
      <c r="BA128" s="61"/>
      <c r="BB128" s="61"/>
      <c r="BC128" s="61"/>
      <c r="BD128" s="61"/>
      <c r="BE128" s="61"/>
      <c r="BF128" s="66" t="s">
        <v>1332</v>
      </c>
      <c r="BG128" s="66" t="s">
        <v>1331</v>
      </c>
      <c r="BH128" s="66" t="s">
        <v>1522</v>
      </c>
      <c r="BI128" s="66" t="s">
        <v>1510</v>
      </c>
    </row>
    <row r="129" spans="1:61" s="67" customFormat="1" x14ac:dyDescent="0.35">
      <c r="A129" s="90" t="s">
        <v>427</v>
      </c>
      <c r="B129" s="90" t="s">
        <v>160</v>
      </c>
      <c r="C129" s="90" t="s">
        <v>161</v>
      </c>
      <c r="D129" s="91" t="s">
        <v>162</v>
      </c>
      <c r="E129" s="90" t="s">
        <v>428</v>
      </c>
      <c r="F129" s="90" t="s">
        <v>369</v>
      </c>
      <c r="G129" s="90" t="s">
        <v>186</v>
      </c>
      <c r="H129" s="90" t="s">
        <v>54</v>
      </c>
      <c r="I129" s="92">
        <v>14358</v>
      </c>
      <c r="J129" s="90" t="s">
        <v>173</v>
      </c>
      <c r="K129" s="93">
        <f t="shared" si="18"/>
        <v>131519.28</v>
      </c>
      <c r="L129" s="232">
        <v>103234.27</v>
      </c>
      <c r="M129" s="229"/>
      <c r="N129" s="63"/>
      <c r="O129" s="63"/>
      <c r="P129" s="60" t="s">
        <v>122</v>
      </c>
      <c r="Q129" s="60"/>
      <c r="R129" s="64">
        <f t="shared" ca="1" si="30"/>
        <v>56938.242212880003</v>
      </c>
      <c r="S129" s="61">
        <f t="shared" ca="1" si="31"/>
        <v>49289.821617119997</v>
      </c>
      <c r="T129" s="65">
        <f t="shared" ca="1" si="20"/>
        <v>106228.06383</v>
      </c>
      <c r="U129" s="61"/>
      <c r="V129" s="61"/>
      <c r="W129" s="61"/>
      <c r="X129" s="61"/>
      <c r="Y129" s="61"/>
      <c r="Z129" s="64">
        <f t="shared" ca="1" si="32"/>
        <v>56938.242212880003</v>
      </c>
      <c r="AA129" s="61">
        <f t="shared" ca="1" si="33"/>
        <v>49289.821617119997</v>
      </c>
      <c r="AB129" s="65">
        <f t="shared" ca="1" si="21"/>
        <v>106228.06383</v>
      </c>
      <c r="AC129" s="61"/>
      <c r="AD129" s="61"/>
      <c r="AE129" s="61"/>
      <c r="AF129" s="61"/>
      <c r="AG129" s="61"/>
      <c r="AH129" s="64">
        <f t="shared" ca="1" si="24"/>
        <v>58589.451237053523</v>
      </c>
      <c r="AI129" s="61">
        <f t="shared" ca="1" si="25"/>
        <v>50719.226444016473</v>
      </c>
      <c r="AJ129" s="65">
        <f t="shared" ca="1" si="19"/>
        <v>109308.67768107</v>
      </c>
      <c r="AK129" s="61"/>
      <c r="AL129" s="61"/>
      <c r="AM129" s="61"/>
      <c r="AN129" s="61"/>
      <c r="AO129" s="61"/>
      <c r="AP129" s="64">
        <f t="shared" ca="1" si="26"/>
        <v>60288.545322928076</v>
      </c>
      <c r="AQ129" s="61">
        <f t="shared" ca="1" si="27"/>
        <v>52190.084010892948</v>
      </c>
      <c r="AR129" s="65">
        <f t="shared" ca="1" si="22"/>
        <v>112478.62933382102</v>
      </c>
      <c r="AS129" s="61"/>
      <c r="AT129" s="61"/>
      <c r="AU129" s="61"/>
      <c r="AV129" s="61"/>
      <c r="AW129" s="61"/>
      <c r="AX129" s="64">
        <f t="shared" ca="1" si="28"/>
        <v>62036.913137292991</v>
      </c>
      <c r="AY129" s="61">
        <f t="shared" ca="1" si="29"/>
        <v>53703.596447208845</v>
      </c>
      <c r="AZ129" s="65">
        <f t="shared" ca="1" si="23"/>
        <v>115740.50958450184</v>
      </c>
      <c r="BA129" s="61"/>
      <c r="BB129" s="61"/>
      <c r="BC129" s="61"/>
      <c r="BD129" s="61"/>
      <c r="BE129" s="61"/>
      <c r="BF129" s="66" t="s">
        <v>1332</v>
      </c>
      <c r="BG129" s="66" t="s">
        <v>1331</v>
      </c>
      <c r="BH129" s="66" t="s">
        <v>1522</v>
      </c>
      <c r="BI129" s="66" t="s">
        <v>1510</v>
      </c>
    </row>
    <row r="130" spans="1:61" s="67" customFormat="1" x14ac:dyDescent="0.35">
      <c r="A130" s="90" t="s">
        <v>429</v>
      </c>
      <c r="B130" s="90" t="s">
        <v>160</v>
      </c>
      <c r="C130" s="90" t="s">
        <v>161</v>
      </c>
      <c r="D130" s="91" t="s">
        <v>162</v>
      </c>
      <c r="E130" s="90" t="s">
        <v>430</v>
      </c>
      <c r="F130" s="90" t="s">
        <v>369</v>
      </c>
      <c r="G130" s="90" t="s">
        <v>186</v>
      </c>
      <c r="H130" s="90" t="s">
        <v>54</v>
      </c>
      <c r="I130" s="92">
        <v>5134</v>
      </c>
      <c r="J130" s="90" t="s">
        <v>203</v>
      </c>
      <c r="K130" s="93">
        <f t="shared" si="18"/>
        <v>47027.44</v>
      </c>
      <c r="L130" s="232">
        <v>36913.550000000003</v>
      </c>
      <c r="M130" s="229"/>
      <c r="N130" s="63"/>
      <c r="O130" s="63"/>
      <c r="P130" s="60" t="s">
        <v>122</v>
      </c>
      <c r="Q130" s="60"/>
      <c r="R130" s="64">
        <f t="shared" ca="1" si="30"/>
        <v>20359.447021200001</v>
      </c>
      <c r="S130" s="61">
        <f t="shared" ca="1" si="31"/>
        <v>17624.595928800001</v>
      </c>
      <c r="T130" s="65">
        <f t="shared" ca="1" si="20"/>
        <v>37984.042950000003</v>
      </c>
      <c r="U130" s="61"/>
      <c r="V130" s="61"/>
      <c r="W130" s="61"/>
      <c r="X130" s="61"/>
      <c r="Y130" s="61"/>
      <c r="Z130" s="64">
        <f t="shared" ca="1" si="32"/>
        <v>20359.447021200001</v>
      </c>
      <c r="AA130" s="61">
        <f t="shared" ca="1" si="33"/>
        <v>17624.595928800001</v>
      </c>
      <c r="AB130" s="65">
        <f t="shared" ca="1" si="21"/>
        <v>37984.042950000003</v>
      </c>
      <c r="AC130" s="61"/>
      <c r="AD130" s="61"/>
      <c r="AE130" s="61"/>
      <c r="AF130" s="61"/>
      <c r="AG130" s="61"/>
      <c r="AH130" s="64">
        <f t="shared" ca="1" si="24"/>
        <v>20949.870984814806</v>
      </c>
      <c r="AI130" s="61">
        <f t="shared" ca="1" si="25"/>
        <v>18135.7092107352</v>
      </c>
      <c r="AJ130" s="65">
        <f t="shared" ca="1" si="19"/>
        <v>39085.580195550006</v>
      </c>
      <c r="AK130" s="61"/>
      <c r="AL130" s="61"/>
      <c r="AM130" s="61"/>
      <c r="AN130" s="61"/>
      <c r="AO130" s="61"/>
      <c r="AP130" s="64">
        <f t="shared" ca="1" si="26"/>
        <v>21557.417243374432</v>
      </c>
      <c r="AQ130" s="61">
        <f t="shared" ca="1" si="27"/>
        <v>18661.644777846523</v>
      </c>
      <c r="AR130" s="65">
        <f t="shared" ca="1" si="22"/>
        <v>40219.062021220954</v>
      </c>
      <c r="AS130" s="61"/>
      <c r="AT130" s="61"/>
      <c r="AU130" s="61"/>
      <c r="AV130" s="61"/>
      <c r="AW130" s="61"/>
      <c r="AX130" s="64">
        <f t="shared" ca="1" si="28"/>
        <v>22182.582343432292</v>
      </c>
      <c r="AY130" s="61">
        <f t="shared" ca="1" si="29"/>
        <v>19202.83247640407</v>
      </c>
      <c r="AZ130" s="65">
        <f t="shared" ca="1" si="23"/>
        <v>41385.414819836362</v>
      </c>
      <c r="BA130" s="61"/>
      <c r="BB130" s="61"/>
      <c r="BC130" s="61"/>
      <c r="BD130" s="61"/>
      <c r="BE130" s="61"/>
      <c r="BF130" s="66" t="s">
        <v>1332</v>
      </c>
      <c r="BG130" s="66" t="s">
        <v>1331</v>
      </c>
      <c r="BH130" s="66" t="s">
        <v>1522</v>
      </c>
      <c r="BI130" s="66" t="s">
        <v>1510</v>
      </c>
    </row>
    <row r="131" spans="1:61" s="67" customFormat="1" x14ac:dyDescent="0.35">
      <c r="A131" s="90" t="s">
        <v>431</v>
      </c>
      <c r="B131" s="90" t="s">
        <v>160</v>
      </c>
      <c r="C131" s="90" t="s">
        <v>161</v>
      </c>
      <c r="D131" s="91" t="s">
        <v>162</v>
      </c>
      <c r="E131" s="90" t="s">
        <v>432</v>
      </c>
      <c r="F131" s="90" t="s">
        <v>369</v>
      </c>
      <c r="G131" s="90" t="s">
        <v>186</v>
      </c>
      <c r="H131" s="90" t="s">
        <v>54</v>
      </c>
      <c r="I131" s="92">
        <v>5153</v>
      </c>
      <c r="J131" s="90" t="s">
        <v>170</v>
      </c>
      <c r="K131" s="93">
        <f t="shared" si="18"/>
        <v>47201.48</v>
      </c>
      <c r="L131" s="232">
        <v>37050.160000000003</v>
      </c>
      <c r="M131" s="229"/>
      <c r="N131" s="63"/>
      <c r="O131" s="63"/>
      <c r="P131" s="60" t="s">
        <v>122</v>
      </c>
      <c r="Q131" s="60"/>
      <c r="R131" s="64">
        <f t="shared" ca="1" si="30"/>
        <v>20434.793447040003</v>
      </c>
      <c r="S131" s="61">
        <f t="shared" ca="1" si="31"/>
        <v>17689.821192960004</v>
      </c>
      <c r="T131" s="65">
        <f t="shared" ca="1" si="20"/>
        <v>38124.614640000007</v>
      </c>
      <c r="U131" s="61"/>
      <c r="V131" s="61"/>
      <c r="W131" s="61"/>
      <c r="X131" s="61"/>
      <c r="Y131" s="61"/>
      <c r="Z131" s="64">
        <f t="shared" ca="1" si="32"/>
        <v>20434.793447040003</v>
      </c>
      <c r="AA131" s="61">
        <f t="shared" ca="1" si="33"/>
        <v>17689.821192960004</v>
      </c>
      <c r="AB131" s="65">
        <f t="shared" ca="1" si="21"/>
        <v>38124.614640000007</v>
      </c>
      <c r="AC131" s="61"/>
      <c r="AD131" s="61"/>
      <c r="AE131" s="61"/>
      <c r="AF131" s="61"/>
      <c r="AG131" s="61"/>
      <c r="AH131" s="64">
        <f t="shared" ca="1" si="24"/>
        <v>21027.402457004166</v>
      </c>
      <c r="AI131" s="61">
        <f t="shared" ca="1" si="25"/>
        <v>18202.826007555843</v>
      </c>
      <c r="AJ131" s="65">
        <f t="shared" ca="1" si="19"/>
        <v>39230.228464560008</v>
      </c>
      <c r="AK131" s="61"/>
      <c r="AL131" s="61"/>
      <c r="AM131" s="61"/>
      <c r="AN131" s="61"/>
      <c r="AO131" s="61"/>
      <c r="AP131" s="64">
        <f t="shared" ca="1" si="26"/>
        <v>21637.197128257285</v>
      </c>
      <c r="AQ131" s="61">
        <f t="shared" ca="1" si="27"/>
        <v>18730.707961774962</v>
      </c>
      <c r="AR131" s="65">
        <f t="shared" ca="1" si="22"/>
        <v>40367.905090032247</v>
      </c>
      <c r="AS131" s="61"/>
      <c r="AT131" s="61"/>
      <c r="AU131" s="61"/>
      <c r="AV131" s="61"/>
      <c r="AW131" s="61"/>
      <c r="AX131" s="64">
        <f t="shared" ca="1" si="28"/>
        <v>22264.675844976748</v>
      </c>
      <c r="AY131" s="61">
        <f t="shared" ca="1" si="29"/>
        <v>19273.898492666438</v>
      </c>
      <c r="AZ131" s="65">
        <f t="shared" ca="1" si="23"/>
        <v>41538.574337643186</v>
      </c>
      <c r="BA131" s="61"/>
      <c r="BB131" s="61"/>
      <c r="BC131" s="61"/>
      <c r="BD131" s="61"/>
      <c r="BE131" s="61"/>
      <c r="BF131" s="66" t="s">
        <v>1332</v>
      </c>
      <c r="BG131" s="66" t="s">
        <v>1331</v>
      </c>
      <c r="BH131" s="66" t="s">
        <v>1522</v>
      </c>
      <c r="BI131" s="66" t="s">
        <v>1510</v>
      </c>
    </row>
    <row r="132" spans="1:61" s="67" customFormat="1" x14ac:dyDescent="0.35">
      <c r="A132" s="90" t="s">
        <v>433</v>
      </c>
      <c r="B132" s="90" t="s">
        <v>160</v>
      </c>
      <c r="C132" s="90" t="s">
        <v>161</v>
      </c>
      <c r="D132" s="91" t="s">
        <v>162</v>
      </c>
      <c r="E132" s="90" t="s">
        <v>434</v>
      </c>
      <c r="F132" s="90" t="s">
        <v>369</v>
      </c>
      <c r="G132" s="90" t="s">
        <v>186</v>
      </c>
      <c r="H132" s="90" t="s">
        <v>54</v>
      </c>
      <c r="I132" s="92">
        <v>5027</v>
      </c>
      <c r="J132" s="90" t="s">
        <v>170</v>
      </c>
      <c r="K132" s="93">
        <f t="shared" si="18"/>
        <v>46047.32</v>
      </c>
      <c r="L132" s="232">
        <v>36144.22</v>
      </c>
      <c r="M132" s="229"/>
      <c r="N132" s="63"/>
      <c r="O132" s="63"/>
      <c r="P132" s="60" t="s">
        <v>122</v>
      </c>
      <c r="Q132" s="60"/>
      <c r="R132" s="64">
        <f t="shared" ca="1" si="30"/>
        <v>19935.12767568</v>
      </c>
      <c r="S132" s="61">
        <f t="shared" ca="1" si="31"/>
        <v>17257.27470432</v>
      </c>
      <c r="T132" s="65">
        <f t="shared" ca="1" si="20"/>
        <v>37192.40238</v>
      </c>
      <c r="U132" s="61"/>
      <c r="V132" s="61"/>
      <c r="W132" s="61"/>
      <c r="X132" s="61"/>
      <c r="Y132" s="61"/>
      <c r="Z132" s="64">
        <f t="shared" ca="1" si="32"/>
        <v>19935.12767568</v>
      </c>
      <c r="AA132" s="61">
        <f t="shared" ca="1" si="33"/>
        <v>17257.27470432</v>
      </c>
      <c r="AB132" s="65">
        <f t="shared" ca="1" si="21"/>
        <v>37192.40238</v>
      </c>
      <c r="AC132" s="61"/>
      <c r="AD132" s="61"/>
      <c r="AE132" s="61"/>
      <c r="AF132" s="61"/>
      <c r="AG132" s="61"/>
      <c r="AH132" s="64">
        <f t="shared" ca="1" si="24"/>
        <v>20513.246378274722</v>
      </c>
      <c r="AI132" s="61">
        <f t="shared" ca="1" si="25"/>
        <v>17757.735670745278</v>
      </c>
      <c r="AJ132" s="65">
        <f t="shared" ca="1" si="19"/>
        <v>38270.98204902</v>
      </c>
      <c r="AK132" s="61"/>
      <c r="AL132" s="61"/>
      <c r="AM132" s="61"/>
      <c r="AN132" s="61"/>
      <c r="AO132" s="61"/>
      <c r="AP132" s="64">
        <f t="shared" ca="1" si="26"/>
        <v>21108.130523244687</v>
      </c>
      <c r="AQ132" s="61">
        <f t="shared" ca="1" si="27"/>
        <v>18272.710005196892</v>
      </c>
      <c r="AR132" s="65">
        <f t="shared" ca="1" si="22"/>
        <v>39380.840528441578</v>
      </c>
      <c r="AS132" s="61"/>
      <c r="AT132" s="61"/>
      <c r="AU132" s="61"/>
      <c r="AV132" s="61"/>
      <c r="AW132" s="61"/>
      <c r="AX132" s="64">
        <f t="shared" ca="1" si="28"/>
        <v>21720.266308418781</v>
      </c>
      <c r="AY132" s="61">
        <f t="shared" ca="1" si="29"/>
        <v>18802.618595347602</v>
      </c>
      <c r="AZ132" s="65">
        <f t="shared" ca="1" si="23"/>
        <v>40522.884903766382</v>
      </c>
      <c r="BA132" s="61"/>
      <c r="BB132" s="61"/>
      <c r="BC132" s="61"/>
      <c r="BD132" s="61"/>
      <c r="BE132" s="61"/>
      <c r="BF132" s="66" t="s">
        <v>1332</v>
      </c>
      <c r="BG132" s="66" t="s">
        <v>1331</v>
      </c>
      <c r="BH132" s="66" t="s">
        <v>1522</v>
      </c>
      <c r="BI132" s="66" t="s">
        <v>1510</v>
      </c>
    </row>
    <row r="133" spans="1:61" s="67" customFormat="1" x14ac:dyDescent="0.35">
      <c r="A133" s="90" t="s">
        <v>435</v>
      </c>
      <c r="B133" s="90" t="s">
        <v>160</v>
      </c>
      <c r="C133" s="90" t="s">
        <v>161</v>
      </c>
      <c r="D133" s="91" t="s">
        <v>162</v>
      </c>
      <c r="E133" s="90" t="s">
        <v>436</v>
      </c>
      <c r="F133" s="90" t="s">
        <v>369</v>
      </c>
      <c r="G133" s="90" t="s">
        <v>186</v>
      </c>
      <c r="H133" s="90" t="s">
        <v>54</v>
      </c>
      <c r="I133" s="92">
        <v>27035</v>
      </c>
      <c r="J133" s="90" t="s">
        <v>437</v>
      </c>
      <c r="K133" s="93">
        <f t="shared" si="18"/>
        <v>247640.6</v>
      </c>
      <c r="L133" s="232">
        <v>194382.13</v>
      </c>
      <c r="M133" s="229"/>
      <c r="N133" s="63"/>
      <c r="O133" s="63"/>
      <c r="P133" s="60" t="s">
        <v>122</v>
      </c>
      <c r="Q133" s="60"/>
      <c r="R133" s="64">
        <f t="shared" ca="1" si="30"/>
        <v>107210.29750872</v>
      </c>
      <c r="S133" s="61">
        <f t="shared" ca="1" si="31"/>
        <v>92808.914261279991</v>
      </c>
      <c r="T133" s="65">
        <f t="shared" ca="1" si="20"/>
        <v>200019.21176999999</v>
      </c>
      <c r="U133" s="61"/>
      <c r="V133" s="61"/>
      <c r="W133" s="61"/>
      <c r="X133" s="61"/>
      <c r="Y133" s="61"/>
      <c r="Z133" s="64">
        <f t="shared" ca="1" si="32"/>
        <v>107210.29750872</v>
      </c>
      <c r="AA133" s="61">
        <f t="shared" ca="1" si="33"/>
        <v>92808.914261279991</v>
      </c>
      <c r="AB133" s="65">
        <f t="shared" ca="1" si="21"/>
        <v>200019.21176999999</v>
      </c>
      <c r="AC133" s="61"/>
      <c r="AD133" s="61"/>
      <c r="AE133" s="61"/>
      <c r="AF133" s="61"/>
      <c r="AG133" s="61"/>
      <c r="AH133" s="64">
        <f t="shared" ca="1" si="24"/>
        <v>110319.39613647289</v>
      </c>
      <c r="AI133" s="61">
        <f t="shared" ca="1" si="25"/>
        <v>95500.372774857111</v>
      </c>
      <c r="AJ133" s="65">
        <f t="shared" ca="1" si="19"/>
        <v>205819.76891133</v>
      </c>
      <c r="AK133" s="61"/>
      <c r="AL133" s="61"/>
      <c r="AM133" s="61"/>
      <c r="AN133" s="61"/>
      <c r="AO133" s="61"/>
      <c r="AP133" s="64">
        <f t="shared" ca="1" si="26"/>
        <v>113518.65862443059</v>
      </c>
      <c r="AQ133" s="61">
        <f t="shared" ca="1" si="27"/>
        <v>98269.883585327974</v>
      </c>
      <c r="AR133" s="65">
        <f t="shared" ca="1" si="22"/>
        <v>211788.54220975857</v>
      </c>
      <c r="AS133" s="61"/>
      <c r="AT133" s="61"/>
      <c r="AU133" s="61"/>
      <c r="AV133" s="61"/>
      <c r="AW133" s="61"/>
      <c r="AX133" s="64">
        <f t="shared" ca="1" si="28"/>
        <v>116810.69972453908</v>
      </c>
      <c r="AY133" s="61">
        <f t="shared" ca="1" si="29"/>
        <v>101119.71020930247</v>
      </c>
      <c r="AZ133" s="65">
        <f t="shared" ca="1" si="23"/>
        <v>217930.40993384155</v>
      </c>
      <c r="BA133" s="61"/>
      <c r="BB133" s="61"/>
      <c r="BC133" s="61"/>
      <c r="BD133" s="61"/>
      <c r="BE133" s="61"/>
      <c r="BF133" s="66" t="s">
        <v>1332</v>
      </c>
      <c r="BG133" s="66" t="s">
        <v>1331</v>
      </c>
      <c r="BH133" s="66" t="s">
        <v>1522</v>
      </c>
      <c r="BI133" s="66" t="s">
        <v>1510</v>
      </c>
    </row>
    <row r="134" spans="1:61" s="67" customFormat="1" x14ac:dyDescent="0.35">
      <c r="A134" s="90" t="s">
        <v>438</v>
      </c>
      <c r="B134" s="90" t="s">
        <v>160</v>
      </c>
      <c r="C134" s="90" t="s">
        <v>161</v>
      </c>
      <c r="D134" s="91" t="s">
        <v>162</v>
      </c>
      <c r="E134" s="90" t="s">
        <v>439</v>
      </c>
      <c r="F134" s="90" t="s">
        <v>369</v>
      </c>
      <c r="G134" s="90" t="s">
        <v>186</v>
      </c>
      <c r="H134" s="90" t="s">
        <v>54</v>
      </c>
      <c r="I134" s="92">
        <v>5170</v>
      </c>
      <c r="J134" s="90" t="s">
        <v>203</v>
      </c>
      <c r="K134" s="93">
        <f t="shared" si="18"/>
        <v>47357.200000000004</v>
      </c>
      <c r="L134" s="232">
        <v>37172.39</v>
      </c>
      <c r="M134" s="229"/>
      <c r="N134" s="63"/>
      <c r="O134" s="63"/>
      <c r="P134" s="60" t="s">
        <v>122</v>
      </c>
      <c r="Q134" s="60"/>
      <c r="R134" s="64">
        <f t="shared" ca="1" si="30"/>
        <v>20502.208670160002</v>
      </c>
      <c r="S134" s="61">
        <f t="shared" ca="1" si="31"/>
        <v>17748.180639839997</v>
      </c>
      <c r="T134" s="65">
        <f t="shared" ca="1" si="20"/>
        <v>38250.389309999999</v>
      </c>
      <c r="U134" s="61"/>
      <c r="V134" s="61"/>
      <c r="W134" s="61"/>
      <c r="X134" s="61"/>
      <c r="Y134" s="61"/>
      <c r="Z134" s="64">
        <f t="shared" ca="1" si="32"/>
        <v>20502.208670160002</v>
      </c>
      <c r="AA134" s="61">
        <f t="shared" ca="1" si="33"/>
        <v>17748.180639839997</v>
      </c>
      <c r="AB134" s="65">
        <f t="shared" ca="1" si="21"/>
        <v>38250.389309999999</v>
      </c>
      <c r="AC134" s="61"/>
      <c r="AD134" s="61"/>
      <c r="AE134" s="61"/>
      <c r="AF134" s="61"/>
      <c r="AG134" s="61"/>
      <c r="AH134" s="64">
        <f t="shared" ca="1" si="24"/>
        <v>21096.77272159464</v>
      </c>
      <c r="AI134" s="61">
        <f t="shared" ca="1" si="25"/>
        <v>18262.877878395357</v>
      </c>
      <c r="AJ134" s="65">
        <f t="shared" ca="1" si="19"/>
        <v>39359.650599989996</v>
      </c>
      <c r="AK134" s="61"/>
      <c r="AL134" s="61"/>
      <c r="AM134" s="61"/>
      <c r="AN134" s="61"/>
      <c r="AO134" s="61"/>
      <c r="AP134" s="64">
        <f t="shared" ca="1" si="26"/>
        <v>21708.579130520884</v>
      </c>
      <c r="AQ134" s="61">
        <f t="shared" ca="1" si="27"/>
        <v>18792.501336868823</v>
      </c>
      <c r="AR134" s="65">
        <f t="shared" ca="1" si="22"/>
        <v>40501.080467389707</v>
      </c>
      <c r="AS134" s="61"/>
      <c r="AT134" s="61"/>
      <c r="AU134" s="61"/>
      <c r="AV134" s="61"/>
      <c r="AW134" s="61"/>
      <c r="AX134" s="64">
        <f t="shared" ca="1" si="28"/>
        <v>22338.127925305991</v>
      </c>
      <c r="AY134" s="61">
        <f t="shared" ca="1" si="29"/>
        <v>19337.48387563802</v>
      </c>
      <c r="AZ134" s="65">
        <f t="shared" ca="1" si="23"/>
        <v>41675.611800944011</v>
      </c>
      <c r="BA134" s="61"/>
      <c r="BB134" s="61"/>
      <c r="BC134" s="61"/>
      <c r="BD134" s="61"/>
      <c r="BE134" s="61"/>
      <c r="BF134" s="66" t="s">
        <v>1332</v>
      </c>
      <c r="BG134" s="66" t="s">
        <v>1331</v>
      </c>
      <c r="BH134" s="66" t="s">
        <v>1522</v>
      </c>
      <c r="BI134" s="66" t="s">
        <v>1510</v>
      </c>
    </row>
    <row r="135" spans="1:61" s="67" customFormat="1" x14ac:dyDescent="0.35">
      <c r="A135" s="90" t="s">
        <v>440</v>
      </c>
      <c r="B135" s="90" t="s">
        <v>160</v>
      </c>
      <c r="C135" s="90" t="s">
        <v>161</v>
      </c>
      <c r="D135" s="91" t="s">
        <v>162</v>
      </c>
      <c r="E135" s="90" t="s">
        <v>441</v>
      </c>
      <c r="F135" s="90" t="s">
        <v>369</v>
      </c>
      <c r="G135" s="90" t="s">
        <v>186</v>
      </c>
      <c r="H135" s="90" t="s">
        <v>54</v>
      </c>
      <c r="I135" s="92">
        <v>18320</v>
      </c>
      <c r="J135" s="90" t="s">
        <v>173</v>
      </c>
      <c r="K135" s="93">
        <f t="shared" si="18"/>
        <v>167811.20000000001</v>
      </c>
      <c r="L135" s="232">
        <v>131721.13</v>
      </c>
      <c r="M135" s="229"/>
      <c r="N135" s="63"/>
      <c r="O135" s="63"/>
      <c r="P135" s="60" t="s">
        <v>122</v>
      </c>
      <c r="Q135" s="60"/>
      <c r="R135" s="64">
        <f t="shared" ca="1" si="30"/>
        <v>72649.998924720014</v>
      </c>
      <c r="S135" s="61">
        <f t="shared" ca="1" si="31"/>
        <v>62891.043845279994</v>
      </c>
      <c r="T135" s="65">
        <f t="shared" ca="1" si="20"/>
        <v>135541.04277</v>
      </c>
      <c r="U135" s="61"/>
      <c r="V135" s="61"/>
      <c r="W135" s="61"/>
      <c r="X135" s="61"/>
      <c r="Y135" s="61"/>
      <c r="Z135" s="64">
        <f t="shared" ca="1" si="32"/>
        <v>72649.998924720014</v>
      </c>
      <c r="AA135" s="61">
        <f t="shared" ca="1" si="33"/>
        <v>62891.043845279994</v>
      </c>
      <c r="AB135" s="65">
        <f t="shared" ca="1" si="21"/>
        <v>135541.04277</v>
      </c>
      <c r="AC135" s="61"/>
      <c r="AD135" s="61"/>
      <c r="AE135" s="61"/>
      <c r="AF135" s="61"/>
      <c r="AG135" s="61"/>
      <c r="AH135" s="64">
        <f t="shared" ca="1" si="24"/>
        <v>74756.848893536895</v>
      </c>
      <c r="AI135" s="61">
        <f t="shared" ca="1" si="25"/>
        <v>64714.884116793117</v>
      </c>
      <c r="AJ135" s="65">
        <f t="shared" ca="1" si="19"/>
        <v>139471.73301033</v>
      </c>
      <c r="AK135" s="61"/>
      <c r="AL135" s="61"/>
      <c r="AM135" s="61"/>
      <c r="AN135" s="61"/>
      <c r="AO135" s="61"/>
      <c r="AP135" s="64">
        <f t="shared" ca="1" si="26"/>
        <v>76924.797511449447</v>
      </c>
      <c r="AQ135" s="61">
        <f t="shared" ca="1" si="27"/>
        <v>66591.615756180123</v>
      </c>
      <c r="AR135" s="65">
        <f t="shared" ca="1" si="22"/>
        <v>143516.41326762957</v>
      </c>
      <c r="AS135" s="61"/>
      <c r="AT135" s="61"/>
      <c r="AU135" s="61"/>
      <c r="AV135" s="61"/>
      <c r="AW135" s="61"/>
      <c r="AX135" s="64">
        <f t="shared" ca="1" si="28"/>
        <v>79155.616639281492</v>
      </c>
      <c r="AY135" s="61">
        <f t="shared" ca="1" si="29"/>
        <v>68522.772613109337</v>
      </c>
      <c r="AZ135" s="65">
        <f t="shared" ca="1" si="23"/>
        <v>147678.38925239083</v>
      </c>
      <c r="BA135" s="61"/>
      <c r="BB135" s="61"/>
      <c r="BC135" s="61"/>
      <c r="BD135" s="61"/>
      <c r="BE135" s="61"/>
      <c r="BF135" s="66" t="s">
        <v>1332</v>
      </c>
      <c r="BG135" s="66" t="s">
        <v>1331</v>
      </c>
      <c r="BH135" s="66" t="s">
        <v>1522</v>
      </c>
      <c r="BI135" s="66" t="s">
        <v>1510</v>
      </c>
    </row>
    <row r="136" spans="1:61" s="67" customFormat="1" x14ac:dyDescent="0.35">
      <c r="A136" s="90" t="s">
        <v>442</v>
      </c>
      <c r="B136" s="90" t="s">
        <v>160</v>
      </c>
      <c r="C136" s="90" t="s">
        <v>161</v>
      </c>
      <c r="D136" s="91" t="s">
        <v>162</v>
      </c>
      <c r="E136" s="90" t="s">
        <v>443</v>
      </c>
      <c r="F136" s="90" t="s">
        <v>369</v>
      </c>
      <c r="G136" s="90" t="s">
        <v>186</v>
      </c>
      <c r="H136" s="90" t="s">
        <v>54</v>
      </c>
      <c r="I136" s="92">
        <v>480</v>
      </c>
      <c r="J136" s="90" t="s">
        <v>170</v>
      </c>
      <c r="K136" s="93">
        <f t="shared" ref="K136:K199" si="34">I136*9.16</f>
        <v>4396.8</v>
      </c>
      <c r="L136" s="232">
        <v>3451.21</v>
      </c>
      <c r="M136" s="229"/>
      <c r="N136" s="63"/>
      <c r="O136" s="63"/>
      <c r="P136" s="60" t="s">
        <v>122</v>
      </c>
      <c r="Q136" s="60"/>
      <c r="R136" s="64">
        <f t="shared" ca="1" si="30"/>
        <v>1903.4941682400001</v>
      </c>
      <c r="S136" s="61">
        <f t="shared" ca="1" si="31"/>
        <v>1647.8009217599999</v>
      </c>
      <c r="T136" s="65">
        <f t="shared" ca="1" si="20"/>
        <v>3551.2950900000001</v>
      </c>
      <c r="U136" s="61"/>
      <c r="V136" s="61"/>
      <c r="W136" s="61"/>
      <c r="X136" s="61"/>
      <c r="Y136" s="61"/>
      <c r="Z136" s="64">
        <f t="shared" ca="1" si="32"/>
        <v>1903.4941682400001</v>
      </c>
      <c r="AA136" s="61">
        <f t="shared" ca="1" si="33"/>
        <v>1647.8009217599999</v>
      </c>
      <c r="AB136" s="65">
        <f t="shared" ca="1" si="21"/>
        <v>3551.2950900000001</v>
      </c>
      <c r="AC136" s="61"/>
      <c r="AD136" s="61"/>
      <c r="AE136" s="61"/>
      <c r="AF136" s="61"/>
      <c r="AG136" s="61"/>
      <c r="AH136" s="64">
        <f t="shared" ca="1" si="24"/>
        <v>1958.69549911896</v>
      </c>
      <c r="AI136" s="61">
        <f t="shared" ca="1" si="25"/>
        <v>1695.5871484910399</v>
      </c>
      <c r="AJ136" s="65">
        <f t="shared" ref="AJ136:AJ199" ca="1" si="35">AH136+AI136</f>
        <v>3654.2826476099999</v>
      </c>
      <c r="AK136" s="61"/>
      <c r="AL136" s="61"/>
      <c r="AM136" s="61"/>
      <c r="AN136" s="61"/>
      <c r="AO136" s="61"/>
      <c r="AP136" s="64">
        <f t="shared" ca="1" si="26"/>
        <v>2015.4976685934098</v>
      </c>
      <c r="AQ136" s="61">
        <f t="shared" ca="1" si="27"/>
        <v>1744.75917579728</v>
      </c>
      <c r="AR136" s="65">
        <f t="shared" ca="1" si="22"/>
        <v>3760.2568443906898</v>
      </c>
      <c r="AS136" s="61"/>
      <c r="AT136" s="61"/>
      <c r="AU136" s="61"/>
      <c r="AV136" s="61"/>
      <c r="AW136" s="61"/>
      <c r="AX136" s="64">
        <f t="shared" ca="1" si="28"/>
        <v>2073.9471009826184</v>
      </c>
      <c r="AY136" s="61">
        <f t="shared" ca="1" si="29"/>
        <v>1795.357191895401</v>
      </c>
      <c r="AZ136" s="65">
        <f t="shared" ca="1" si="23"/>
        <v>3869.3042928780196</v>
      </c>
      <c r="BA136" s="61"/>
      <c r="BB136" s="61"/>
      <c r="BC136" s="61"/>
      <c r="BD136" s="61"/>
      <c r="BE136" s="61"/>
      <c r="BF136" s="66" t="s">
        <v>1332</v>
      </c>
      <c r="BG136" s="66" t="s">
        <v>1331</v>
      </c>
      <c r="BH136" s="66" t="s">
        <v>1522</v>
      </c>
      <c r="BI136" s="66" t="s">
        <v>1510</v>
      </c>
    </row>
    <row r="137" spans="1:61" s="67" customFormat="1" x14ac:dyDescent="0.35">
      <c r="A137" s="90" t="s">
        <v>444</v>
      </c>
      <c r="B137" s="90" t="s">
        <v>160</v>
      </c>
      <c r="C137" s="90" t="s">
        <v>161</v>
      </c>
      <c r="D137" s="91" t="s">
        <v>162</v>
      </c>
      <c r="E137" s="90" t="s">
        <v>445</v>
      </c>
      <c r="F137" s="90" t="s">
        <v>369</v>
      </c>
      <c r="G137" s="90" t="s">
        <v>186</v>
      </c>
      <c r="H137" s="90" t="s">
        <v>54</v>
      </c>
      <c r="I137" s="92">
        <v>3315</v>
      </c>
      <c r="J137" s="90" t="s">
        <v>176</v>
      </c>
      <c r="K137" s="93">
        <f t="shared" si="34"/>
        <v>30365.4</v>
      </c>
      <c r="L137" s="232">
        <v>23834.91</v>
      </c>
      <c r="M137" s="229"/>
      <c r="N137" s="63"/>
      <c r="O137" s="63"/>
      <c r="P137" s="60" t="s">
        <v>122</v>
      </c>
      <c r="Q137" s="60"/>
      <c r="R137" s="64">
        <f t="shared" ca="1" si="30"/>
        <v>13146.001601040001</v>
      </c>
      <c r="S137" s="61">
        <f t="shared" ca="1" si="31"/>
        <v>11380.120788959999</v>
      </c>
      <c r="T137" s="65">
        <f t="shared" ref="T137:T200" ca="1" si="36">R137+S137</f>
        <v>24526.12239</v>
      </c>
      <c r="U137" s="61"/>
      <c r="V137" s="61"/>
      <c r="W137" s="61"/>
      <c r="X137" s="61"/>
      <c r="Y137" s="61"/>
      <c r="Z137" s="64">
        <f t="shared" ca="1" si="32"/>
        <v>13146.001601040001</v>
      </c>
      <c r="AA137" s="61">
        <f t="shared" ca="1" si="33"/>
        <v>11380.120788959999</v>
      </c>
      <c r="AB137" s="65">
        <f t="shared" ref="AB137:AB200" ca="1" si="37">Z137+AA137</f>
        <v>24526.12239</v>
      </c>
      <c r="AC137" s="61"/>
      <c r="AD137" s="61"/>
      <c r="AE137" s="61"/>
      <c r="AF137" s="61"/>
      <c r="AG137" s="61"/>
      <c r="AH137" s="64">
        <f t="shared" ca="1" si="24"/>
        <v>13527.235647470161</v>
      </c>
      <c r="AI137" s="61">
        <f t="shared" ca="1" si="25"/>
        <v>11710.144291839841</v>
      </c>
      <c r="AJ137" s="65">
        <f t="shared" ca="1" si="35"/>
        <v>25237.379939310002</v>
      </c>
      <c r="AK137" s="61"/>
      <c r="AL137" s="61"/>
      <c r="AM137" s="61"/>
      <c r="AN137" s="61"/>
      <c r="AO137" s="61"/>
      <c r="AP137" s="64">
        <f t="shared" ca="1" si="26"/>
        <v>13919.525481246797</v>
      </c>
      <c r="AQ137" s="61">
        <f t="shared" ca="1" si="27"/>
        <v>12049.738476303195</v>
      </c>
      <c r="AR137" s="65">
        <f t="shared" ref="AR137:AR200" ca="1" si="38">AP137+AQ137</f>
        <v>25969.263957549992</v>
      </c>
      <c r="AS137" s="61"/>
      <c r="AT137" s="61"/>
      <c r="AU137" s="61"/>
      <c r="AV137" s="61"/>
      <c r="AW137" s="61"/>
      <c r="AX137" s="64">
        <f t="shared" ca="1" si="28"/>
        <v>14323.191720202953</v>
      </c>
      <c r="AY137" s="61">
        <f t="shared" ca="1" si="29"/>
        <v>12399.180892115988</v>
      </c>
      <c r="AZ137" s="65">
        <f t="shared" ref="AZ137:AZ200" ca="1" si="39">AX137+AY137</f>
        <v>26722.372612318941</v>
      </c>
      <c r="BA137" s="61"/>
      <c r="BB137" s="61"/>
      <c r="BC137" s="61"/>
      <c r="BD137" s="61"/>
      <c r="BE137" s="61"/>
      <c r="BF137" s="66" t="s">
        <v>1332</v>
      </c>
      <c r="BG137" s="66" t="s">
        <v>1331</v>
      </c>
      <c r="BH137" s="66" t="s">
        <v>1522</v>
      </c>
      <c r="BI137" s="66" t="s">
        <v>1510</v>
      </c>
    </row>
    <row r="138" spans="1:61" s="67" customFormat="1" x14ac:dyDescent="0.35">
      <c r="A138" s="90" t="s">
        <v>446</v>
      </c>
      <c r="B138" s="90" t="s">
        <v>160</v>
      </c>
      <c r="C138" s="90" t="s">
        <v>161</v>
      </c>
      <c r="D138" s="91" t="s">
        <v>162</v>
      </c>
      <c r="E138" s="90" t="s">
        <v>447</v>
      </c>
      <c r="F138" s="90" t="s">
        <v>369</v>
      </c>
      <c r="G138" s="90" t="s">
        <v>186</v>
      </c>
      <c r="H138" s="90" t="s">
        <v>54</v>
      </c>
      <c r="I138" s="92">
        <v>5430</v>
      </c>
      <c r="J138" s="90" t="s">
        <v>170</v>
      </c>
      <c r="K138" s="93">
        <f t="shared" si="34"/>
        <v>49738.8</v>
      </c>
      <c r="L138" s="232">
        <v>39041.800000000003</v>
      </c>
      <c r="M138" s="229"/>
      <c r="N138" s="63"/>
      <c r="O138" s="63"/>
      <c r="P138" s="60" t="s">
        <v>122</v>
      </c>
      <c r="Q138" s="60"/>
      <c r="R138" s="64">
        <f t="shared" ca="1" si="30"/>
        <v>21533.270539200003</v>
      </c>
      <c r="S138" s="61">
        <f t="shared" ca="1" si="31"/>
        <v>18640.741660800002</v>
      </c>
      <c r="T138" s="65">
        <f t="shared" ca="1" si="36"/>
        <v>40174.012200000005</v>
      </c>
      <c r="U138" s="61"/>
      <c r="V138" s="61"/>
      <c r="W138" s="61"/>
      <c r="X138" s="61"/>
      <c r="Y138" s="61"/>
      <c r="Z138" s="64">
        <f t="shared" ca="1" si="32"/>
        <v>21533.270539200003</v>
      </c>
      <c r="AA138" s="61">
        <f t="shared" ca="1" si="33"/>
        <v>18640.741660800002</v>
      </c>
      <c r="AB138" s="65">
        <f t="shared" ca="1" si="37"/>
        <v>40174.012200000005</v>
      </c>
      <c r="AC138" s="61"/>
      <c r="AD138" s="61"/>
      <c r="AE138" s="61"/>
      <c r="AF138" s="61"/>
      <c r="AG138" s="61"/>
      <c r="AH138" s="64">
        <f t="shared" ca="1" si="24"/>
        <v>22157.735384836804</v>
      </c>
      <c r="AI138" s="61">
        <f t="shared" ca="1" si="25"/>
        <v>19181.323168963198</v>
      </c>
      <c r="AJ138" s="65">
        <f t="shared" ca="1" si="35"/>
        <v>41339.058553800001</v>
      </c>
      <c r="AK138" s="61"/>
      <c r="AL138" s="61"/>
      <c r="AM138" s="61"/>
      <c r="AN138" s="61"/>
      <c r="AO138" s="61"/>
      <c r="AP138" s="64">
        <f t="shared" ca="1" si="26"/>
        <v>22800.309710997069</v>
      </c>
      <c r="AQ138" s="61">
        <f t="shared" ca="1" si="27"/>
        <v>19737.581540863132</v>
      </c>
      <c r="AR138" s="65">
        <f t="shared" ca="1" si="38"/>
        <v>42537.891251860201</v>
      </c>
      <c r="AS138" s="61"/>
      <c r="AT138" s="61"/>
      <c r="AU138" s="61"/>
      <c r="AV138" s="61"/>
      <c r="AW138" s="61"/>
      <c r="AX138" s="64">
        <f t="shared" ca="1" si="28"/>
        <v>23461.518692615984</v>
      </c>
      <c r="AY138" s="61">
        <f t="shared" ca="1" si="29"/>
        <v>20309.971405548164</v>
      </c>
      <c r="AZ138" s="65">
        <f t="shared" ca="1" si="39"/>
        <v>43771.490098164148</v>
      </c>
      <c r="BA138" s="61"/>
      <c r="BB138" s="61"/>
      <c r="BC138" s="61"/>
      <c r="BD138" s="61"/>
      <c r="BE138" s="61"/>
      <c r="BF138" s="66" t="s">
        <v>1332</v>
      </c>
      <c r="BG138" s="66" t="s">
        <v>1331</v>
      </c>
      <c r="BH138" s="66" t="s">
        <v>1522</v>
      </c>
      <c r="BI138" s="66" t="s">
        <v>1510</v>
      </c>
    </row>
    <row r="139" spans="1:61" s="67" customFormat="1" x14ac:dyDescent="0.35">
      <c r="A139" s="90" t="s">
        <v>448</v>
      </c>
      <c r="B139" s="90" t="s">
        <v>160</v>
      </c>
      <c r="C139" s="90" t="s">
        <v>161</v>
      </c>
      <c r="D139" s="91" t="s">
        <v>162</v>
      </c>
      <c r="E139" s="90" t="s">
        <v>449</v>
      </c>
      <c r="F139" s="90" t="s">
        <v>369</v>
      </c>
      <c r="G139" s="90" t="s">
        <v>186</v>
      </c>
      <c r="H139" s="90" t="s">
        <v>54</v>
      </c>
      <c r="I139" s="92">
        <v>5027</v>
      </c>
      <c r="J139" s="90" t="s">
        <v>170</v>
      </c>
      <c r="K139" s="93">
        <f t="shared" si="34"/>
        <v>46047.32</v>
      </c>
      <c r="L139" s="232">
        <v>36144.22</v>
      </c>
      <c r="M139" s="229"/>
      <c r="N139" s="63"/>
      <c r="O139" s="63"/>
      <c r="P139" s="60" t="s">
        <v>122</v>
      </c>
      <c r="Q139" s="60"/>
      <c r="R139" s="64">
        <f t="shared" ca="1" si="30"/>
        <v>19935.12767568</v>
      </c>
      <c r="S139" s="61">
        <f t="shared" ca="1" si="31"/>
        <v>17257.27470432</v>
      </c>
      <c r="T139" s="65">
        <f t="shared" ca="1" si="36"/>
        <v>37192.40238</v>
      </c>
      <c r="U139" s="61"/>
      <c r="V139" s="61"/>
      <c r="W139" s="61"/>
      <c r="X139" s="61"/>
      <c r="Y139" s="61"/>
      <c r="Z139" s="64">
        <f t="shared" ca="1" si="32"/>
        <v>19935.12767568</v>
      </c>
      <c r="AA139" s="61">
        <f t="shared" ca="1" si="33"/>
        <v>17257.27470432</v>
      </c>
      <c r="AB139" s="65">
        <f t="shared" ca="1" si="37"/>
        <v>37192.40238</v>
      </c>
      <c r="AC139" s="61"/>
      <c r="AD139" s="61"/>
      <c r="AE139" s="61"/>
      <c r="AF139" s="61"/>
      <c r="AG139" s="61"/>
      <c r="AH139" s="64">
        <f t="shared" ca="1" si="24"/>
        <v>20513.246378274722</v>
      </c>
      <c r="AI139" s="61">
        <f t="shared" ca="1" si="25"/>
        <v>17757.735670745278</v>
      </c>
      <c r="AJ139" s="65">
        <f t="shared" ca="1" si="35"/>
        <v>38270.98204902</v>
      </c>
      <c r="AK139" s="61"/>
      <c r="AL139" s="61"/>
      <c r="AM139" s="61"/>
      <c r="AN139" s="61"/>
      <c r="AO139" s="61"/>
      <c r="AP139" s="64">
        <f t="shared" ca="1" si="26"/>
        <v>21108.130523244687</v>
      </c>
      <c r="AQ139" s="61">
        <f t="shared" ca="1" si="27"/>
        <v>18272.710005196892</v>
      </c>
      <c r="AR139" s="65">
        <f t="shared" ca="1" si="38"/>
        <v>39380.840528441578</v>
      </c>
      <c r="AS139" s="61"/>
      <c r="AT139" s="61"/>
      <c r="AU139" s="61"/>
      <c r="AV139" s="61"/>
      <c r="AW139" s="61"/>
      <c r="AX139" s="64">
        <f t="shared" ca="1" si="28"/>
        <v>21720.266308418781</v>
      </c>
      <c r="AY139" s="61">
        <f t="shared" ca="1" si="29"/>
        <v>18802.618595347602</v>
      </c>
      <c r="AZ139" s="65">
        <f t="shared" ca="1" si="39"/>
        <v>40522.884903766382</v>
      </c>
      <c r="BA139" s="61"/>
      <c r="BB139" s="61"/>
      <c r="BC139" s="61"/>
      <c r="BD139" s="61"/>
      <c r="BE139" s="61"/>
      <c r="BF139" s="66" t="s">
        <v>1332</v>
      </c>
      <c r="BG139" s="66" t="s">
        <v>1331</v>
      </c>
      <c r="BH139" s="66" t="s">
        <v>1522</v>
      </c>
      <c r="BI139" s="66" t="s">
        <v>1510</v>
      </c>
    </row>
    <row r="140" spans="1:61" s="67" customFormat="1" x14ac:dyDescent="0.35">
      <c r="A140" s="90" t="s">
        <v>450</v>
      </c>
      <c r="B140" s="90" t="s">
        <v>160</v>
      </c>
      <c r="C140" s="90" t="s">
        <v>161</v>
      </c>
      <c r="D140" s="91" t="s">
        <v>162</v>
      </c>
      <c r="E140" s="90" t="s">
        <v>451</v>
      </c>
      <c r="F140" s="90" t="s">
        <v>369</v>
      </c>
      <c r="G140" s="90" t="s">
        <v>186</v>
      </c>
      <c r="H140" s="90" t="s">
        <v>54</v>
      </c>
      <c r="I140" s="92">
        <v>5153</v>
      </c>
      <c r="J140" s="90" t="s">
        <v>203</v>
      </c>
      <c r="K140" s="93">
        <f t="shared" si="34"/>
        <v>47201.48</v>
      </c>
      <c r="L140" s="232">
        <v>37050.160000000003</v>
      </c>
      <c r="M140" s="229"/>
      <c r="N140" s="63"/>
      <c r="O140" s="63"/>
      <c r="P140" s="60" t="s">
        <v>122</v>
      </c>
      <c r="Q140" s="60"/>
      <c r="R140" s="64">
        <f t="shared" ca="1" si="30"/>
        <v>20434.793447040003</v>
      </c>
      <c r="S140" s="61">
        <f t="shared" ca="1" si="31"/>
        <v>17689.821192960004</v>
      </c>
      <c r="T140" s="65">
        <f t="shared" ca="1" si="36"/>
        <v>38124.614640000007</v>
      </c>
      <c r="U140" s="61"/>
      <c r="V140" s="61"/>
      <c r="W140" s="61"/>
      <c r="X140" s="61"/>
      <c r="Y140" s="61"/>
      <c r="Z140" s="64">
        <f t="shared" ca="1" si="32"/>
        <v>20434.793447040003</v>
      </c>
      <c r="AA140" s="61">
        <f t="shared" ca="1" si="33"/>
        <v>17689.821192960004</v>
      </c>
      <c r="AB140" s="65">
        <f t="shared" ca="1" si="37"/>
        <v>38124.614640000007</v>
      </c>
      <c r="AC140" s="61"/>
      <c r="AD140" s="61"/>
      <c r="AE140" s="61"/>
      <c r="AF140" s="61"/>
      <c r="AG140" s="61"/>
      <c r="AH140" s="64">
        <f t="shared" ca="1" si="24"/>
        <v>21027.402457004166</v>
      </c>
      <c r="AI140" s="61">
        <f t="shared" ca="1" si="25"/>
        <v>18202.826007555843</v>
      </c>
      <c r="AJ140" s="65">
        <f t="shared" ca="1" si="35"/>
        <v>39230.228464560008</v>
      </c>
      <c r="AK140" s="61"/>
      <c r="AL140" s="61"/>
      <c r="AM140" s="61"/>
      <c r="AN140" s="61"/>
      <c r="AO140" s="61"/>
      <c r="AP140" s="64">
        <f t="shared" ca="1" si="26"/>
        <v>21637.197128257285</v>
      </c>
      <c r="AQ140" s="61">
        <f t="shared" ca="1" si="27"/>
        <v>18730.707961774962</v>
      </c>
      <c r="AR140" s="65">
        <f t="shared" ca="1" si="38"/>
        <v>40367.905090032247</v>
      </c>
      <c r="AS140" s="61"/>
      <c r="AT140" s="61"/>
      <c r="AU140" s="61"/>
      <c r="AV140" s="61"/>
      <c r="AW140" s="61"/>
      <c r="AX140" s="64">
        <f t="shared" ca="1" si="28"/>
        <v>22264.675844976748</v>
      </c>
      <c r="AY140" s="61">
        <f t="shared" ca="1" si="29"/>
        <v>19273.898492666438</v>
      </c>
      <c r="AZ140" s="65">
        <f t="shared" ca="1" si="39"/>
        <v>41538.574337643186</v>
      </c>
      <c r="BA140" s="61"/>
      <c r="BB140" s="61"/>
      <c r="BC140" s="61"/>
      <c r="BD140" s="61"/>
      <c r="BE140" s="61"/>
      <c r="BF140" s="66" t="s">
        <v>1332</v>
      </c>
      <c r="BG140" s="66" t="s">
        <v>1331</v>
      </c>
      <c r="BH140" s="66" t="s">
        <v>1522</v>
      </c>
      <c r="BI140" s="66" t="s">
        <v>1510</v>
      </c>
    </row>
    <row r="141" spans="1:61" s="67" customFormat="1" x14ac:dyDescent="0.35">
      <c r="A141" s="90" t="s">
        <v>452</v>
      </c>
      <c r="B141" s="90" t="s">
        <v>160</v>
      </c>
      <c r="C141" s="90" t="s">
        <v>161</v>
      </c>
      <c r="D141" s="91" t="s">
        <v>162</v>
      </c>
      <c r="E141" s="90" t="s">
        <v>453</v>
      </c>
      <c r="F141" s="90" t="s">
        <v>369</v>
      </c>
      <c r="G141" s="90" t="s">
        <v>186</v>
      </c>
      <c r="H141" s="90" t="s">
        <v>54</v>
      </c>
      <c r="I141" s="92">
        <v>101</v>
      </c>
      <c r="J141" s="90" t="s">
        <v>200</v>
      </c>
      <c r="K141" s="93">
        <f t="shared" si="34"/>
        <v>925.16</v>
      </c>
      <c r="L141" s="232">
        <v>726.17</v>
      </c>
      <c r="M141" s="229"/>
      <c r="N141" s="63"/>
      <c r="O141" s="63"/>
      <c r="P141" s="60" t="s">
        <v>120</v>
      </c>
      <c r="Q141" s="60">
        <v>24</v>
      </c>
      <c r="R141" s="64">
        <f t="shared" ca="1" si="30"/>
        <v>400.51470648000003</v>
      </c>
      <c r="S141" s="61">
        <f t="shared" ca="1" si="31"/>
        <v>346.71422351999996</v>
      </c>
      <c r="T141" s="65">
        <f t="shared" ca="1" si="36"/>
        <v>747.22892999999999</v>
      </c>
      <c r="U141" s="61"/>
      <c r="V141" s="61"/>
      <c r="W141" s="61"/>
      <c r="X141" s="61"/>
      <c r="Y141" s="61"/>
      <c r="Z141" s="64">
        <f t="shared" ca="1" si="32"/>
        <v>400.51470648000003</v>
      </c>
      <c r="AA141" s="61">
        <f t="shared" ca="1" si="33"/>
        <v>346.71422351999996</v>
      </c>
      <c r="AB141" s="65">
        <f t="shared" ca="1" si="37"/>
        <v>747.22892999999999</v>
      </c>
      <c r="AC141" s="61"/>
      <c r="AD141" s="61"/>
      <c r="AE141" s="61"/>
      <c r="AF141" s="61"/>
      <c r="AG141" s="61"/>
      <c r="AH141" s="64">
        <f t="shared" ca="1" si="24"/>
        <v>412.12963296792003</v>
      </c>
      <c r="AI141" s="61">
        <f t="shared" ca="1" si="25"/>
        <v>356.76893600208001</v>
      </c>
      <c r="AJ141" s="65">
        <f t="shared" ca="1" si="35"/>
        <v>768.89856897000004</v>
      </c>
      <c r="AK141" s="61"/>
      <c r="AL141" s="61"/>
      <c r="AM141" s="61"/>
      <c r="AN141" s="61"/>
      <c r="AO141" s="61"/>
      <c r="AP141" s="64">
        <f t="shared" ca="1" si="26"/>
        <v>424.08139232398969</v>
      </c>
      <c r="AQ141" s="61">
        <f t="shared" ca="1" si="27"/>
        <v>367.11523514614032</v>
      </c>
      <c r="AR141" s="65">
        <f t="shared" ca="1" si="38"/>
        <v>791.19662747013001</v>
      </c>
      <c r="AS141" s="61"/>
      <c r="AT141" s="61"/>
      <c r="AU141" s="61"/>
      <c r="AV141" s="61"/>
      <c r="AW141" s="61"/>
      <c r="AX141" s="64">
        <f t="shared" ca="1" si="28"/>
        <v>436.37975270138543</v>
      </c>
      <c r="AY141" s="61">
        <f t="shared" ca="1" si="29"/>
        <v>377.76157696537837</v>
      </c>
      <c r="AZ141" s="65">
        <f t="shared" ca="1" si="39"/>
        <v>814.1413296667638</v>
      </c>
      <c r="BA141" s="61"/>
      <c r="BB141" s="61"/>
      <c r="BC141" s="61"/>
      <c r="BD141" s="61"/>
      <c r="BE141" s="61"/>
      <c r="BF141" s="66" t="s">
        <v>1332</v>
      </c>
      <c r="BG141" s="66" t="s">
        <v>1332</v>
      </c>
      <c r="BH141" s="66" t="s">
        <v>1528</v>
      </c>
      <c r="BI141" s="66" t="s">
        <v>1510</v>
      </c>
    </row>
    <row r="142" spans="1:61" s="67" customFormat="1" x14ac:dyDescent="0.35">
      <c r="A142" s="90" t="s">
        <v>454</v>
      </c>
      <c r="B142" s="90" t="s">
        <v>160</v>
      </c>
      <c r="C142" s="90" t="s">
        <v>161</v>
      </c>
      <c r="D142" s="91" t="s">
        <v>162</v>
      </c>
      <c r="E142" s="90" t="s">
        <v>455</v>
      </c>
      <c r="F142" s="90" t="s">
        <v>369</v>
      </c>
      <c r="G142" s="90" t="s">
        <v>186</v>
      </c>
      <c r="H142" s="90" t="s">
        <v>54</v>
      </c>
      <c r="I142" s="92">
        <v>5153</v>
      </c>
      <c r="J142" s="90" t="s">
        <v>170</v>
      </c>
      <c r="K142" s="93">
        <f t="shared" si="34"/>
        <v>47201.48</v>
      </c>
      <c r="L142" s="232">
        <v>37050.160000000003</v>
      </c>
      <c r="M142" s="229"/>
      <c r="N142" s="63"/>
      <c r="O142" s="63"/>
      <c r="P142" s="60" t="s">
        <v>122</v>
      </c>
      <c r="Q142" s="60"/>
      <c r="R142" s="64">
        <f t="shared" ca="1" si="30"/>
        <v>20434.793447040003</v>
      </c>
      <c r="S142" s="61">
        <f t="shared" ca="1" si="31"/>
        <v>17689.821192960004</v>
      </c>
      <c r="T142" s="65">
        <f t="shared" ca="1" si="36"/>
        <v>38124.614640000007</v>
      </c>
      <c r="U142" s="61"/>
      <c r="V142" s="61"/>
      <c r="W142" s="61"/>
      <c r="X142" s="61"/>
      <c r="Y142" s="61"/>
      <c r="Z142" s="64">
        <f t="shared" ca="1" si="32"/>
        <v>20434.793447040003</v>
      </c>
      <c r="AA142" s="61">
        <f t="shared" ca="1" si="33"/>
        <v>17689.821192960004</v>
      </c>
      <c r="AB142" s="65">
        <f t="shared" ca="1" si="37"/>
        <v>38124.614640000007</v>
      </c>
      <c r="AC142" s="61"/>
      <c r="AD142" s="61"/>
      <c r="AE142" s="61"/>
      <c r="AF142" s="61"/>
      <c r="AG142" s="61"/>
      <c r="AH142" s="64">
        <f t="shared" ca="1" si="24"/>
        <v>21027.402457004166</v>
      </c>
      <c r="AI142" s="61">
        <f t="shared" ca="1" si="25"/>
        <v>18202.826007555843</v>
      </c>
      <c r="AJ142" s="65">
        <f t="shared" ca="1" si="35"/>
        <v>39230.228464560008</v>
      </c>
      <c r="AK142" s="61"/>
      <c r="AL142" s="61"/>
      <c r="AM142" s="61"/>
      <c r="AN142" s="61"/>
      <c r="AO142" s="61"/>
      <c r="AP142" s="64">
        <f t="shared" ca="1" si="26"/>
        <v>21637.197128257285</v>
      </c>
      <c r="AQ142" s="61">
        <f t="shared" ca="1" si="27"/>
        <v>18730.707961774962</v>
      </c>
      <c r="AR142" s="65">
        <f t="shared" ca="1" si="38"/>
        <v>40367.905090032247</v>
      </c>
      <c r="AS142" s="61"/>
      <c r="AT142" s="61"/>
      <c r="AU142" s="61"/>
      <c r="AV142" s="61"/>
      <c r="AW142" s="61"/>
      <c r="AX142" s="64">
        <f t="shared" ca="1" si="28"/>
        <v>22264.675844976748</v>
      </c>
      <c r="AY142" s="61">
        <f t="shared" ca="1" si="29"/>
        <v>19273.898492666438</v>
      </c>
      <c r="AZ142" s="65">
        <f t="shared" ca="1" si="39"/>
        <v>41538.574337643186</v>
      </c>
      <c r="BA142" s="61"/>
      <c r="BB142" s="61"/>
      <c r="BC142" s="61"/>
      <c r="BD142" s="61"/>
      <c r="BE142" s="61"/>
      <c r="BF142" s="66" t="s">
        <v>1332</v>
      </c>
      <c r="BG142" s="66" t="s">
        <v>1331</v>
      </c>
      <c r="BH142" s="66" t="s">
        <v>1522</v>
      </c>
      <c r="BI142" s="66" t="s">
        <v>1510</v>
      </c>
    </row>
    <row r="143" spans="1:61" s="67" customFormat="1" x14ac:dyDescent="0.35">
      <c r="A143" s="90" t="s">
        <v>456</v>
      </c>
      <c r="B143" s="90" t="s">
        <v>160</v>
      </c>
      <c r="C143" s="90" t="s">
        <v>161</v>
      </c>
      <c r="D143" s="91" t="s">
        <v>162</v>
      </c>
      <c r="E143" s="90" t="s">
        <v>457</v>
      </c>
      <c r="F143" s="90" t="s">
        <v>369</v>
      </c>
      <c r="G143" s="90" t="s">
        <v>186</v>
      </c>
      <c r="H143" s="90" t="s">
        <v>54</v>
      </c>
      <c r="I143" s="92">
        <v>3271</v>
      </c>
      <c r="J143" s="90" t="s">
        <v>170</v>
      </c>
      <c r="K143" s="93">
        <f t="shared" si="34"/>
        <v>29962.36</v>
      </c>
      <c r="L143" s="232">
        <v>23518.55</v>
      </c>
      <c r="M143" s="229"/>
      <c r="N143" s="63"/>
      <c r="O143" s="63"/>
      <c r="P143" s="60" t="s">
        <v>122</v>
      </c>
      <c r="Q143" s="60"/>
      <c r="R143" s="64">
        <f t="shared" ca="1" si="30"/>
        <v>12971.515141200001</v>
      </c>
      <c r="S143" s="61">
        <f t="shared" ca="1" si="31"/>
        <v>11229.0728088</v>
      </c>
      <c r="T143" s="65">
        <f t="shared" ca="1" si="36"/>
        <v>24200.587950000001</v>
      </c>
      <c r="U143" s="61"/>
      <c r="V143" s="61"/>
      <c r="W143" s="61"/>
      <c r="X143" s="61"/>
      <c r="Y143" s="61"/>
      <c r="Z143" s="64">
        <f t="shared" ca="1" si="32"/>
        <v>12971.515141200001</v>
      </c>
      <c r="AA143" s="61">
        <f t="shared" ca="1" si="33"/>
        <v>11229.0728088</v>
      </c>
      <c r="AB143" s="65">
        <f t="shared" ca="1" si="37"/>
        <v>24200.587950000001</v>
      </c>
      <c r="AC143" s="61"/>
      <c r="AD143" s="61"/>
      <c r="AE143" s="61"/>
      <c r="AF143" s="61"/>
      <c r="AG143" s="61"/>
      <c r="AH143" s="64">
        <f t="shared" ca="1" si="24"/>
        <v>13347.6890802948</v>
      </c>
      <c r="AI143" s="61">
        <f t="shared" ca="1" si="25"/>
        <v>11554.715920255199</v>
      </c>
      <c r="AJ143" s="65">
        <f t="shared" ca="1" si="35"/>
        <v>24902.405000549999</v>
      </c>
      <c r="AK143" s="61"/>
      <c r="AL143" s="61"/>
      <c r="AM143" s="61"/>
      <c r="AN143" s="61"/>
      <c r="AO143" s="61"/>
      <c r="AP143" s="64">
        <f t="shared" ca="1" si="26"/>
        <v>13734.77206362335</v>
      </c>
      <c r="AQ143" s="61">
        <f t="shared" ca="1" si="27"/>
        <v>11889.802681942601</v>
      </c>
      <c r="AR143" s="65">
        <f t="shared" ca="1" si="38"/>
        <v>25624.574745565951</v>
      </c>
      <c r="AS143" s="61"/>
      <c r="AT143" s="61"/>
      <c r="AU143" s="61"/>
      <c r="AV143" s="61"/>
      <c r="AW143" s="61"/>
      <c r="AX143" s="64">
        <f t="shared" ca="1" si="28"/>
        <v>14133.080453468427</v>
      </c>
      <c r="AY143" s="61">
        <f t="shared" ca="1" si="29"/>
        <v>12234.606959718936</v>
      </c>
      <c r="AZ143" s="65">
        <f t="shared" ca="1" si="39"/>
        <v>26367.687413187363</v>
      </c>
      <c r="BA143" s="61"/>
      <c r="BB143" s="61"/>
      <c r="BC143" s="61"/>
      <c r="BD143" s="61"/>
      <c r="BE143" s="61"/>
      <c r="BF143" s="66" t="s">
        <v>1332</v>
      </c>
      <c r="BG143" s="66" t="s">
        <v>1331</v>
      </c>
      <c r="BH143" s="66" t="s">
        <v>1522</v>
      </c>
      <c r="BI143" s="66" t="s">
        <v>1510</v>
      </c>
    </row>
    <row r="144" spans="1:61" s="67" customFormat="1" x14ac:dyDescent="0.35">
      <c r="A144" s="90" t="s">
        <v>458</v>
      </c>
      <c r="B144" s="90" t="s">
        <v>160</v>
      </c>
      <c r="C144" s="90" t="s">
        <v>161</v>
      </c>
      <c r="D144" s="91" t="s">
        <v>162</v>
      </c>
      <c r="E144" s="90" t="s">
        <v>459</v>
      </c>
      <c r="F144" s="90" t="s">
        <v>369</v>
      </c>
      <c r="G144" s="90" t="s">
        <v>186</v>
      </c>
      <c r="H144" s="90" t="s">
        <v>54</v>
      </c>
      <c r="I144" s="92">
        <v>5027</v>
      </c>
      <c r="J144" s="90" t="s">
        <v>170</v>
      </c>
      <c r="K144" s="93">
        <f t="shared" si="34"/>
        <v>46047.32</v>
      </c>
      <c r="L144" s="232">
        <v>36144.22</v>
      </c>
      <c r="M144" s="229"/>
      <c r="N144" s="63"/>
      <c r="O144" s="63"/>
      <c r="P144" s="60" t="s">
        <v>122</v>
      </c>
      <c r="Q144" s="60"/>
      <c r="R144" s="64">
        <f t="shared" ca="1" si="30"/>
        <v>19935.12767568</v>
      </c>
      <c r="S144" s="61">
        <f t="shared" ca="1" si="31"/>
        <v>17257.27470432</v>
      </c>
      <c r="T144" s="65">
        <f t="shared" ca="1" si="36"/>
        <v>37192.40238</v>
      </c>
      <c r="U144" s="61"/>
      <c r="V144" s="61"/>
      <c r="W144" s="61"/>
      <c r="X144" s="61"/>
      <c r="Y144" s="61"/>
      <c r="Z144" s="64">
        <f t="shared" ca="1" si="32"/>
        <v>19935.12767568</v>
      </c>
      <c r="AA144" s="61">
        <f t="shared" ca="1" si="33"/>
        <v>17257.27470432</v>
      </c>
      <c r="AB144" s="65">
        <f t="shared" ca="1" si="37"/>
        <v>37192.40238</v>
      </c>
      <c r="AC144" s="61"/>
      <c r="AD144" s="61"/>
      <c r="AE144" s="61"/>
      <c r="AF144" s="61"/>
      <c r="AG144" s="61"/>
      <c r="AH144" s="64">
        <f t="shared" ca="1" si="24"/>
        <v>20513.246378274722</v>
      </c>
      <c r="AI144" s="61">
        <f t="shared" ca="1" si="25"/>
        <v>17757.735670745278</v>
      </c>
      <c r="AJ144" s="65">
        <f t="shared" ca="1" si="35"/>
        <v>38270.98204902</v>
      </c>
      <c r="AK144" s="61"/>
      <c r="AL144" s="61"/>
      <c r="AM144" s="61"/>
      <c r="AN144" s="61"/>
      <c r="AO144" s="61"/>
      <c r="AP144" s="64">
        <f t="shared" ca="1" si="26"/>
        <v>21108.130523244687</v>
      </c>
      <c r="AQ144" s="61">
        <f t="shared" ca="1" si="27"/>
        <v>18272.710005196892</v>
      </c>
      <c r="AR144" s="65">
        <f t="shared" ca="1" si="38"/>
        <v>39380.840528441578</v>
      </c>
      <c r="AS144" s="61"/>
      <c r="AT144" s="61"/>
      <c r="AU144" s="61"/>
      <c r="AV144" s="61"/>
      <c r="AW144" s="61"/>
      <c r="AX144" s="64">
        <f t="shared" ca="1" si="28"/>
        <v>21720.266308418781</v>
      </c>
      <c r="AY144" s="61">
        <f t="shared" ca="1" si="29"/>
        <v>18802.618595347602</v>
      </c>
      <c r="AZ144" s="65">
        <f t="shared" ca="1" si="39"/>
        <v>40522.884903766382</v>
      </c>
      <c r="BA144" s="61"/>
      <c r="BB144" s="61"/>
      <c r="BC144" s="61"/>
      <c r="BD144" s="61"/>
      <c r="BE144" s="61"/>
      <c r="BF144" s="66" t="s">
        <v>1332</v>
      </c>
      <c r="BG144" s="66" t="s">
        <v>1331</v>
      </c>
      <c r="BH144" s="66" t="s">
        <v>1522</v>
      </c>
      <c r="BI144" s="66" t="s">
        <v>1510</v>
      </c>
    </row>
    <row r="145" spans="1:61" s="67" customFormat="1" x14ac:dyDescent="0.35">
      <c r="A145" s="90" t="s">
        <v>460</v>
      </c>
      <c r="B145" s="90" t="s">
        <v>160</v>
      </c>
      <c r="C145" s="90" t="s">
        <v>161</v>
      </c>
      <c r="D145" s="91" t="s">
        <v>162</v>
      </c>
      <c r="E145" s="90" t="s">
        <v>461</v>
      </c>
      <c r="F145" s="90" t="s">
        <v>369</v>
      </c>
      <c r="G145" s="90" t="s">
        <v>186</v>
      </c>
      <c r="H145" s="90" t="s">
        <v>54</v>
      </c>
      <c r="I145" s="92">
        <v>12203</v>
      </c>
      <c r="J145" s="90" t="s">
        <v>190</v>
      </c>
      <c r="K145" s="93">
        <f t="shared" si="34"/>
        <v>111779.48</v>
      </c>
      <c r="L145" s="232">
        <v>87739.79</v>
      </c>
      <c r="M145" s="229"/>
      <c r="N145" s="63"/>
      <c r="O145" s="63"/>
      <c r="P145" s="60" t="s">
        <v>122</v>
      </c>
      <c r="Q145" s="60"/>
      <c r="R145" s="64">
        <f t="shared" ca="1" si="30"/>
        <v>48392.354735759996</v>
      </c>
      <c r="S145" s="61">
        <f t="shared" ca="1" si="31"/>
        <v>41891.889174239994</v>
      </c>
      <c r="T145" s="65">
        <f t="shared" ca="1" si="36"/>
        <v>90284.24390999999</v>
      </c>
      <c r="U145" s="61"/>
      <c r="V145" s="61"/>
      <c r="W145" s="61"/>
      <c r="X145" s="61"/>
      <c r="Y145" s="61"/>
      <c r="Z145" s="64">
        <f t="shared" ca="1" si="32"/>
        <v>48392.354735759996</v>
      </c>
      <c r="AA145" s="61">
        <f t="shared" ca="1" si="33"/>
        <v>41891.889174239994</v>
      </c>
      <c r="AB145" s="65">
        <f t="shared" ca="1" si="37"/>
        <v>90284.24390999999</v>
      </c>
      <c r="AC145" s="61"/>
      <c r="AD145" s="61"/>
      <c r="AE145" s="61"/>
      <c r="AF145" s="61"/>
      <c r="AG145" s="61"/>
      <c r="AH145" s="64">
        <f t="shared" ca="1" si="24"/>
        <v>49795.733023097033</v>
      </c>
      <c r="AI145" s="61">
        <f t="shared" ca="1" si="25"/>
        <v>43106.753960292954</v>
      </c>
      <c r="AJ145" s="65">
        <f t="shared" ca="1" si="35"/>
        <v>92902.486983389987</v>
      </c>
      <c r="AK145" s="61"/>
      <c r="AL145" s="61"/>
      <c r="AM145" s="61"/>
      <c r="AN145" s="61"/>
      <c r="AO145" s="61"/>
      <c r="AP145" s="64">
        <f t="shared" ca="1" si="26"/>
        <v>51239.809280766851</v>
      </c>
      <c r="AQ145" s="61">
        <f t="shared" ca="1" si="27"/>
        <v>44356.849825141449</v>
      </c>
      <c r="AR145" s="65">
        <f t="shared" ca="1" si="38"/>
        <v>95596.6591059083</v>
      </c>
      <c r="AS145" s="61"/>
      <c r="AT145" s="61"/>
      <c r="AU145" s="61"/>
      <c r="AV145" s="61"/>
      <c r="AW145" s="61"/>
      <c r="AX145" s="64">
        <f t="shared" ca="1" si="28"/>
        <v>52725.763749909092</v>
      </c>
      <c r="AY145" s="61">
        <f t="shared" ca="1" si="29"/>
        <v>45643.198470070551</v>
      </c>
      <c r="AZ145" s="65">
        <f t="shared" ca="1" si="39"/>
        <v>98368.962219979643</v>
      </c>
      <c r="BA145" s="61"/>
      <c r="BB145" s="61"/>
      <c r="BC145" s="61"/>
      <c r="BD145" s="61"/>
      <c r="BE145" s="61"/>
      <c r="BF145" s="66" t="s">
        <v>1332</v>
      </c>
      <c r="BG145" s="66" t="s">
        <v>1331</v>
      </c>
      <c r="BH145" s="66" t="s">
        <v>1522</v>
      </c>
      <c r="BI145" s="66" t="s">
        <v>1510</v>
      </c>
    </row>
    <row r="146" spans="1:61" s="67" customFormat="1" x14ac:dyDescent="0.35">
      <c r="A146" s="90" t="s">
        <v>462</v>
      </c>
      <c r="B146" s="90" t="s">
        <v>160</v>
      </c>
      <c r="C146" s="90" t="s">
        <v>161</v>
      </c>
      <c r="D146" s="91" t="s">
        <v>162</v>
      </c>
      <c r="E146" s="90" t="s">
        <v>463</v>
      </c>
      <c r="F146" s="90" t="s">
        <v>369</v>
      </c>
      <c r="G146" s="90" t="s">
        <v>186</v>
      </c>
      <c r="H146" s="90" t="s">
        <v>54</v>
      </c>
      <c r="I146" s="92">
        <v>5430</v>
      </c>
      <c r="J146" s="90" t="s">
        <v>170</v>
      </c>
      <c r="K146" s="93">
        <f t="shared" si="34"/>
        <v>49738.8</v>
      </c>
      <c r="L146" s="232">
        <v>39041.800000000003</v>
      </c>
      <c r="M146" s="229"/>
      <c r="N146" s="63"/>
      <c r="O146" s="63"/>
      <c r="P146" s="60" t="s">
        <v>122</v>
      </c>
      <c r="Q146" s="60"/>
      <c r="R146" s="64">
        <f t="shared" ca="1" si="30"/>
        <v>21533.270539200003</v>
      </c>
      <c r="S146" s="61">
        <f t="shared" ca="1" si="31"/>
        <v>18640.741660800002</v>
      </c>
      <c r="T146" s="65">
        <f t="shared" ca="1" si="36"/>
        <v>40174.012200000005</v>
      </c>
      <c r="U146" s="61"/>
      <c r="V146" s="61"/>
      <c r="W146" s="61"/>
      <c r="X146" s="61"/>
      <c r="Y146" s="61"/>
      <c r="Z146" s="64">
        <f t="shared" ca="1" si="32"/>
        <v>21533.270539200003</v>
      </c>
      <c r="AA146" s="61">
        <f t="shared" ca="1" si="33"/>
        <v>18640.741660800002</v>
      </c>
      <c r="AB146" s="65">
        <f t="shared" ca="1" si="37"/>
        <v>40174.012200000005</v>
      </c>
      <c r="AC146" s="61"/>
      <c r="AD146" s="61"/>
      <c r="AE146" s="61"/>
      <c r="AF146" s="61"/>
      <c r="AG146" s="61"/>
      <c r="AH146" s="64">
        <f t="shared" ca="1" si="24"/>
        <v>22157.735384836804</v>
      </c>
      <c r="AI146" s="61">
        <f t="shared" ca="1" si="25"/>
        <v>19181.323168963198</v>
      </c>
      <c r="AJ146" s="65">
        <f t="shared" ca="1" si="35"/>
        <v>41339.058553800001</v>
      </c>
      <c r="AK146" s="61"/>
      <c r="AL146" s="61"/>
      <c r="AM146" s="61"/>
      <c r="AN146" s="61"/>
      <c r="AO146" s="61"/>
      <c r="AP146" s="64">
        <f t="shared" ca="1" si="26"/>
        <v>22800.309710997069</v>
      </c>
      <c r="AQ146" s="61">
        <f t="shared" ca="1" si="27"/>
        <v>19737.581540863132</v>
      </c>
      <c r="AR146" s="65">
        <f t="shared" ca="1" si="38"/>
        <v>42537.891251860201</v>
      </c>
      <c r="AS146" s="61"/>
      <c r="AT146" s="61"/>
      <c r="AU146" s="61"/>
      <c r="AV146" s="61"/>
      <c r="AW146" s="61"/>
      <c r="AX146" s="64">
        <f t="shared" ca="1" si="28"/>
        <v>23461.518692615984</v>
      </c>
      <c r="AY146" s="61">
        <f t="shared" ca="1" si="29"/>
        <v>20309.971405548164</v>
      </c>
      <c r="AZ146" s="65">
        <f t="shared" ca="1" si="39"/>
        <v>43771.490098164148</v>
      </c>
      <c r="BA146" s="61"/>
      <c r="BB146" s="61"/>
      <c r="BC146" s="61"/>
      <c r="BD146" s="61"/>
      <c r="BE146" s="61"/>
      <c r="BF146" s="66" t="s">
        <v>1332</v>
      </c>
      <c r="BG146" s="66" t="s">
        <v>1331</v>
      </c>
      <c r="BH146" s="66" t="s">
        <v>1522</v>
      </c>
      <c r="BI146" s="66" t="s">
        <v>1510</v>
      </c>
    </row>
    <row r="147" spans="1:61" s="67" customFormat="1" x14ac:dyDescent="0.35">
      <c r="A147" s="90" t="s">
        <v>464</v>
      </c>
      <c r="B147" s="90" t="s">
        <v>160</v>
      </c>
      <c r="C147" s="90" t="s">
        <v>161</v>
      </c>
      <c r="D147" s="91" t="s">
        <v>162</v>
      </c>
      <c r="E147" s="90" t="s">
        <v>465</v>
      </c>
      <c r="F147" s="90" t="s">
        <v>369</v>
      </c>
      <c r="G147" s="90" t="s">
        <v>186</v>
      </c>
      <c r="H147" s="90" t="s">
        <v>54</v>
      </c>
      <c r="I147" s="92">
        <v>24400</v>
      </c>
      <c r="J147" s="90" t="s">
        <v>176</v>
      </c>
      <c r="K147" s="93">
        <f t="shared" si="34"/>
        <v>223504</v>
      </c>
      <c r="L147" s="232">
        <v>175436.43</v>
      </c>
      <c r="M147" s="229"/>
      <c r="N147" s="63"/>
      <c r="O147" s="63"/>
      <c r="P147" s="60" t="s">
        <v>122</v>
      </c>
      <c r="Q147" s="60"/>
      <c r="R147" s="64">
        <f t="shared" ca="1" si="30"/>
        <v>96760.910347919998</v>
      </c>
      <c r="S147" s="61">
        <f t="shared" ca="1" si="31"/>
        <v>83763.176122079982</v>
      </c>
      <c r="T147" s="65">
        <f t="shared" ca="1" si="36"/>
        <v>180524.08646999998</v>
      </c>
      <c r="U147" s="61"/>
      <c r="V147" s="61"/>
      <c r="W147" s="61"/>
      <c r="X147" s="61"/>
      <c r="Y147" s="61"/>
      <c r="Z147" s="64">
        <f t="shared" ca="1" si="32"/>
        <v>96760.910347919998</v>
      </c>
      <c r="AA147" s="61">
        <f t="shared" ca="1" si="33"/>
        <v>83763.176122079982</v>
      </c>
      <c r="AB147" s="65">
        <f t="shared" ca="1" si="37"/>
        <v>180524.08646999998</v>
      </c>
      <c r="AC147" s="61"/>
      <c r="AD147" s="61"/>
      <c r="AE147" s="61"/>
      <c r="AF147" s="61"/>
      <c r="AG147" s="61"/>
      <c r="AH147" s="64">
        <f t="shared" ca="1" si="24"/>
        <v>99566.976748009678</v>
      </c>
      <c r="AI147" s="61">
        <f t="shared" ca="1" si="25"/>
        <v>86192.308229620307</v>
      </c>
      <c r="AJ147" s="65">
        <f t="shared" ca="1" si="35"/>
        <v>185759.28497762998</v>
      </c>
      <c r="AK147" s="61"/>
      <c r="AL147" s="61"/>
      <c r="AM147" s="61"/>
      <c r="AN147" s="61"/>
      <c r="AO147" s="61"/>
      <c r="AP147" s="64">
        <f t="shared" ca="1" si="26"/>
        <v>102454.41907370195</v>
      </c>
      <c r="AQ147" s="61">
        <f t="shared" ca="1" si="27"/>
        <v>88691.885168279288</v>
      </c>
      <c r="AR147" s="65">
        <f t="shared" ca="1" si="38"/>
        <v>191146.30424198124</v>
      </c>
      <c r="AS147" s="61"/>
      <c r="AT147" s="61"/>
      <c r="AU147" s="61"/>
      <c r="AV147" s="61"/>
      <c r="AW147" s="61"/>
      <c r="AX147" s="64">
        <f t="shared" ca="1" si="28"/>
        <v>105425.59722683931</v>
      </c>
      <c r="AY147" s="61">
        <f t="shared" ca="1" si="29"/>
        <v>91263.949838159402</v>
      </c>
      <c r="AZ147" s="65">
        <f t="shared" ca="1" si="39"/>
        <v>196689.54706499871</v>
      </c>
      <c r="BA147" s="61"/>
      <c r="BB147" s="61"/>
      <c r="BC147" s="61"/>
      <c r="BD147" s="61"/>
      <c r="BE147" s="61"/>
      <c r="BF147" s="66" t="s">
        <v>1332</v>
      </c>
      <c r="BG147" s="66" t="s">
        <v>1331</v>
      </c>
      <c r="BH147" s="66" t="s">
        <v>1522</v>
      </c>
      <c r="BI147" s="66" t="s">
        <v>1510</v>
      </c>
    </row>
    <row r="148" spans="1:61" s="67" customFormat="1" x14ac:dyDescent="0.35">
      <c r="A148" s="90" t="s">
        <v>466</v>
      </c>
      <c r="B148" s="90" t="s">
        <v>160</v>
      </c>
      <c r="C148" s="90" t="s">
        <v>161</v>
      </c>
      <c r="D148" s="91" t="s">
        <v>162</v>
      </c>
      <c r="E148" s="90" t="s">
        <v>467</v>
      </c>
      <c r="F148" s="90" t="s">
        <v>369</v>
      </c>
      <c r="G148" s="90" t="s">
        <v>186</v>
      </c>
      <c r="H148" s="90" t="s">
        <v>54</v>
      </c>
      <c r="I148" s="92">
        <v>3400</v>
      </c>
      <c r="J148" s="90" t="s">
        <v>190</v>
      </c>
      <c r="K148" s="93">
        <f t="shared" si="34"/>
        <v>31144</v>
      </c>
      <c r="L148" s="232">
        <v>24446.06</v>
      </c>
      <c r="M148" s="229"/>
      <c r="N148" s="63"/>
      <c r="O148" s="63"/>
      <c r="P148" s="60" t="s">
        <v>122</v>
      </c>
      <c r="Q148" s="60"/>
      <c r="R148" s="64">
        <f t="shared" ca="1" si="30"/>
        <v>13483.077716640002</v>
      </c>
      <c r="S148" s="61">
        <f t="shared" ca="1" si="31"/>
        <v>11671.91802336</v>
      </c>
      <c r="T148" s="65">
        <f t="shared" ca="1" si="36"/>
        <v>25154.995740000002</v>
      </c>
      <c r="U148" s="61"/>
      <c r="V148" s="61"/>
      <c r="W148" s="61"/>
      <c r="X148" s="61"/>
      <c r="Y148" s="61"/>
      <c r="Z148" s="64">
        <f t="shared" ca="1" si="32"/>
        <v>13483.077716640002</v>
      </c>
      <c r="AA148" s="61">
        <f t="shared" ca="1" si="33"/>
        <v>11671.91802336</v>
      </c>
      <c r="AB148" s="65">
        <f t="shared" ca="1" si="37"/>
        <v>25154.995740000002</v>
      </c>
      <c r="AC148" s="61"/>
      <c r="AD148" s="61"/>
      <c r="AE148" s="61"/>
      <c r="AF148" s="61"/>
      <c r="AG148" s="61"/>
      <c r="AH148" s="64">
        <f t="shared" ca="1" si="24"/>
        <v>13874.086970422562</v>
      </c>
      <c r="AI148" s="61">
        <f t="shared" ca="1" si="25"/>
        <v>12010.403646037441</v>
      </c>
      <c r="AJ148" s="65">
        <f t="shared" ca="1" si="35"/>
        <v>25884.490616460003</v>
      </c>
      <c r="AK148" s="61"/>
      <c r="AL148" s="61"/>
      <c r="AM148" s="61"/>
      <c r="AN148" s="61"/>
      <c r="AO148" s="61"/>
      <c r="AP148" s="64">
        <f t="shared" ca="1" si="26"/>
        <v>14276.435492564817</v>
      </c>
      <c r="AQ148" s="61">
        <f t="shared" ca="1" si="27"/>
        <v>12358.705351772527</v>
      </c>
      <c r="AR148" s="65">
        <f t="shared" ca="1" si="38"/>
        <v>26635.140844337344</v>
      </c>
      <c r="AS148" s="61"/>
      <c r="AT148" s="61"/>
      <c r="AU148" s="61"/>
      <c r="AV148" s="61"/>
      <c r="AW148" s="61"/>
      <c r="AX148" s="64">
        <f t="shared" ca="1" si="28"/>
        <v>14690.452121849197</v>
      </c>
      <c r="AY148" s="61">
        <f t="shared" ca="1" si="29"/>
        <v>12717.107806973931</v>
      </c>
      <c r="AZ148" s="65">
        <f t="shared" ca="1" si="39"/>
        <v>27407.559928823128</v>
      </c>
      <c r="BA148" s="61"/>
      <c r="BB148" s="61"/>
      <c r="BC148" s="61"/>
      <c r="BD148" s="61"/>
      <c r="BE148" s="61"/>
      <c r="BF148" s="66" t="s">
        <v>1332</v>
      </c>
      <c r="BG148" s="66" t="s">
        <v>1331</v>
      </c>
      <c r="BH148" s="66" t="s">
        <v>1522</v>
      </c>
      <c r="BI148" s="66" t="s">
        <v>1510</v>
      </c>
    </row>
    <row r="149" spans="1:61" s="67" customFormat="1" x14ac:dyDescent="0.35">
      <c r="A149" s="90" t="s">
        <v>468</v>
      </c>
      <c r="B149" s="90" t="s">
        <v>160</v>
      </c>
      <c r="C149" s="90" t="s">
        <v>161</v>
      </c>
      <c r="D149" s="91" t="s">
        <v>162</v>
      </c>
      <c r="E149" s="90" t="s">
        <v>469</v>
      </c>
      <c r="F149" s="90" t="s">
        <v>470</v>
      </c>
      <c r="G149" s="90" t="s">
        <v>49</v>
      </c>
      <c r="H149" s="90" t="s">
        <v>276</v>
      </c>
      <c r="I149" s="92">
        <v>15560</v>
      </c>
      <c r="J149" s="90" t="s">
        <v>170</v>
      </c>
      <c r="K149" s="93">
        <f t="shared" si="34"/>
        <v>142529.60000000001</v>
      </c>
      <c r="L149" s="61">
        <v>52747.42</v>
      </c>
      <c r="M149" s="229"/>
      <c r="N149" s="63"/>
      <c r="O149" s="63"/>
      <c r="P149" s="60" t="s">
        <v>122</v>
      </c>
      <c r="Q149" s="60"/>
      <c r="R149" s="64">
        <f t="shared" ca="1" si="30"/>
        <v>864.50109648</v>
      </c>
      <c r="S149" s="61">
        <f t="shared" ca="1" si="31"/>
        <v>748.37408352</v>
      </c>
      <c r="T149" s="65">
        <f t="shared" ca="1" si="36"/>
        <v>54277.095179999997</v>
      </c>
      <c r="U149" s="61"/>
      <c r="V149" s="61"/>
      <c r="W149" s="61"/>
      <c r="X149" s="61"/>
      <c r="Y149" s="61"/>
      <c r="Z149" s="64">
        <f t="shared" ca="1" si="32"/>
        <v>864.50109648</v>
      </c>
      <c r="AA149" s="61">
        <f t="shared" ca="1" si="33"/>
        <v>748.37408352</v>
      </c>
      <c r="AB149" s="65">
        <f t="shared" ca="1" si="37"/>
        <v>54277.095179999997</v>
      </c>
      <c r="AC149" s="61"/>
      <c r="AD149" s="61"/>
      <c r="AE149" s="61"/>
      <c r="AF149" s="61"/>
      <c r="AG149" s="61"/>
      <c r="AH149" s="64">
        <f t="shared" ca="1" si="24"/>
        <v>889.57162827792013</v>
      </c>
      <c r="AI149" s="61">
        <f t="shared" ca="1" si="25"/>
        <v>770.07693194207991</v>
      </c>
      <c r="AJ149" s="65">
        <f t="shared" ca="1" si="35"/>
        <v>55851.130940219999</v>
      </c>
      <c r="AK149" s="61"/>
      <c r="AL149" s="61"/>
      <c r="AM149" s="61"/>
      <c r="AN149" s="61"/>
      <c r="AO149" s="61"/>
      <c r="AP149" s="64">
        <f t="shared" ca="1" si="26"/>
        <v>915.36920549797969</v>
      </c>
      <c r="AQ149" s="61">
        <f t="shared" ca="1" si="27"/>
        <v>792.40916296840032</v>
      </c>
      <c r="AR149" s="65">
        <f t="shared" ca="1" si="38"/>
        <v>57470.81373748638</v>
      </c>
      <c r="AS149" s="61"/>
      <c r="AT149" s="61"/>
      <c r="AU149" s="61"/>
      <c r="AV149" s="61"/>
      <c r="AW149" s="61"/>
      <c r="AX149" s="64">
        <f t="shared" ca="1" si="28"/>
        <v>941.91491245742122</v>
      </c>
      <c r="AY149" s="61">
        <f t="shared" ca="1" si="29"/>
        <v>815.38902869448384</v>
      </c>
      <c r="AZ149" s="65">
        <f t="shared" ca="1" si="39"/>
        <v>59137.467335873487</v>
      </c>
      <c r="BA149" s="61"/>
      <c r="BB149" s="61"/>
      <c r="BC149" s="61"/>
      <c r="BD149" s="61"/>
      <c r="BE149" s="61"/>
      <c r="BF149" s="66" t="s">
        <v>1332</v>
      </c>
      <c r="BG149" s="66" t="s">
        <v>1331</v>
      </c>
      <c r="BH149" s="66" t="s">
        <v>1522</v>
      </c>
      <c r="BI149" s="66" t="s">
        <v>1511</v>
      </c>
    </row>
    <row r="150" spans="1:61" s="67" customFormat="1" x14ac:dyDescent="0.35">
      <c r="A150" s="90" t="s">
        <v>471</v>
      </c>
      <c r="B150" s="90" t="s">
        <v>160</v>
      </c>
      <c r="C150" s="90" t="s">
        <v>161</v>
      </c>
      <c r="D150" s="91" t="s">
        <v>162</v>
      </c>
      <c r="E150" s="90" t="s">
        <v>472</v>
      </c>
      <c r="F150" s="90" t="s">
        <v>473</v>
      </c>
      <c r="G150" s="90" t="s">
        <v>186</v>
      </c>
      <c r="H150" s="90" t="s">
        <v>54</v>
      </c>
      <c r="I150" s="92">
        <v>8640</v>
      </c>
      <c r="J150" s="90" t="s">
        <v>187</v>
      </c>
      <c r="K150" s="93">
        <f t="shared" si="34"/>
        <v>79142.399999999994</v>
      </c>
      <c r="L150" s="232">
        <v>169739.12</v>
      </c>
      <c r="M150" s="229"/>
      <c r="N150" s="63"/>
      <c r="O150" s="63"/>
      <c r="P150" s="60" t="s">
        <v>122</v>
      </c>
      <c r="Q150" s="60"/>
      <c r="R150" s="64">
        <v>174661.55447999999</v>
      </c>
      <c r="S150" s="61"/>
      <c r="T150" s="65">
        <f t="shared" si="36"/>
        <v>174661.55447999999</v>
      </c>
      <c r="U150" s="61"/>
      <c r="V150" s="61"/>
      <c r="W150" s="61"/>
      <c r="X150" s="61"/>
      <c r="Y150" s="61"/>
      <c r="Z150" s="64">
        <f t="shared" ref="Z150:Z165" si="40">L150+(L150*0.029)</f>
        <v>174661.55447999999</v>
      </c>
      <c r="AA150" s="61"/>
      <c r="AB150" s="65">
        <f t="shared" si="37"/>
        <v>174661.55447999999</v>
      </c>
      <c r="AC150" s="61"/>
      <c r="AD150" s="61"/>
      <c r="AE150" s="61"/>
      <c r="AF150" s="61"/>
      <c r="AG150" s="61"/>
      <c r="AH150" s="64">
        <f t="shared" ref="AH150:AH165" si="41">Z150+(Z150*0.029)</f>
        <v>179726.73955991998</v>
      </c>
      <c r="AI150" s="61"/>
      <c r="AJ150" s="65">
        <f t="shared" si="35"/>
        <v>179726.73955991998</v>
      </c>
      <c r="AK150" s="61"/>
      <c r="AL150" s="61"/>
      <c r="AM150" s="61"/>
      <c r="AN150" s="61"/>
      <c r="AO150" s="61"/>
      <c r="AP150" s="64">
        <f t="shared" ref="AP150:AP165" si="42">AH150+(AH150*0.029)</f>
        <v>184938.81500715765</v>
      </c>
      <c r="AQ150" s="61"/>
      <c r="AR150" s="65">
        <f t="shared" si="38"/>
        <v>184938.81500715765</v>
      </c>
      <c r="AS150" s="61"/>
      <c r="AT150" s="61"/>
      <c r="AU150" s="61"/>
      <c r="AV150" s="61"/>
      <c r="AW150" s="61"/>
      <c r="AX150" s="64">
        <f t="shared" ref="AX150:AX165" si="43">AP150+(AP150*0.029)</f>
        <v>190302.04064236523</v>
      </c>
      <c r="AY150" s="61"/>
      <c r="AZ150" s="65">
        <f t="shared" si="39"/>
        <v>190302.04064236523</v>
      </c>
      <c r="BA150" s="61"/>
      <c r="BB150" s="61"/>
      <c r="BC150" s="61"/>
      <c r="BD150" s="61"/>
      <c r="BE150" s="61"/>
      <c r="BF150" s="66" t="s">
        <v>1332</v>
      </c>
      <c r="BG150" s="66" t="s">
        <v>1331</v>
      </c>
      <c r="BH150" s="66" t="s">
        <v>1522</v>
      </c>
      <c r="BI150" s="66" t="s">
        <v>1512</v>
      </c>
    </row>
    <row r="151" spans="1:61" s="67" customFormat="1" x14ac:dyDescent="0.35">
      <c r="A151" s="90" t="s">
        <v>474</v>
      </c>
      <c r="B151" s="90" t="s">
        <v>160</v>
      </c>
      <c r="C151" s="90" t="s">
        <v>161</v>
      </c>
      <c r="D151" s="91" t="s">
        <v>162</v>
      </c>
      <c r="E151" s="90" t="s">
        <v>475</v>
      </c>
      <c r="F151" s="90" t="s">
        <v>476</v>
      </c>
      <c r="G151" s="90" t="s">
        <v>186</v>
      </c>
      <c r="H151" s="90" t="s">
        <v>54</v>
      </c>
      <c r="I151" s="92">
        <v>5100</v>
      </c>
      <c r="J151" s="90" t="s">
        <v>437</v>
      </c>
      <c r="K151" s="93">
        <f t="shared" si="34"/>
        <v>46716</v>
      </c>
      <c r="L151" s="231">
        <v>100193.23</v>
      </c>
      <c r="M151" s="229"/>
      <c r="N151" s="63"/>
      <c r="O151" s="63"/>
      <c r="P151" s="60" t="s">
        <v>122</v>
      </c>
      <c r="Q151" s="60"/>
      <c r="R151" s="64">
        <v>103098.83366999999</v>
      </c>
      <c r="S151" s="61"/>
      <c r="T151" s="65">
        <f t="shared" si="36"/>
        <v>103098.83366999999</v>
      </c>
      <c r="U151" s="61"/>
      <c r="V151" s="61"/>
      <c r="W151" s="61"/>
      <c r="X151" s="61"/>
      <c r="Y151" s="61"/>
      <c r="Z151" s="64">
        <f t="shared" si="40"/>
        <v>103098.83366999999</v>
      </c>
      <c r="AA151" s="61"/>
      <c r="AB151" s="65">
        <f t="shared" si="37"/>
        <v>103098.83366999999</v>
      </c>
      <c r="AC151" s="61"/>
      <c r="AD151" s="61"/>
      <c r="AE151" s="61"/>
      <c r="AF151" s="61"/>
      <c r="AG151" s="61"/>
      <c r="AH151" s="64">
        <f t="shared" si="41"/>
        <v>106088.69984643</v>
      </c>
      <c r="AI151" s="61"/>
      <c r="AJ151" s="65">
        <f t="shared" si="35"/>
        <v>106088.69984643</v>
      </c>
      <c r="AK151" s="61"/>
      <c r="AL151" s="61"/>
      <c r="AM151" s="61"/>
      <c r="AN151" s="61"/>
      <c r="AO151" s="61"/>
      <c r="AP151" s="64">
        <f t="shared" si="42"/>
        <v>109165.27214197647</v>
      </c>
      <c r="AQ151" s="61"/>
      <c r="AR151" s="65">
        <f t="shared" si="38"/>
        <v>109165.27214197647</v>
      </c>
      <c r="AS151" s="61"/>
      <c r="AT151" s="61"/>
      <c r="AU151" s="61"/>
      <c r="AV151" s="61"/>
      <c r="AW151" s="61"/>
      <c r="AX151" s="64">
        <f t="shared" si="43"/>
        <v>112331.06503409379</v>
      </c>
      <c r="AY151" s="61"/>
      <c r="AZ151" s="65">
        <f t="shared" si="39"/>
        <v>112331.06503409379</v>
      </c>
      <c r="BA151" s="61"/>
      <c r="BB151" s="61"/>
      <c r="BC151" s="61"/>
      <c r="BD151" s="61"/>
      <c r="BE151" s="61"/>
      <c r="BF151" s="66" t="s">
        <v>1332</v>
      </c>
      <c r="BG151" s="66" t="s">
        <v>1331</v>
      </c>
      <c r="BH151" s="66" t="s">
        <v>1522</v>
      </c>
      <c r="BI151" s="66" t="s">
        <v>1512</v>
      </c>
    </row>
    <row r="152" spans="1:61" s="67" customFormat="1" x14ac:dyDescent="0.35">
      <c r="A152" s="90" t="s">
        <v>477</v>
      </c>
      <c r="B152" s="90" t="s">
        <v>160</v>
      </c>
      <c r="C152" s="90" t="s">
        <v>161</v>
      </c>
      <c r="D152" s="91" t="s">
        <v>162</v>
      </c>
      <c r="E152" s="90" t="s">
        <v>478</v>
      </c>
      <c r="F152" s="90" t="s">
        <v>476</v>
      </c>
      <c r="G152" s="90" t="s">
        <v>186</v>
      </c>
      <c r="H152" s="90" t="s">
        <v>54</v>
      </c>
      <c r="I152" s="92">
        <v>5040</v>
      </c>
      <c r="J152" s="90" t="s">
        <v>173</v>
      </c>
      <c r="K152" s="93">
        <f t="shared" si="34"/>
        <v>46166.400000000001</v>
      </c>
      <c r="L152" s="231">
        <v>99014.49</v>
      </c>
      <c r="M152" s="229"/>
      <c r="N152" s="63"/>
      <c r="O152" s="63"/>
      <c r="P152" s="60" t="s">
        <v>122</v>
      </c>
      <c r="Q152" s="60"/>
      <c r="R152" s="64">
        <v>101885.91021</v>
      </c>
      <c r="S152" s="61"/>
      <c r="T152" s="65">
        <f t="shared" si="36"/>
        <v>101885.91021</v>
      </c>
      <c r="U152" s="61"/>
      <c r="V152" s="61"/>
      <c r="W152" s="61"/>
      <c r="X152" s="61"/>
      <c r="Y152" s="61"/>
      <c r="Z152" s="64">
        <f t="shared" si="40"/>
        <v>101885.91021</v>
      </c>
      <c r="AA152" s="61"/>
      <c r="AB152" s="65">
        <f t="shared" si="37"/>
        <v>101885.91021</v>
      </c>
      <c r="AC152" s="61"/>
      <c r="AD152" s="61"/>
      <c r="AE152" s="61"/>
      <c r="AF152" s="61"/>
      <c r="AG152" s="61"/>
      <c r="AH152" s="64">
        <f t="shared" si="41"/>
        <v>104840.60160609</v>
      </c>
      <c r="AI152" s="61"/>
      <c r="AJ152" s="65">
        <f t="shared" si="35"/>
        <v>104840.60160609</v>
      </c>
      <c r="AK152" s="61"/>
      <c r="AL152" s="61"/>
      <c r="AM152" s="61"/>
      <c r="AN152" s="61"/>
      <c r="AO152" s="61"/>
      <c r="AP152" s="64">
        <f t="shared" si="42"/>
        <v>107880.9790526666</v>
      </c>
      <c r="AQ152" s="61"/>
      <c r="AR152" s="65">
        <f t="shared" si="38"/>
        <v>107880.9790526666</v>
      </c>
      <c r="AS152" s="61"/>
      <c r="AT152" s="61"/>
      <c r="AU152" s="61"/>
      <c r="AV152" s="61"/>
      <c r="AW152" s="61"/>
      <c r="AX152" s="64">
        <f t="shared" si="43"/>
        <v>111009.52744519393</v>
      </c>
      <c r="AY152" s="61"/>
      <c r="AZ152" s="65">
        <f t="shared" si="39"/>
        <v>111009.52744519393</v>
      </c>
      <c r="BA152" s="61"/>
      <c r="BB152" s="61"/>
      <c r="BC152" s="61"/>
      <c r="BD152" s="61"/>
      <c r="BE152" s="61"/>
      <c r="BF152" s="66" t="s">
        <v>1332</v>
      </c>
      <c r="BG152" s="66" t="s">
        <v>1331</v>
      </c>
      <c r="BH152" s="66" t="s">
        <v>1522</v>
      </c>
      <c r="BI152" s="66" t="s">
        <v>1512</v>
      </c>
    </row>
    <row r="153" spans="1:61" s="67" customFormat="1" x14ac:dyDescent="0.35">
      <c r="A153" s="90" t="s">
        <v>479</v>
      </c>
      <c r="B153" s="90" t="s">
        <v>160</v>
      </c>
      <c r="C153" s="90" t="s">
        <v>161</v>
      </c>
      <c r="D153" s="91" t="s">
        <v>162</v>
      </c>
      <c r="E153" s="90" t="s">
        <v>480</v>
      </c>
      <c r="F153" s="90" t="s">
        <v>476</v>
      </c>
      <c r="G153" s="90" t="s">
        <v>186</v>
      </c>
      <c r="H153" s="90" t="s">
        <v>54</v>
      </c>
      <c r="I153" s="92">
        <v>42992</v>
      </c>
      <c r="J153" s="90" t="s">
        <v>187</v>
      </c>
      <c r="K153" s="93">
        <f t="shared" si="34"/>
        <v>393806.72000000003</v>
      </c>
      <c r="L153" s="231">
        <v>844609.3</v>
      </c>
      <c r="M153" s="229"/>
      <c r="N153" s="63"/>
      <c r="O153" s="63"/>
      <c r="P153" s="60" t="s">
        <v>122</v>
      </c>
      <c r="Q153" s="60"/>
      <c r="R153" s="64">
        <v>869102.96970000002</v>
      </c>
      <c r="S153" s="61"/>
      <c r="T153" s="65">
        <f t="shared" si="36"/>
        <v>869102.96970000002</v>
      </c>
      <c r="U153" s="61"/>
      <c r="V153" s="61"/>
      <c r="W153" s="61"/>
      <c r="X153" s="61"/>
      <c r="Y153" s="61"/>
      <c r="Z153" s="64">
        <f t="shared" si="40"/>
        <v>869102.96970000002</v>
      </c>
      <c r="AA153" s="61"/>
      <c r="AB153" s="65">
        <f t="shared" si="37"/>
        <v>869102.96970000002</v>
      </c>
      <c r="AC153" s="61"/>
      <c r="AD153" s="61"/>
      <c r="AE153" s="61"/>
      <c r="AF153" s="61"/>
      <c r="AG153" s="61"/>
      <c r="AH153" s="64">
        <f t="shared" si="41"/>
        <v>894306.95582130004</v>
      </c>
      <c r="AI153" s="61"/>
      <c r="AJ153" s="65">
        <f t="shared" si="35"/>
        <v>894306.95582130004</v>
      </c>
      <c r="AK153" s="61"/>
      <c r="AL153" s="61"/>
      <c r="AM153" s="61"/>
      <c r="AN153" s="61"/>
      <c r="AO153" s="61"/>
      <c r="AP153" s="64">
        <f t="shared" si="42"/>
        <v>920241.85754011769</v>
      </c>
      <c r="AQ153" s="61"/>
      <c r="AR153" s="65">
        <f t="shared" si="38"/>
        <v>920241.85754011769</v>
      </c>
      <c r="AS153" s="61"/>
      <c r="AT153" s="61"/>
      <c r="AU153" s="61"/>
      <c r="AV153" s="61"/>
      <c r="AW153" s="61"/>
      <c r="AX153" s="64">
        <f t="shared" si="43"/>
        <v>946928.87140878115</v>
      </c>
      <c r="AY153" s="61"/>
      <c r="AZ153" s="65">
        <f t="shared" si="39"/>
        <v>946928.87140878115</v>
      </c>
      <c r="BA153" s="61"/>
      <c r="BB153" s="61"/>
      <c r="BC153" s="61"/>
      <c r="BD153" s="61"/>
      <c r="BE153" s="61"/>
      <c r="BF153" s="66" t="s">
        <v>1332</v>
      </c>
      <c r="BG153" s="66" t="s">
        <v>1331</v>
      </c>
      <c r="BH153" s="66" t="s">
        <v>1522</v>
      </c>
      <c r="BI153" s="66" t="s">
        <v>1512</v>
      </c>
    </row>
    <row r="154" spans="1:61" s="67" customFormat="1" x14ac:dyDescent="0.35">
      <c r="A154" s="90" t="s">
        <v>481</v>
      </c>
      <c r="B154" s="90" t="s">
        <v>160</v>
      </c>
      <c r="C154" s="90" t="s">
        <v>161</v>
      </c>
      <c r="D154" s="91" t="s">
        <v>162</v>
      </c>
      <c r="E154" s="90" t="s">
        <v>482</v>
      </c>
      <c r="F154" s="90" t="s">
        <v>476</v>
      </c>
      <c r="G154" s="90" t="s">
        <v>186</v>
      </c>
      <c r="H154" s="90" t="s">
        <v>54</v>
      </c>
      <c r="I154" s="92">
        <v>8979</v>
      </c>
      <c r="J154" s="90" t="s">
        <v>437</v>
      </c>
      <c r="K154" s="93">
        <f t="shared" si="34"/>
        <v>82247.64</v>
      </c>
      <c r="L154" s="231">
        <v>176399.03</v>
      </c>
      <c r="M154" s="229"/>
      <c r="N154" s="63"/>
      <c r="O154" s="63"/>
      <c r="P154" s="60" t="s">
        <v>122</v>
      </c>
      <c r="Q154" s="60"/>
      <c r="R154" s="64">
        <v>181514.60187000001</v>
      </c>
      <c r="S154" s="61"/>
      <c r="T154" s="65">
        <f t="shared" si="36"/>
        <v>181514.60187000001</v>
      </c>
      <c r="U154" s="61"/>
      <c r="V154" s="61"/>
      <c r="W154" s="61"/>
      <c r="X154" s="61"/>
      <c r="Y154" s="61"/>
      <c r="Z154" s="64">
        <f t="shared" si="40"/>
        <v>181514.60187000001</v>
      </c>
      <c r="AA154" s="61"/>
      <c r="AB154" s="65">
        <f t="shared" si="37"/>
        <v>181514.60187000001</v>
      </c>
      <c r="AC154" s="61"/>
      <c r="AD154" s="61"/>
      <c r="AE154" s="61"/>
      <c r="AF154" s="61"/>
      <c r="AG154" s="61"/>
      <c r="AH154" s="64">
        <f t="shared" si="41"/>
        <v>186778.52532423002</v>
      </c>
      <c r="AI154" s="61"/>
      <c r="AJ154" s="65">
        <f t="shared" si="35"/>
        <v>186778.52532423002</v>
      </c>
      <c r="AK154" s="61"/>
      <c r="AL154" s="61"/>
      <c r="AM154" s="61"/>
      <c r="AN154" s="61"/>
      <c r="AO154" s="61"/>
      <c r="AP154" s="64">
        <f t="shared" si="42"/>
        <v>192195.1025586327</v>
      </c>
      <c r="AQ154" s="61"/>
      <c r="AR154" s="65">
        <f t="shared" si="38"/>
        <v>192195.1025586327</v>
      </c>
      <c r="AS154" s="61"/>
      <c r="AT154" s="61"/>
      <c r="AU154" s="61"/>
      <c r="AV154" s="61"/>
      <c r="AW154" s="61"/>
      <c r="AX154" s="64">
        <f t="shared" si="43"/>
        <v>197768.76053283305</v>
      </c>
      <c r="AY154" s="61"/>
      <c r="AZ154" s="65">
        <f t="shared" si="39"/>
        <v>197768.76053283305</v>
      </c>
      <c r="BA154" s="61"/>
      <c r="BB154" s="61"/>
      <c r="BC154" s="61"/>
      <c r="BD154" s="61"/>
      <c r="BE154" s="61"/>
      <c r="BF154" s="66" t="s">
        <v>1332</v>
      </c>
      <c r="BG154" s="66" t="s">
        <v>1331</v>
      </c>
      <c r="BH154" s="66" t="s">
        <v>1522</v>
      </c>
      <c r="BI154" s="66" t="s">
        <v>1512</v>
      </c>
    </row>
    <row r="155" spans="1:61" s="67" customFormat="1" x14ac:dyDescent="0.35">
      <c r="A155" s="90" t="s">
        <v>483</v>
      </c>
      <c r="B155" s="90" t="s">
        <v>160</v>
      </c>
      <c r="C155" s="90" t="s">
        <v>161</v>
      </c>
      <c r="D155" s="91" t="s">
        <v>162</v>
      </c>
      <c r="E155" s="90" t="s">
        <v>484</v>
      </c>
      <c r="F155" s="90" t="s">
        <v>476</v>
      </c>
      <c r="G155" s="90" t="s">
        <v>186</v>
      </c>
      <c r="H155" s="90" t="s">
        <v>54</v>
      </c>
      <c r="I155" s="92">
        <v>1800</v>
      </c>
      <c r="J155" s="90" t="s">
        <v>187</v>
      </c>
      <c r="K155" s="93">
        <f t="shared" si="34"/>
        <v>16488</v>
      </c>
      <c r="L155" s="231">
        <v>35362.32</v>
      </c>
      <c r="M155" s="229"/>
      <c r="N155" s="63"/>
      <c r="O155" s="63"/>
      <c r="P155" s="60" t="s">
        <v>122</v>
      </c>
      <c r="Q155" s="60"/>
      <c r="R155" s="64">
        <v>36387.827279999998</v>
      </c>
      <c r="S155" s="61"/>
      <c r="T155" s="65">
        <f t="shared" si="36"/>
        <v>36387.827279999998</v>
      </c>
      <c r="U155" s="61"/>
      <c r="V155" s="61"/>
      <c r="W155" s="61"/>
      <c r="X155" s="61"/>
      <c r="Y155" s="61"/>
      <c r="Z155" s="64">
        <f t="shared" si="40"/>
        <v>36387.827279999998</v>
      </c>
      <c r="AA155" s="61"/>
      <c r="AB155" s="65">
        <f t="shared" si="37"/>
        <v>36387.827279999998</v>
      </c>
      <c r="AC155" s="61"/>
      <c r="AD155" s="61"/>
      <c r="AE155" s="61"/>
      <c r="AF155" s="61"/>
      <c r="AG155" s="61"/>
      <c r="AH155" s="64">
        <f t="shared" si="41"/>
        <v>37443.07427112</v>
      </c>
      <c r="AI155" s="61"/>
      <c r="AJ155" s="65">
        <f t="shared" si="35"/>
        <v>37443.07427112</v>
      </c>
      <c r="AK155" s="61"/>
      <c r="AL155" s="61"/>
      <c r="AM155" s="61"/>
      <c r="AN155" s="61"/>
      <c r="AO155" s="61"/>
      <c r="AP155" s="64">
        <f t="shared" si="42"/>
        <v>38528.92342498248</v>
      </c>
      <c r="AQ155" s="61"/>
      <c r="AR155" s="65">
        <f t="shared" si="38"/>
        <v>38528.92342498248</v>
      </c>
      <c r="AS155" s="61"/>
      <c r="AT155" s="61"/>
      <c r="AU155" s="61"/>
      <c r="AV155" s="61"/>
      <c r="AW155" s="61"/>
      <c r="AX155" s="64">
        <f t="shared" si="43"/>
        <v>39646.262204306971</v>
      </c>
      <c r="AY155" s="61"/>
      <c r="AZ155" s="65">
        <f t="shared" si="39"/>
        <v>39646.262204306971</v>
      </c>
      <c r="BA155" s="61"/>
      <c r="BB155" s="61"/>
      <c r="BC155" s="61"/>
      <c r="BD155" s="61"/>
      <c r="BE155" s="61"/>
      <c r="BF155" s="66" t="s">
        <v>1332</v>
      </c>
      <c r="BG155" s="66" t="s">
        <v>1331</v>
      </c>
      <c r="BH155" s="66" t="s">
        <v>1522</v>
      </c>
      <c r="BI155" s="66" t="s">
        <v>1512</v>
      </c>
    </row>
    <row r="156" spans="1:61" s="67" customFormat="1" x14ac:dyDescent="0.35">
      <c r="A156" s="90" t="s">
        <v>485</v>
      </c>
      <c r="B156" s="90" t="s">
        <v>160</v>
      </c>
      <c r="C156" s="90" t="s">
        <v>161</v>
      </c>
      <c r="D156" s="91" t="s">
        <v>162</v>
      </c>
      <c r="E156" s="90" t="s">
        <v>486</v>
      </c>
      <c r="F156" s="90" t="s">
        <v>476</v>
      </c>
      <c r="G156" s="90" t="s">
        <v>186</v>
      </c>
      <c r="H156" s="90" t="s">
        <v>54</v>
      </c>
      <c r="I156" s="92">
        <v>1590</v>
      </c>
      <c r="J156" s="90" t="s">
        <v>187</v>
      </c>
      <c r="K156" s="93">
        <f t="shared" si="34"/>
        <v>14564.4</v>
      </c>
      <c r="L156" s="231">
        <v>31236.71</v>
      </c>
      <c r="M156" s="229"/>
      <c r="N156" s="63"/>
      <c r="O156" s="63"/>
      <c r="P156" s="60" t="s">
        <v>122</v>
      </c>
      <c r="Q156" s="60"/>
      <c r="R156" s="64">
        <v>32142.57459</v>
      </c>
      <c r="S156" s="61"/>
      <c r="T156" s="65">
        <f t="shared" si="36"/>
        <v>32142.57459</v>
      </c>
      <c r="U156" s="61"/>
      <c r="V156" s="61"/>
      <c r="W156" s="61"/>
      <c r="X156" s="61"/>
      <c r="Y156" s="61"/>
      <c r="Z156" s="64">
        <f t="shared" si="40"/>
        <v>32142.57459</v>
      </c>
      <c r="AA156" s="61"/>
      <c r="AB156" s="65">
        <f t="shared" si="37"/>
        <v>32142.57459</v>
      </c>
      <c r="AC156" s="61"/>
      <c r="AD156" s="61"/>
      <c r="AE156" s="61"/>
      <c r="AF156" s="61"/>
      <c r="AG156" s="61"/>
      <c r="AH156" s="64">
        <f t="shared" si="41"/>
        <v>33074.709253109999</v>
      </c>
      <c r="AI156" s="61"/>
      <c r="AJ156" s="65">
        <f t="shared" si="35"/>
        <v>33074.709253109999</v>
      </c>
      <c r="AK156" s="61"/>
      <c r="AL156" s="61"/>
      <c r="AM156" s="61"/>
      <c r="AN156" s="61"/>
      <c r="AO156" s="61"/>
      <c r="AP156" s="64">
        <f t="shared" si="42"/>
        <v>34033.875821450187</v>
      </c>
      <c r="AQ156" s="61"/>
      <c r="AR156" s="65">
        <f t="shared" si="38"/>
        <v>34033.875821450187</v>
      </c>
      <c r="AS156" s="61"/>
      <c r="AT156" s="61"/>
      <c r="AU156" s="61"/>
      <c r="AV156" s="61"/>
      <c r="AW156" s="61"/>
      <c r="AX156" s="64">
        <f t="shared" si="43"/>
        <v>35020.858220272239</v>
      </c>
      <c r="AY156" s="61"/>
      <c r="AZ156" s="65">
        <f t="shared" si="39"/>
        <v>35020.858220272239</v>
      </c>
      <c r="BA156" s="61"/>
      <c r="BB156" s="61"/>
      <c r="BC156" s="61"/>
      <c r="BD156" s="61"/>
      <c r="BE156" s="61"/>
      <c r="BF156" s="66" t="s">
        <v>1332</v>
      </c>
      <c r="BG156" s="66" t="s">
        <v>1331</v>
      </c>
      <c r="BH156" s="66" t="s">
        <v>1522</v>
      </c>
      <c r="BI156" s="66" t="s">
        <v>1512</v>
      </c>
    </row>
    <row r="157" spans="1:61" s="67" customFormat="1" x14ac:dyDescent="0.35">
      <c r="A157" s="90" t="s">
        <v>487</v>
      </c>
      <c r="B157" s="90" t="s">
        <v>160</v>
      </c>
      <c r="C157" s="90" t="s">
        <v>161</v>
      </c>
      <c r="D157" s="91" t="s">
        <v>162</v>
      </c>
      <c r="E157" s="90" t="s">
        <v>488</v>
      </c>
      <c r="F157" s="90" t="s">
        <v>476</v>
      </c>
      <c r="G157" s="90" t="s">
        <v>186</v>
      </c>
      <c r="H157" s="90" t="s">
        <v>54</v>
      </c>
      <c r="I157" s="92">
        <v>1800</v>
      </c>
      <c r="J157" s="90" t="s">
        <v>187</v>
      </c>
      <c r="K157" s="93">
        <f t="shared" si="34"/>
        <v>16488</v>
      </c>
      <c r="L157" s="231">
        <v>35362.32</v>
      </c>
      <c r="M157" s="229"/>
      <c r="N157" s="63"/>
      <c r="O157" s="63"/>
      <c r="P157" s="60" t="s">
        <v>122</v>
      </c>
      <c r="Q157" s="60"/>
      <c r="R157" s="64">
        <v>36387.827279999998</v>
      </c>
      <c r="S157" s="61"/>
      <c r="T157" s="65">
        <f t="shared" si="36"/>
        <v>36387.827279999998</v>
      </c>
      <c r="U157" s="61"/>
      <c r="V157" s="61"/>
      <c r="W157" s="61"/>
      <c r="X157" s="61"/>
      <c r="Y157" s="61"/>
      <c r="Z157" s="64">
        <f t="shared" si="40"/>
        <v>36387.827279999998</v>
      </c>
      <c r="AA157" s="61"/>
      <c r="AB157" s="65">
        <f t="shared" si="37"/>
        <v>36387.827279999998</v>
      </c>
      <c r="AC157" s="61"/>
      <c r="AD157" s="61"/>
      <c r="AE157" s="61"/>
      <c r="AF157" s="61"/>
      <c r="AG157" s="61"/>
      <c r="AH157" s="64">
        <f t="shared" si="41"/>
        <v>37443.07427112</v>
      </c>
      <c r="AI157" s="61"/>
      <c r="AJ157" s="65">
        <f t="shared" si="35"/>
        <v>37443.07427112</v>
      </c>
      <c r="AK157" s="61"/>
      <c r="AL157" s="61"/>
      <c r="AM157" s="61"/>
      <c r="AN157" s="61"/>
      <c r="AO157" s="61"/>
      <c r="AP157" s="64">
        <f t="shared" si="42"/>
        <v>38528.92342498248</v>
      </c>
      <c r="AQ157" s="61"/>
      <c r="AR157" s="65">
        <f t="shared" si="38"/>
        <v>38528.92342498248</v>
      </c>
      <c r="AS157" s="61"/>
      <c r="AT157" s="61"/>
      <c r="AU157" s="61"/>
      <c r="AV157" s="61"/>
      <c r="AW157" s="61"/>
      <c r="AX157" s="64">
        <f t="shared" si="43"/>
        <v>39646.262204306971</v>
      </c>
      <c r="AY157" s="61"/>
      <c r="AZ157" s="65">
        <f t="shared" si="39"/>
        <v>39646.262204306971</v>
      </c>
      <c r="BA157" s="61"/>
      <c r="BB157" s="61"/>
      <c r="BC157" s="61"/>
      <c r="BD157" s="61"/>
      <c r="BE157" s="61"/>
      <c r="BF157" s="66" t="s">
        <v>1332</v>
      </c>
      <c r="BG157" s="66" t="s">
        <v>1331</v>
      </c>
      <c r="BH157" s="66" t="s">
        <v>1522</v>
      </c>
      <c r="BI157" s="66" t="s">
        <v>1512</v>
      </c>
    </row>
    <row r="158" spans="1:61" s="67" customFormat="1" x14ac:dyDescent="0.35">
      <c r="A158" s="90" t="s">
        <v>489</v>
      </c>
      <c r="B158" s="90" t="s">
        <v>160</v>
      </c>
      <c r="C158" s="90" t="s">
        <v>161</v>
      </c>
      <c r="D158" s="91" t="s">
        <v>162</v>
      </c>
      <c r="E158" s="90" t="s">
        <v>490</v>
      </c>
      <c r="F158" s="90" t="s">
        <v>476</v>
      </c>
      <c r="G158" s="90" t="s">
        <v>186</v>
      </c>
      <c r="H158" s="90" t="s">
        <v>54</v>
      </c>
      <c r="I158" s="92">
        <v>23632</v>
      </c>
      <c r="J158" s="90" t="s">
        <v>187</v>
      </c>
      <c r="K158" s="93">
        <f t="shared" si="34"/>
        <v>216469.12</v>
      </c>
      <c r="L158" s="231">
        <v>464267.93</v>
      </c>
      <c r="M158" s="229"/>
      <c r="N158" s="63"/>
      <c r="O158" s="63"/>
      <c r="P158" s="60" t="s">
        <v>122</v>
      </c>
      <c r="Q158" s="60"/>
      <c r="R158" s="64">
        <v>477731.69997000002</v>
      </c>
      <c r="S158" s="61"/>
      <c r="T158" s="65">
        <f t="shared" si="36"/>
        <v>477731.69997000002</v>
      </c>
      <c r="U158" s="61"/>
      <c r="V158" s="61"/>
      <c r="W158" s="61"/>
      <c r="X158" s="61"/>
      <c r="Y158" s="61"/>
      <c r="Z158" s="64">
        <f t="shared" si="40"/>
        <v>477731.69997000002</v>
      </c>
      <c r="AA158" s="61"/>
      <c r="AB158" s="65">
        <f t="shared" si="37"/>
        <v>477731.69997000002</v>
      </c>
      <c r="AC158" s="61"/>
      <c r="AD158" s="61"/>
      <c r="AE158" s="61"/>
      <c r="AF158" s="61"/>
      <c r="AG158" s="61"/>
      <c r="AH158" s="64">
        <f t="shared" si="41"/>
        <v>491585.91926913004</v>
      </c>
      <c r="AI158" s="61"/>
      <c r="AJ158" s="65">
        <f t="shared" si="35"/>
        <v>491585.91926913004</v>
      </c>
      <c r="AK158" s="61"/>
      <c r="AL158" s="61"/>
      <c r="AM158" s="61"/>
      <c r="AN158" s="61"/>
      <c r="AO158" s="61"/>
      <c r="AP158" s="64">
        <f t="shared" si="42"/>
        <v>505841.9109279348</v>
      </c>
      <c r="AQ158" s="61"/>
      <c r="AR158" s="65">
        <f t="shared" si="38"/>
        <v>505841.9109279348</v>
      </c>
      <c r="AS158" s="61"/>
      <c r="AT158" s="61"/>
      <c r="AU158" s="61"/>
      <c r="AV158" s="61"/>
      <c r="AW158" s="61"/>
      <c r="AX158" s="64">
        <f t="shared" si="43"/>
        <v>520511.32634484489</v>
      </c>
      <c r="AY158" s="61"/>
      <c r="AZ158" s="65">
        <f t="shared" si="39"/>
        <v>520511.32634484489</v>
      </c>
      <c r="BA158" s="61"/>
      <c r="BB158" s="61"/>
      <c r="BC158" s="61"/>
      <c r="BD158" s="61"/>
      <c r="BE158" s="61"/>
      <c r="BF158" s="66" t="s">
        <v>1332</v>
      </c>
      <c r="BG158" s="66" t="s">
        <v>1331</v>
      </c>
      <c r="BH158" s="66" t="s">
        <v>1522</v>
      </c>
      <c r="BI158" s="66" t="s">
        <v>1512</v>
      </c>
    </row>
    <row r="159" spans="1:61" s="67" customFormat="1" x14ac:dyDescent="0.35">
      <c r="A159" s="90" t="s">
        <v>491</v>
      </c>
      <c r="B159" s="90" t="s">
        <v>160</v>
      </c>
      <c r="C159" s="90" t="s">
        <v>161</v>
      </c>
      <c r="D159" s="91" t="s">
        <v>162</v>
      </c>
      <c r="E159" s="90" t="s">
        <v>492</v>
      </c>
      <c r="F159" s="90" t="s">
        <v>476</v>
      </c>
      <c r="G159" s="90" t="s">
        <v>186</v>
      </c>
      <c r="H159" s="90" t="s">
        <v>54</v>
      </c>
      <c r="I159" s="92">
        <v>5470</v>
      </c>
      <c r="J159" s="90" t="s">
        <v>173</v>
      </c>
      <c r="K159" s="93">
        <f t="shared" si="34"/>
        <v>50105.200000000004</v>
      </c>
      <c r="L159" s="231">
        <v>107462.15</v>
      </c>
      <c r="M159" s="229"/>
      <c r="N159" s="63"/>
      <c r="O159" s="63"/>
      <c r="P159" s="60" t="s">
        <v>122</v>
      </c>
      <c r="Q159" s="60"/>
      <c r="R159" s="64">
        <v>110578.55235</v>
      </c>
      <c r="S159" s="61"/>
      <c r="T159" s="65">
        <f t="shared" si="36"/>
        <v>110578.55235</v>
      </c>
      <c r="U159" s="61"/>
      <c r="V159" s="61"/>
      <c r="W159" s="61"/>
      <c r="X159" s="61"/>
      <c r="Y159" s="61"/>
      <c r="Z159" s="64">
        <f t="shared" si="40"/>
        <v>110578.55235</v>
      </c>
      <c r="AA159" s="61"/>
      <c r="AB159" s="65">
        <f t="shared" si="37"/>
        <v>110578.55235</v>
      </c>
      <c r="AC159" s="61"/>
      <c r="AD159" s="61"/>
      <c r="AE159" s="61"/>
      <c r="AF159" s="61"/>
      <c r="AG159" s="61"/>
      <c r="AH159" s="64">
        <f t="shared" si="41"/>
        <v>113785.33036815</v>
      </c>
      <c r="AI159" s="61"/>
      <c r="AJ159" s="65">
        <f t="shared" si="35"/>
        <v>113785.33036815</v>
      </c>
      <c r="AK159" s="61"/>
      <c r="AL159" s="61"/>
      <c r="AM159" s="61"/>
      <c r="AN159" s="61"/>
      <c r="AO159" s="61"/>
      <c r="AP159" s="64">
        <f t="shared" si="42"/>
        <v>117085.10494882635</v>
      </c>
      <c r="AQ159" s="61"/>
      <c r="AR159" s="65">
        <f t="shared" si="38"/>
        <v>117085.10494882635</v>
      </c>
      <c r="AS159" s="61"/>
      <c r="AT159" s="61"/>
      <c r="AU159" s="61"/>
      <c r="AV159" s="61"/>
      <c r="AW159" s="61"/>
      <c r="AX159" s="64">
        <f t="shared" si="43"/>
        <v>120480.57299234232</v>
      </c>
      <c r="AY159" s="61"/>
      <c r="AZ159" s="65">
        <f t="shared" si="39"/>
        <v>120480.57299234232</v>
      </c>
      <c r="BA159" s="61"/>
      <c r="BB159" s="61"/>
      <c r="BC159" s="61"/>
      <c r="BD159" s="61"/>
      <c r="BE159" s="61"/>
      <c r="BF159" s="66" t="s">
        <v>1332</v>
      </c>
      <c r="BG159" s="66" t="s">
        <v>1331</v>
      </c>
      <c r="BH159" s="66" t="s">
        <v>1522</v>
      </c>
      <c r="BI159" s="66" t="s">
        <v>1512</v>
      </c>
    </row>
    <row r="160" spans="1:61" s="67" customFormat="1" x14ac:dyDescent="0.35">
      <c r="A160" s="90" t="s">
        <v>493</v>
      </c>
      <c r="B160" s="90" t="s">
        <v>160</v>
      </c>
      <c r="C160" s="90" t="s">
        <v>161</v>
      </c>
      <c r="D160" s="91" t="s">
        <v>162</v>
      </c>
      <c r="E160" s="90" t="s">
        <v>494</v>
      </c>
      <c r="F160" s="90" t="s">
        <v>476</v>
      </c>
      <c r="G160" s="90" t="s">
        <v>186</v>
      </c>
      <c r="H160" s="90" t="s">
        <v>54</v>
      </c>
      <c r="I160" s="92">
        <v>1728</v>
      </c>
      <c r="J160" s="90" t="s">
        <v>187</v>
      </c>
      <c r="K160" s="93">
        <f t="shared" si="34"/>
        <v>15828.48</v>
      </c>
      <c r="L160" s="231">
        <v>33947.82</v>
      </c>
      <c r="M160" s="229"/>
      <c r="N160" s="63"/>
      <c r="O160" s="63"/>
      <c r="P160" s="60" t="s">
        <v>122</v>
      </c>
      <c r="Q160" s="60"/>
      <c r="R160" s="64">
        <v>34932.306779999999</v>
      </c>
      <c r="S160" s="61"/>
      <c r="T160" s="65">
        <f t="shared" si="36"/>
        <v>34932.306779999999</v>
      </c>
      <c r="U160" s="61"/>
      <c r="V160" s="61"/>
      <c r="W160" s="61"/>
      <c r="X160" s="61"/>
      <c r="Y160" s="61"/>
      <c r="Z160" s="64">
        <f t="shared" si="40"/>
        <v>34932.306779999999</v>
      </c>
      <c r="AA160" s="61"/>
      <c r="AB160" s="65">
        <f t="shared" si="37"/>
        <v>34932.306779999999</v>
      </c>
      <c r="AC160" s="61"/>
      <c r="AD160" s="61"/>
      <c r="AE160" s="61"/>
      <c r="AF160" s="61"/>
      <c r="AG160" s="61"/>
      <c r="AH160" s="64">
        <f t="shared" si="41"/>
        <v>35945.343676619996</v>
      </c>
      <c r="AI160" s="61"/>
      <c r="AJ160" s="65">
        <f t="shared" si="35"/>
        <v>35945.343676619996</v>
      </c>
      <c r="AK160" s="61"/>
      <c r="AL160" s="61"/>
      <c r="AM160" s="61"/>
      <c r="AN160" s="61"/>
      <c r="AO160" s="61"/>
      <c r="AP160" s="64">
        <f t="shared" si="42"/>
        <v>36987.758643241978</v>
      </c>
      <c r="AQ160" s="61"/>
      <c r="AR160" s="65">
        <f t="shared" si="38"/>
        <v>36987.758643241978</v>
      </c>
      <c r="AS160" s="61"/>
      <c r="AT160" s="61"/>
      <c r="AU160" s="61"/>
      <c r="AV160" s="61"/>
      <c r="AW160" s="61"/>
      <c r="AX160" s="64">
        <f t="shared" si="43"/>
        <v>38060.403643895996</v>
      </c>
      <c r="AY160" s="61"/>
      <c r="AZ160" s="65">
        <f t="shared" si="39"/>
        <v>38060.403643895996</v>
      </c>
      <c r="BA160" s="61"/>
      <c r="BB160" s="61"/>
      <c r="BC160" s="61"/>
      <c r="BD160" s="61"/>
      <c r="BE160" s="61"/>
      <c r="BF160" s="66" t="s">
        <v>1332</v>
      </c>
      <c r="BG160" s="66" t="s">
        <v>1331</v>
      </c>
      <c r="BH160" s="66" t="s">
        <v>1522</v>
      </c>
      <c r="BI160" s="66" t="s">
        <v>1512</v>
      </c>
    </row>
    <row r="161" spans="1:61" s="67" customFormat="1" x14ac:dyDescent="0.35">
      <c r="A161" s="90" t="s">
        <v>495</v>
      </c>
      <c r="B161" s="90" t="s">
        <v>160</v>
      </c>
      <c r="C161" s="90" t="s">
        <v>161</v>
      </c>
      <c r="D161" s="91" t="s">
        <v>162</v>
      </c>
      <c r="E161" s="90" t="s">
        <v>496</v>
      </c>
      <c r="F161" s="90" t="s">
        <v>476</v>
      </c>
      <c r="G161" s="90" t="s">
        <v>186</v>
      </c>
      <c r="H161" s="90" t="s">
        <v>54</v>
      </c>
      <c r="I161" s="92">
        <v>21974</v>
      </c>
      <c r="J161" s="90" t="s">
        <v>187</v>
      </c>
      <c r="K161" s="93">
        <f t="shared" si="34"/>
        <v>201281.84</v>
      </c>
      <c r="L161" s="231">
        <v>431695.31</v>
      </c>
      <c r="M161" s="229"/>
      <c r="N161" s="63"/>
      <c r="O161" s="63"/>
      <c r="P161" s="60" t="s">
        <v>122</v>
      </c>
      <c r="Q161" s="60"/>
      <c r="R161" s="64">
        <v>444214.47398999997</v>
      </c>
      <c r="S161" s="61"/>
      <c r="T161" s="65">
        <f t="shared" si="36"/>
        <v>444214.47398999997</v>
      </c>
      <c r="U161" s="61"/>
      <c r="V161" s="61"/>
      <c r="W161" s="61"/>
      <c r="X161" s="61"/>
      <c r="Y161" s="61"/>
      <c r="Z161" s="64">
        <f t="shared" si="40"/>
        <v>444214.47398999997</v>
      </c>
      <c r="AA161" s="61"/>
      <c r="AB161" s="65">
        <f t="shared" si="37"/>
        <v>444214.47398999997</v>
      </c>
      <c r="AC161" s="61"/>
      <c r="AD161" s="61"/>
      <c r="AE161" s="61"/>
      <c r="AF161" s="61"/>
      <c r="AG161" s="61"/>
      <c r="AH161" s="64">
        <f t="shared" si="41"/>
        <v>457096.69373571</v>
      </c>
      <c r="AI161" s="61"/>
      <c r="AJ161" s="65">
        <f t="shared" si="35"/>
        <v>457096.69373571</v>
      </c>
      <c r="AK161" s="61"/>
      <c r="AL161" s="61"/>
      <c r="AM161" s="61"/>
      <c r="AN161" s="61"/>
      <c r="AO161" s="61"/>
      <c r="AP161" s="64">
        <f t="shared" si="42"/>
        <v>470352.49785404559</v>
      </c>
      <c r="AQ161" s="61"/>
      <c r="AR161" s="65">
        <f t="shared" si="38"/>
        <v>470352.49785404559</v>
      </c>
      <c r="AS161" s="61"/>
      <c r="AT161" s="61"/>
      <c r="AU161" s="61"/>
      <c r="AV161" s="61"/>
      <c r="AW161" s="61"/>
      <c r="AX161" s="64">
        <f t="shared" si="43"/>
        <v>483992.7202918129</v>
      </c>
      <c r="AY161" s="61"/>
      <c r="AZ161" s="65">
        <f t="shared" si="39"/>
        <v>483992.7202918129</v>
      </c>
      <c r="BA161" s="61"/>
      <c r="BB161" s="61"/>
      <c r="BC161" s="61"/>
      <c r="BD161" s="61"/>
      <c r="BE161" s="61"/>
      <c r="BF161" s="66" t="s">
        <v>1332</v>
      </c>
      <c r="BG161" s="66" t="s">
        <v>1331</v>
      </c>
      <c r="BH161" s="66" t="s">
        <v>1522</v>
      </c>
      <c r="BI161" s="66" t="s">
        <v>1512</v>
      </c>
    </row>
    <row r="162" spans="1:61" s="67" customFormat="1" x14ac:dyDescent="0.35">
      <c r="A162" s="90" t="s">
        <v>497</v>
      </c>
      <c r="B162" s="90" t="s">
        <v>160</v>
      </c>
      <c r="C162" s="90" t="s">
        <v>161</v>
      </c>
      <c r="D162" s="91" t="s">
        <v>162</v>
      </c>
      <c r="E162" s="90" t="s">
        <v>498</v>
      </c>
      <c r="F162" s="90" t="s">
        <v>476</v>
      </c>
      <c r="G162" s="90" t="s">
        <v>186</v>
      </c>
      <c r="H162" s="90" t="s">
        <v>54</v>
      </c>
      <c r="I162" s="92">
        <v>3000</v>
      </c>
      <c r="J162" s="90" t="s">
        <v>437</v>
      </c>
      <c r="K162" s="93">
        <f t="shared" si="34"/>
        <v>27480</v>
      </c>
      <c r="L162" s="231">
        <v>58937.2</v>
      </c>
      <c r="M162" s="229"/>
      <c r="N162" s="63"/>
      <c r="O162" s="63"/>
      <c r="P162" s="60" t="s">
        <v>122</v>
      </c>
      <c r="Q162" s="60"/>
      <c r="R162" s="64">
        <v>60646.378799999999</v>
      </c>
      <c r="S162" s="61"/>
      <c r="T162" s="65">
        <f t="shared" si="36"/>
        <v>60646.378799999999</v>
      </c>
      <c r="U162" s="61"/>
      <c r="V162" s="61"/>
      <c r="W162" s="61"/>
      <c r="X162" s="61"/>
      <c r="Y162" s="61"/>
      <c r="Z162" s="64">
        <f t="shared" si="40"/>
        <v>60646.378799999999</v>
      </c>
      <c r="AA162" s="61"/>
      <c r="AB162" s="65">
        <f t="shared" si="37"/>
        <v>60646.378799999999</v>
      </c>
      <c r="AC162" s="61"/>
      <c r="AD162" s="61"/>
      <c r="AE162" s="61"/>
      <c r="AF162" s="61"/>
      <c r="AG162" s="61"/>
      <c r="AH162" s="64">
        <f t="shared" si="41"/>
        <v>62405.123785199998</v>
      </c>
      <c r="AI162" s="61"/>
      <c r="AJ162" s="65">
        <f t="shared" si="35"/>
        <v>62405.123785199998</v>
      </c>
      <c r="AK162" s="61"/>
      <c r="AL162" s="61"/>
      <c r="AM162" s="61"/>
      <c r="AN162" s="61"/>
      <c r="AO162" s="61"/>
      <c r="AP162" s="64">
        <f t="shared" si="42"/>
        <v>64214.872374970801</v>
      </c>
      <c r="AQ162" s="61"/>
      <c r="AR162" s="65">
        <f t="shared" si="38"/>
        <v>64214.872374970801</v>
      </c>
      <c r="AS162" s="61"/>
      <c r="AT162" s="61"/>
      <c r="AU162" s="61"/>
      <c r="AV162" s="61"/>
      <c r="AW162" s="61"/>
      <c r="AX162" s="64">
        <f t="shared" si="43"/>
        <v>66077.103673844947</v>
      </c>
      <c r="AY162" s="61"/>
      <c r="AZ162" s="65">
        <f t="shared" si="39"/>
        <v>66077.103673844947</v>
      </c>
      <c r="BA162" s="61"/>
      <c r="BB162" s="61"/>
      <c r="BC162" s="61"/>
      <c r="BD162" s="61"/>
      <c r="BE162" s="61"/>
      <c r="BF162" s="66" t="s">
        <v>1332</v>
      </c>
      <c r="BG162" s="66" t="s">
        <v>1331</v>
      </c>
      <c r="BH162" s="66" t="s">
        <v>1522</v>
      </c>
      <c r="BI162" s="66" t="s">
        <v>1512</v>
      </c>
    </row>
    <row r="163" spans="1:61" s="67" customFormat="1" x14ac:dyDescent="0.35">
      <c r="A163" s="90" t="s">
        <v>499</v>
      </c>
      <c r="B163" s="90" t="s">
        <v>160</v>
      </c>
      <c r="C163" s="90" t="s">
        <v>161</v>
      </c>
      <c r="D163" s="91" t="s">
        <v>162</v>
      </c>
      <c r="E163" s="90" t="s">
        <v>500</v>
      </c>
      <c r="F163" s="90" t="s">
        <v>476</v>
      </c>
      <c r="G163" s="90" t="s">
        <v>186</v>
      </c>
      <c r="H163" s="90" t="s">
        <v>54</v>
      </c>
      <c r="I163" s="92">
        <v>3200</v>
      </c>
      <c r="J163" s="90" t="s">
        <v>187</v>
      </c>
      <c r="K163" s="93">
        <f t="shared" si="34"/>
        <v>29312</v>
      </c>
      <c r="L163" s="231">
        <v>62866.34</v>
      </c>
      <c r="M163" s="229"/>
      <c r="N163" s="63"/>
      <c r="O163" s="63"/>
      <c r="P163" s="60" t="s">
        <v>122</v>
      </c>
      <c r="Q163" s="60"/>
      <c r="R163" s="64">
        <v>64689.463859999996</v>
      </c>
      <c r="S163" s="61"/>
      <c r="T163" s="65">
        <f t="shared" si="36"/>
        <v>64689.463859999996</v>
      </c>
      <c r="U163" s="61"/>
      <c r="V163" s="61"/>
      <c r="W163" s="61"/>
      <c r="X163" s="61"/>
      <c r="Y163" s="61"/>
      <c r="Z163" s="64">
        <f t="shared" si="40"/>
        <v>64689.463859999996</v>
      </c>
      <c r="AA163" s="61"/>
      <c r="AB163" s="65">
        <f t="shared" si="37"/>
        <v>64689.463859999996</v>
      </c>
      <c r="AC163" s="61"/>
      <c r="AD163" s="61"/>
      <c r="AE163" s="61"/>
      <c r="AF163" s="61"/>
      <c r="AG163" s="61"/>
      <c r="AH163" s="64">
        <f t="shared" si="41"/>
        <v>66565.45831193999</v>
      </c>
      <c r="AI163" s="61"/>
      <c r="AJ163" s="65">
        <f t="shared" si="35"/>
        <v>66565.45831193999</v>
      </c>
      <c r="AK163" s="61"/>
      <c r="AL163" s="61"/>
      <c r="AM163" s="61"/>
      <c r="AN163" s="61"/>
      <c r="AO163" s="61"/>
      <c r="AP163" s="64">
        <f t="shared" si="42"/>
        <v>68495.856602986256</v>
      </c>
      <c r="AQ163" s="61"/>
      <c r="AR163" s="65">
        <f t="shared" si="38"/>
        <v>68495.856602986256</v>
      </c>
      <c r="AS163" s="61"/>
      <c r="AT163" s="61"/>
      <c r="AU163" s="61"/>
      <c r="AV163" s="61"/>
      <c r="AW163" s="61"/>
      <c r="AX163" s="64">
        <f t="shared" si="43"/>
        <v>70482.236444472859</v>
      </c>
      <c r="AY163" s="61"/>
      <c r="AZ163" s="65">
        <f t="shared" si="39"/>
        <v>70482.236444472859</v>
      </c>
      <c r="BA163" s="61"/>
      <c r="BB163" s="61"/>
      <c r="BC163" s="61"/>
      <c r="BD163" s="61"/>
      <c r="BE163" s="61"/>
      <c r="BF163" s="66" t="s">
        <v>1332</v>
      </c>
      <c r="BG163" s="66" t="s">
        <v>1331</v>
      </c>
      <c r="BH163" s="66" t="s">
        <v>1522</v>
      </c>
      <c r="BI163" s="66" t="s">
        <v>1512</v>
      </c>
    </row>
    <row r="164" spans="1:61" s="67" customFormat="1" x14ac:dyDescent="0.35">
      <c r="A164" s="90" t="s">
        <v>501</v>
      </c>
      <c r="B164" s="90" t="s">
        <v>160</v>
      </c>
      <c r="C164" s="90" t="s">
        <v>161</v>
      </c>
      <c r="D164" s="91" t="s">
        <v>162</v>
      </c>
      <c r="E164" s="90" t="s">
        <v>502</v>
      </c>
      <c r="F164" s="90" t="s">
        <v>476</v>
      </c>
      <c r="G164" s="90" t="s">
        <v>186</v>
      </c>
      <c r="H164" s="90" t="s">
        <v>54</v>
      </c>
      <c r="I164" s="92">
        <v>8400</v>
      </c>
      <c r="J164" s="90" t="s">
        <v>437</v>
      </c>
      <c r="K164" s="93">
        <f t="shared" si="34"/>
        <v>76944</v>
      </c>
      <c r="L164" s="231">
        <v>165024.15</v>
      </c>
      <c r="M164" s="229"/>
      <c r="N164" s="63"/>
      <c r="O164" s="63"/>
      <c r="P164" s="60" t="s">
        <v>122</v>
      </c>
      <c r="Q164" s="60"/>
      <c r="R164" s="64">
        <v>169809.85034999999</v>
      </c>
      <c r="S164" s="61"/>
      <c r="T164" s="65">
        <f t="shared" si="36"/>
        <v>169809.85034999999</v>
      </c>
      <c r="U164" s="61"/>
      <c r="V164" s="61"/>
      <c r="W164" s="61"/>
      <c r="X164" s="61"/>
      <c r="Y164" s="61"/>
      <c r="Z164" s="64">
        <f t="shared" si="40"/>
        <v>169809.85034999999</v>
      </c>
      <c r="AA164" s="61"/>
      <c r="AB164" s="65">
        <f t="shared" si="37"/>
        <v>169809.85034999999</v>
      </c>
      <c r="AC164" s="61"/>
      <c r="AD164" s="61"/>
      <c r="AE164" s="61"/>
      <c r="AF164" s="61"/>
      <c r="AG164" s="61"/>
      <c r="AH164" s="64">
        <f t="shared" si="41"/>
        <v>174734.33601015</v>
      </c>
      <c r="AI164" s="61"/>
      <c r="AJ164" s="65">
        <f t="shared" si="35"/>
        <v>174734.33601015</v>
      </c>
      <c r="AK164" s="61"/>
      <c r="AL164" s="61"/>
      <c r="AM164" s="61"/>
      <c r="AN164" s="61"/>
      <c r="AO164" s="61"/>
      <c r="AP164" s="64">
        <f t="shared" si="42"/>
        <v>179801.63175444436</v>
      </c>
      <c r="AQ164" s="61"/>
      <c r="AR164" s="65">
        <f t="shared" si="38"/>
        <v>179801.63175444436</v>
      </c>
      <c r="AS164" s="61"/>
      <c r="AT164" s="61"/>
      <c r="AU164" s="61"/>
      <c r="AV164" s="61"/>
      <c r="AW164" s="61"/>
      <c r="AX164" s="64">
        <f t="shared" si="43"/>
        <v>185015.87907532323</v>
      </c>
      <c r="AY164" s="61"/>
      <c r="AZ164" s="65">
        <f t="shared" si="39"/>
        <v>185015.87907532323</v>
      </c>
      <c r="BA164" s="61"/>
      <c r="BB164" s="61"/>
      <c r="BC164" s="61"/>
      <c r="BD164" s="61"/>
      <c r="BE164" s="61"/>
      <c r="BF164" s="66" t="s">
        <v>1332</v>
      </c>
      <c r="BG164" s="66" t="s">
        <v>1331</v>
      </c>
      <c r="BH164" s="66" t="s">
        <v>1522</v>
      </c>
      <c r="BI164" s="66" t="s">
        <v>1512</v>
      </c>
    </row>
    <row r="165" spans="1:61" s="67" customFormat="1" x14ac:dyDescent="0.35">
      <c r="A165" s="90" t="s">
        <v>503</v>
      </c>
      <c r="B165" s="90" t="s">
        <v>160</v>
      </c>
      <c r="C165" s="90" t="s">
        <v>161</v>
      </c>
      <c r="D165" s="91" t="s">
        <v>162</v>
      </c>
      <c r="E165" s="90" t="s">
        <v>504</v>
      </c>
      <c r="F165" s="90" t="s">
        <v>476</v>
      </c>
      <c r="G165" s="90" t="s">
        <v>186</v>
      </c>
      <c r="H165" s="90" t="s">
        <v>54</v>
      </c>
      <c r="I165" s="92">
        <v>3200</v>
      </c>
      <c r="J165" s="90" t="s">
        <v>437</v>
      </c>
      <c r="K165" s="93">
        <f t="shared" si="34"/>
        <v>29312</v>
      </c>
      <c r="L165" s="231">
        <v>62866.34</v>
      </c>
      <c r="M165" s="229"/>
      <c r="N165" s="63"/>
      <c r="O165" s="63"/>
      <c r="P165" s="60" t="s">
        <v>122</v>
      </c>
      <c r="Q165" s="60"/>
      <c r="R165" s="64">
        <v>64689.463859999996</v>
      </c>
      <c r="S165" s="61"/>
      <c r="T165" s="65">
        <f t="shared" si="36"/>
        <v>64689.463859999996</v>
      </c>
      <c r="U165" s="61"/>
      <c r="V165" s="61"/>
      <c r="W165" s="61"/>
      <c r="X165" s="61"/>
      <c r="Y165" s="61"/>
      <c r="Z165" s="64">
        <f t="shared" si="40"/>
        <v>64689.463859999996</v>
      </c>
      <c r="AA165" s="61"/>
      <c r="AB165" s="65">
        <f t="shared" si="37"/>
        <v>64689.463859999996</v>
      </c>
      <c r="AC165" s="61"/>
      <c r="AD165" s="61"/>
      <c r="AE165" s="61"/>
      <c r="AF165" s="61"/>
      <c r="AG165" s="61"/>
      <c r="AH165" s="64">
        <f t="shared" si="41"/>
        <v>66565.45831193999</v>
      </c>
      <c r="AI165" s="61"/>
      <c r="AJ165" s="65">
        <f t="shared" si="35"/>
        <v>66565.45831193999</v>
      </c>
      <c r="AK165" s="61"/>
      <c r="AL165" s="61"/>
      <c r="AM165" s="61"/>
      <c r="AN165" s="61"/>
      <c r="AO165" s="61"/>
      <c r="AP165" s="64">
        <f t="shared" si="42"/>
        <v>68495.856602986256</v>
      </c>
      <c r="AQ165" s="61"/>
      <c r="AR165" s="65">
        <f t="shared" si="38"/>
        <v>68495.856602986256</v>
      </c>
      <c r="AS165" s="61"/>
      <c r="AT165" s="61"/>
      <c r="AU165" s="61"/>
      <c r="AV165" s="61"/>
      <c r="AW165" s="61"/>
      <c r="AX165" s="64">
        <f t="shared" si="43"/>
        <v>70482.236444472859</v>
      </c>
      <c r="AY165" s="61"/>
      <c r="AZ165" s="65">
        <f t="shared" si="39"/>
        <v>70482.236444472859</v>
      </c>
      <c r="BA165" s="61"/>
      <c r="BB165" s="61"/>
      <c r="BC165" s="61"/>
      <c r="BD165" s="61"/>
      <c r="BE165" s="61"/>
      <c r="BF165" s="66" t="s">
        <v>1332</v>
      </c>
      <c r="BG165" s="66" t="s">
        <v>1331</v>
      </c>
      <c r="BH165" s="66" t="s">
        <v>1522</v>
      </c>
      <c r="BI165" s="66" t="s">
        <v>1512</v>
      </c>
    </row>
    <row r="166" spans="1:61" s="67" customFormat="1" x14ac:dyDescent="0.35">
      <c r="A166" s="90" t="s">
        <v>505</v>
      </c>
      <c r="B166" s="90" t="s">
        <v>160</v>
      </c>
      <c r="C166" s="90" t="s">
        <v>161</v>
      </c>
      <c r="D166" s="91" t="s">
        <v>162</v>
      </c>
      <c r="E166" s="90" t="s">
        <v>506</v>
      </c>
      <c r="F166" s="90" t="s">
        <v>507</v>
      </c>
      <c r="G166" s="90" t="s">
        <v>508</v>
      </c>
      <c r="H166" s="90" t="s">
        <v>166</v>
      </c>
      <c r="I166" s="92">
        <v>20676</v>
      </c>
      <c r="J166" s="90" t="s">
        <v>170</v>
      </c>
      <c r="K166" s="93">
        <f t="shared" si="34"/>
        <v>189392.16</v>
      </c>
      <c r="L166" s="232">
        <v>49014.65</v>
      </c>
      <c r="M166" s="229"/>
      <c r="N166" s="63"/>
      <c r="O166" s="63"/>
      <c r="P166" s="60" t="s">
        <v>122</v>
      </c>
      <c r="Q166" s="60"/>
      <c r="R166" s="64">
        <f ca="1">T166-S166</f>
        <v>27033.736119600006</v>
      </c>
      <c r="S166" s="61">
        <f ca="1">T166*46.4%</f>
        <v>23402.338730399999</v>
      </c>
      <c r="T166" s="65">
        <f t="shared" ca="1" si="36"/>
        <v>50436.074850000005</v>
      </c>
      <c r="U166" s="61"/>
      <c r="V166" s="61"/>
      <c r="W166" s="61"/>
      <c r="X166" s="61"/>
      <c r="Y166" s="61"/>
      <c r="Z166" s="64">
        <f ca="1">AB166-AA166</f>
        <v>27033.736119600006</v>
      </c>
      <c r="AA166" s="61">
        <f ca="1">AB166*46.4%</f>
        <v>23402.338730399999</v>
      </c>
      <c r="AB166" s="65">
        <f t="shared" ca="1" si="37"/>
        <v>50436.074850000005</v>
      </c>
      <c r="AC166" s="61"/>
      <c r="AD166" s="61"/>
      <c r="AE166" s="61"/>
      <c r="AF166" s="61"/>
      <c r="AG166" s="61"/>
      <c r="AH166" s="64">
        <f ca="1">AJ166-AI166</f>
        <v>27817.714467068403</v>
      </c>
      <c r="AI166" s="61">
        <f ca="1">AJ166*46.4%</f>
        <v>24081.006553581599</v>
      </c>
      <c r="AJ166" s="65">
        <f t="shared" ca="1" si="35"/>
        <v>51898.721020650002</v>
      </c>
      <c r="AK166" s="61"/>
      <c r="AL166" s="61"/>
      <c r="AM166" s="61"/>
      <c r="AN166" s="61"/>
      <c r="AO166" s="61"/>
      <c r="AP166" s="64">
        <f ca="1">AR166-AQ166</f>
        <v>28624.428186613386</v>
      </c>
      <c r="AQ166" s="61">
        <f ca="1">AR166*46.4%</f>
        <v>24779.355743635464</v>
      </c>
      <c r="AR166" s="65">
        <f t="shared" ca="1" si="38"/>
        <v>53403.78393024885</v>
      </c>
      <c r="AS166" s="61"/>
      <c r="AT166" s="61"/>
      <c r="AU166" s="61"/>
      <c r="AV166" s="61"/>
      <c r="AW166" s="61"/>
      <c r="AX166" s="64">
        <f ca="1">AZ166-AY166</f>
        <v>29454.536604025172</v>
      </c>
      <c r="AY166" s="61">
        <f ca="1">AZ166*46.4%</f>
        <v>25497.957060200893</v>
      </c>
      <c r="AZ166" s="65">
        <f t="shared" ca="1" si="39"/>
        <v>54952.493664226065</v>
      </c>
      <c r="BA166" s="61"/>
      <c r="BB166" s="61"/>
      <c r="BC166" s="61"/>
      <c r="BD166" s="61"/>
      <c r="BE166" s="61"/>
      <c r="BF166" s="66" t="s">
        <v>1332</v>
      </c>
      <c r="BG166" s="66" t="s">
        <v>1331</v>
      </c>
      <c r="BH166" s="66" t="s">
        <v>1522</v>
      </c>
      <c r="BI166" s="66" t="s">
        <v>1513</v>
      </c>
    </row>
    <row r="167" spans="1:61" s="67" customFormat="1" x14ac:dyDescent="0.35">
      <c r="A167" s="90" t="s">
        <v>509</v>
      </c>
      <c r="B167" s="90" t="s">
        <v>160</v>
      </c>
      <c r="C167" s="90" t="s">
        <v>161</v>
      </c>
      <c r="D167" s="91" t="s">
        <v>162</v>
      </c>
      <c r="E167" s="90" t="s">
        <v>510</v>
      </c>
      <c r="F167" s="90" t="s">
        <v>507</v>
      </c>
      <c r="G167" s="90" t="s">
        <v>508</v>
      </c>
      <c r="H167" s="90" t="s">
        <v>166</v>
      </c>
      <c r="I167" s="92">
        <v>31826</v>
      </c>
      <c r="J167" s="90" t="s">
        <v>167</v>
      </c>
      <c r="K167" s="93">
        <f t="shared" si="34"/>
        <v>291526.16000000003</v>
      </c>
      <c r="L167" s="232">
        <v>75446.899999999994</v>
      </c>
      <c r="M167" s="229"/>
      <c r="N167" s="63"/>
      <c r="O167" s="63"/>
      <c r="P167" s="60" t="s">
        <v>120</v>
      </c>
      <c r="Q167" s="60">
        <v>153</v>
      </c>
      <c r="R167" s="64">
        <f ca="1">T167-S167</f>
        <v>41612.285013599998</v>
      </c>
      <c r="S167" s="61">
        <f ca="1">T167*46.4%</f>
        <v>36022.575086399993</v>
      </c>
      <c r="T167" s="65">
        <f t="shared" ca="1" si="36"/>
        <v>77634.860099999991</v>
      </c>
      <c r="U167" s="61"/>
      <c r="V167" s="61"/>
      <c r="W167" s="61"/>
      <c r="X167" s="61"/>
      <c r="Y167" s="61"/>
      <c r="Z167" s="64">
        <f ca="1">AB167-AA167</f>
        <v>41612.285013599998</v>
      </c>
      <c r="AA167" s="61">
        <f ca="1">AB167*46.4%</f>
        <v>36022.575086399993</v>
      </c>
      <c r="AB167" s="65">
        <f t="shared" ca="1" si="37"/>
        <v>77634.860099999991</v>
      </c>
      <c r="AC167" s="61"/>
      <c r="AD167" s="61"/>
      <c r="AE167" s="61"/>
      <c r="AF167" s="61"/>
      <c r="AG167" s="61"/>
      <c r="AH167" s="64">
        <f t="shared" ref="AH167:AH230" ca="1" si="44">AJ167-AI167</f>
        <v>42819.041278994395</v>
      </c>
      <c r="AI167" s="61">
        <f t="shared" ref="AI167:AI230" ca="1" si="45">AJ167*46.4%</f>
        <v>37067.229763905591</v>
      </c>
      <c r="AJ167" s="65">
        <f t="shared" ca="1" si="35"/>
        <v>79886.271042899985</v>
      </c>
      <c r="AK167" s="61"/>
      <c r="AL167" s="61"/>
      <c r="AM167" s="61"/>
      <c r="AN167" s="61"/>
      <c r="AO167" s="61"/>
      <c r="AP167" s="64">
        <f t="shared" ref="AP167:AP230" ca="1" si="46">AR167-AQ167</f>
        <v>44060.793476085229</v>
      </c>
      <c r="AQ167" s="61">
        <f t="shared" ref="AQ167:AQ230" ca="1" si="47">AR167*46.4%</f>
        <v>38142.179427058851</v>
      </c>
      <c r="AR167" s="65">
        <f t="shared" ca="1" si="38"/>
        <v>82202.97290314408</v>
      </c>
      <c r="AS167" s="61"/>
      <c r="AT167" s="61"/>
      <c r="AU167" s="61"/>
      <c r="AV167" s="61"/>
      <c r="AW167" s="61"/>
      <c r="AX167" s="64">
        <f t="shared" ref="AX167:AX230" ca="1" si="48">AZ167-AY167</f>
        <v>45338.556486891706</v>
      </c>
      <c r="AY167" s="61">
        <f t="shared" ref="AY167:AY230" ca="1" si="49">AZ167*46.4%</f>
        <v>39248.302630443555</v>
      </c>
      <c r="AZ167" s="65">
        <f t="shared" ca="1" si="39"/>
        <v>84586.859117335262</v>
      </c>
      <c r="BA167" s="61"/>
      <c r="BB167" s="61"/>
      <c r="BC167" s="61"/>
      <c r="BD167" s="61"/>
      <c r="BE167" s="61"/>
      <c r="BF167" s="66" t="s">
        <v>1332</v>
      </c>
      <c r="BG167" s="66" t="s">
        <v>1332</v>
      </c>
      <c r="BH167" s="66" t="s">
        <v>1495</v>
      </c>
      <c r="BI167" s="66" t="s">
        <v>1513</v>
      </c>
    </row>
    <row r="168" spans="1:61" s="67" customFormat="1" x14ac:dyDescent="0.35">
      <c r="A168" s="90" t="s">
        <v>511</v>
      </c>
      <c r="B168" s="90" t="s">
        <v>160</v>
      </c>
      <c r="C168" s="90" t="s">
        <v>161</v>
      </c>
      <c r="D168" s="91" t="s">
        <v>162</v>
      </c>
      <c r="E168" s="90" t="s">
        <v>512</v>
      </c>
      <c r="F168" s="90" t="s">
        <v>507</v>
      </c>
      <c r="G168" s="90" t="s">
        <v>508</v>
      </c>
      <c r="H168" s="90" t="s">
        <v>166</v>
      </c>
      <c r="I168" s="92">
        <v>5256</v>
      </c>
      <c r="J168" s="90" t="s">
        <v>170</v>
      </c>
      <c r="K168" s="93">
        <f t="shared" si="34"/>
        <v>48144.959999999999</v>
      </c>
      <c r="L168" s="232">
        <v>12459.9</v>
      </c>
      <c r="M168" s="229"/>
      <c r="N168" s="63"/>
      <c r="O168" s="63"/>
      <c r="P168" s="60" t="s">
        <v>122</v>
      </c>
      <c r="Q168" s="60"/>
      <c r="R168" s="64">
        <f t="shared" ref="R168:R231" ca="1" si="50">T168-S168</f>
        <v>6872.1830856000006</v>
      </c>
      <c r="S168" s="61">
        <f t="shared" ref="S168:S231" ca="1" si="51">T168*46.4%</f>
        <v>5949.0540143999997</v>
      </c>
      <c r="T168" s="65">
        <f t="shared" ca="1" si="36"/>
        <v>12821.2371</v>
      </c>
      <c r="U168" s="61"/>
      <c r="V168" s="61"/>
      <c r="W168" s="61"/>
      <c r="X168" s="61"/>
      <c r="Y168" s="61"/>
      <c r="Z168" s="64">
        <f t="shared" ref="Z168:Z231" ca="1" si="52">AB168-AA168</f>
        <v>6872.1830856000006</v>
      </c>
      <c r="AA168" s="61">
        <f t="shared" ref="AA168:AA231" ca="1" si="53">AB168*46.4%</f>
        <v>5949.0540143999997</v>
      </c>
      <c r="AB168" s="65">
        <f t="shared" ca="1" si="37"/>
        <v>12821.2371</v>
      </c>
      <c r="AC168" s="61"/>
      <c r="AD168" s="61"/>
      <c r="AE168" s="61"/>
      <c r="AF168" s="61"/>
      <c r="AG168" s="61"/>
      <c r="AH168" s="64">
        <f t="shared" ca="1" si="44"/>
        <v>7071.4763950824008</v>
      </c>
      <c r="AI168" s="61">
        <f t="shared" ca="1" si="45"/>
        <v>6121.5765808175993</v>
      </c>
      <c r="AJ168" s="65">
        <f t="shared" ca="1" si="35"/>
        <v>13193.0529759</v>
      </c>
      <c r="AK168" s="61"/>
      <c r="AL168" s="61"/>
      <c r="AM168" s="61"/>
      <c r="AN168" s="61"/>
      <c r="AO168" s="61"/>
      <c r="AP168" s="64">
        <f t="shared" ca="1" si="46"/>
        <v>7276.5492105397907</v>
      </c>
      <c r="AQ168" s="61">
        <f t="shared" ca="1" si="47"/>
        <v>6299.1023016613099</v>
      </c>
      <c r="AR168" s="65">
        <f t="shared" ca="1" si="38"/>
        <v>13575.651512201101</v>
      </c>
      <c r="AS168" s="61"/>
      <c r="AT168" s="61"/>
      <c r="AU168" s="61"/>
      <c r="AV168" s="61"/>
      <c r="AW168" s="61"/>
      <c r="AX168" s="64">
        <f t="shared" ca="1" si="48"/>
        <v>7487.5691376454442</v>
      </c>
      <c r="AY168" s="61">
        <f t="shared" ca="1" si="49"/>
        <v>6481.7762684094878</v>
      </c>
      <c r="AZ168" s="65">
        <f t="shared" ca="1" si="39"/>
        <v>13969.345406054932</v>
      </c>
      <c r="BA168" s="61"/>
      <c r="BB168" s="61"/>
      <c r="BC168" s="61"/>
      <c r="BD168" s="61"/>
      <c r="BE168" s="61"/>
      <c r="BF168" s="66" t="s">
        <v>1332</v>
      </c>
      <c r="BG168" s="66" t="s">
        <v>1331</v>
      </c>
      <c r="BH168" s="66" t="s">
        <v>1522</v>
      </c>
      <c r="BI168" s="66" t="s">
        <v>1513</v>
      </c>
    </row>
    <row r="169" spans="1:61" s="67" customFormat="1" x14ac:dyDescent="0.35">
      <c r="A169" s="90" t="s">
        <v>513</v>
      </c>
      <c r="B169" s="90" t="s">
        <v>160</v>
      </c>
      <c r="C169" s="90" t="s">
        <v>161</v>
      </c>
      <c r="D169" s="91" t="s">
        <v>162</v>
      </c>
      <c r="E169" s="90" t="s">
        <v>514</v>
      </c>
      <c r="F169" s="90" t="s">
        <v>507</v>
      </c>
      <c r="G169" s="90" t="s">
        <v>508</v>
      </c>
      <c r="H169" s="90" t="s">
        <v>166</v>
      </c>
      <c r="I169" s="92">
        <v>240</v>
      </c>
      <c r="J169" s="90" t="s">
        <v>176</v>
      </c>
      <c r="K169" s="93">
        <f t="shared" si="34"/>
        <v>2198.4</v>
      </c>
      <c r="L169" s="232">
        <v>568.95000000000005</v>
      </c>
      <c r="M169" s="229"/>
      <c r="N169" s="63"/>
      <c r="O169" s="63"/>
      <c r="P169" s="60" t="s">
        <v>122</v>
      </c>
      <c r="Q169" s="60"/>
      <c r="R169" s="64">
        <f t="shared" ca="1" si="50"/>
        <v>313.80095880000005</v>
      </c>
      <c r="S169" s="61">
        <f t="shared" ca="1" si="51"/>
        <v>271.6485912</v>
      </c>
      <c r="T169" s="65">
        <f t="shared" ca="1" si="36"/>
        <v>585.44955000000004</v>
      </c>
      <c r="U169" s="61"/>
      <c r="V169" s="61"/>
      <c r="W169" s="61"/>
      <c r="X169" s="61"/>
      <c r="Y169" s="61"/>
      <c r="Z169" s="64">
        <f t="shared" ca="1" si="52"/>
        <v>313.80095880000005</v>
      </c>
      <c r="AA169" s="61">
        <f t="shared" ca="1" si="53"/>
        <v>271.6485912</v>
      </c>
      <c r="AB169" s="65">
        <f t="shared" ca="1" si="37"/>
        <v>585.44955000000004</v>
      </c>
      <c r="AC169" s="61"/>
      <c r="AD169" s="61"/>
      <c r="AE169" s="61"/>
      <c r="AF169" s="61"/>
      <c r="AG169" s="61"/>
      <c r="AH169" s="64">
        <f t="shared" ca="1" si="44"/>
        <v>322.90118660520005</v>
      </c>
      <c r="AI169" s="61">
        <f t="shared" ca="1" si="45"/>
        <v>279.52640034480004</v>
      </c>
      <c r="AJ169" s="65">
        <f t="shared" ca="1" si="35"/>
        <v>602.42758695000009</v>
      </c>
      <c r="AK169" s="61"/>
      <c r="AL169" s="61"/>
      <c r="AM169" s="61"/>
      <c r="AN169" s="61"/>
      <c r="AO169" s="61"/>
      <c r="AP169" s="64">
        <f t="shared" ca="1" si="46"/>
        <v>332.26532101675082</v>
      </c>
      <c r="AQ169" s="61">
        <f t="shared" ca="1" si="47"/>
        <v>287.63266595479922</v>
      </c>
      <c r="AR169" s="65">
        <f t="shared" ca="1" si="38"/>
        <v>619.89798697155004</v>
      </c>
      <c r="AS169" s="61"/>
      <c r="AT169" s="61"/>
      <c r="AU169" s="61"/>
      <c r="AV169" s="61"/>
      <c r="AW169" s="61"/>
      <c r="AX169" s="64">
        <f t="shared" ca="1" si="48"/>
        <v>341.90101532623663</v>
      </c>
      <c r="AY169" s="61">
        <f t="shared" ca="1" si="49"/>
        <v>295.97401326748837</v>
      </c>
      <c r="AZ169" s="65">
        <f t="shared" ca="1" si="39"/>
        <v>637.87502859372501</v>
      </c>
      <c r="BA169" s="61"/>
      <c r="BB169" s="61"/>
      <c r="BC169" s="61"/>
      <c r="BD169" s="61"/>
      <c r="BE169" s="61"/>
      <c r="BF169" s="66" t="s">
        <v>1332</v>
      </c>
      <c r="BG169" s="66" t="s">
        <v>1331</v>
      </c>
      <c r="BH169" s="66" t="s">
        <v>1522</v>
      </c>
      <c r="BI169" s="66" t="s">
        <v>1513</v>
      </c>
    </row>
    <row r="170" spans="1:61" s="67" customFormat="1" x14ac:dyDescent="0.35">
      <c r="A170" s="90" t="s">
        <v>515</v>
      </c>
      <c r="B170" s="90" t="s">
        <v>160</v>
      </c>
      <c r="C170" s="90" t="s">
        <v>161</v>
      </c>
      <c r="D170" s="91" t="s">
        <v>162</v>
      </c>
      <c r="E170" s="90" t="s">
        <v>516</v>
      </c>
      <c r="F170" s="90" t="s">
        <v>507</v>
      </c>
      <c r="G170" s="90" t="s">
        <v>508</v>
      </c>
      <c r="H170" s="90" t="s">
        <v>166</v>
      </c>
      <c r="I170" s="92">
        <v>16787</v>
      </c>
      <c r="J170" s="90" t="s">
        <v>167</v>
      </c>
      <c r="K170" s="93">
        <f t="shared" si="34"/>
        <v>153768.92000000001</v>
      </c>
      <c r="L170" s="232">
        <v>39795.360000000001</v>
      </c>
      <c r="M170" s="229"/>
      <c r="N170" s="63"/>
      <c r="O170" s="63"/>
      <c r="P170" s="60" t="s">
        <v>120</v>
      </c>
      <c r="Q170" s="60">
        <v>144</v>
      </c>
      <c r="R170" s="64">
        <f t="shared" ca="1" si="50"/>
        <v>21948.892035839999</v>
      </c>
      <c r="S170" s="61">
        <f t="shared" ca="1" si="51"/>
        <v>19000.53340416</v>
      </c>
      <c r="T170" s="65">
        <f t="shared" ca="1" si="36"/>
        <v>40949.425439999999</v>
      </c>
      <c r="U170" s="61"/>
      <c r="V170" s="61"/>
      <c r="W170" s="61"/>
      <c r="X170" s="61"/>
      <c r="Y170" s="61"/>
      <c r="Z170" s="64">
        <f t="shared" ca="1" si="52"/>
        <v>21948.892035839999</v>
      </c>
      <c r="AA170" s="61">
        <f t="shared" ca="1" si="53"/>
        <v>19000.53340416</v>
      </c>
      <c r="AB170" s="65">
        <f t="shared" ca="1" si="37"/>
        <v>40949.425439999999</v>
      </c>
      <c r="AC170" s="61"/>
      <c r="AD170" s="61"/>
      <c r="AE170" s="61"/>
      <c r="AF170" s="61"/>
      <c r="AG170" s="61"/>
      <c r="AH170" s="64">
        <f t="shared" ca="1" si="44"/>
        <v>22585.409904879358</v>
      </c>
      <c r="AI170" s="61">
        <f t="shared" ca="1" si="45"/>
        <v>19551.548872880638</v>
      </c>
      <c r="AJ170" s="65">
        <f t="shared" ca="1" si="35"/>
        <v>42136.958777759995</v>
      </c>
      <c r="AK170" s="61"/>
      <c r="AL170" s="61"/>
      <c r="AM170" s="61"/>
      <c r="AN170" s="61"/>
      <c r="AO170" s="61"/>
      <c r="AP170" s="64">
        <f t="shared" ca="1" si="46"/>
        <v>23240.386792120862</v>
      </c>
      <c r="AQ170" s="61">
        <f t="shared" ca="1" si="47"/>
        <v>20118.543790194173</v>
      </c>
      <c r="AR170" s="65">
        <f t="shared" ca="1" si="38"/>
        <v>43358.930582315035</v>
      </c>
      <c r="AS170" s="61"/>
      <c r="AT170" s="61"/>
      <c r="AU170" s="61"/>
      <c r="AV170" s="61"/>
      <c r="AW170" s="61"/>
      <c r="AX170" s="64">
        <f t="shared" ca="1" si="48"/>
        <v>23914.358009092368</v>
      </c>
      <c r="AY170" s="61">
        <f t="shared" ca="1" si="49"/>
        <v>20701.981560109805</v>
      </c>
      <c r="AZ170" s="65">
        <f t="shared" ca="1" si="39"/>
        <v>44616.339569202173</v>
      </c>
      <c r="BA170" s="61"/>
      <c r="BB170" s="61"/>
      <c r="BC170" s="61"/>
      <c r="BD170" s="61"/>
      <c r="BE170" s="61"/>
      <c r="BF170" s="66" t="s">
        <v>1332</v>
      </c>
      <c r="BG170" s="66" t="s">
        <v>1332</v>
      </c>
      <c r="BH170" s="66" t="s">
        <v>1495</v>
      </c>
      <c r="BI170" s="66" t="s">
        <v>1513</v>
      </c>
    </row>
    <row r="171" spans="1:61" s="67" customFormat="1" x14ac:dyDescent="0.35">
      <c r="A171" s="90" t="s">
        <v>517</v>
      </c>
      <c r="B171" s="90" t="s">
        <v>160</v>
      </c>
      <c r="C171" s="90" t="s">
        <v>161</v>
      </c>
      <c r="D171" s="91" t="s">
        <v>162</v>
      </c>
      <c r="E171" s="90" t="s">
        <v>518</v>
      </c>
      <c r="F171" s="90" t="s">
        <v>507</v>
      </c>
      <c r="G171" s="90" t="s">
        <v>508</v>
      </c>
      <c r="H171" s="90" t="s">
        <v>166</v>
      </c>
      <c r="I171" s="92">
        <v>4000</v>
      </c>
      <c r="J171" s="90" t="s">
        <v>176</v>
      </c>
      <c r="K171" s="93">
        <f t="shared" si="34"/>
        <v>36640</v>
      </c>
      <c r="L171" s="232">
        <v>9482.42</v>
      </c>
      <c r="M171" s="229"/>
      <c r="N171" s="63"/>
      <c r="O171" s="63"/>
      <c r="P171" s="60" t="s">
        <v>122</v>
      </c>
      <c r="Q171" s="60"/>
      <c r="R171" s="64">
        <f t="shared" ca="1" si="50"/>
        <v>5229.9718564800005</v>
      </c>
      <c r="S171" s="61">
        <f t="shared" ca="1" si="51"/>
        <v>4527.4383235200003</v>
      </c>
      <c r="T171" s="65">
        <f t="shared" ca="1" si="36"/>
        <v>9757.4101800000008</v>
      </c>
      <c r="U171" s="61"/>
      <c r="V171" s="61"/>
      <c r="W171" s="61"/>
      <c r="X171" s="61"/>
      <c r="Y171" s="61"/>
      <c r="Z171" s="64">
        <f t="shared" ca="1" si="52"/>
        <v>5229.9718564800005</v>
      </c>
      <c r="AA171" s="61">
        <f t="shared" ca="1" si="53"/>
        <v>4527.4383235200003</v>
      </c>
      <c r="AB171" s="65">
        <f t="shared" ca="1" si="37"/>
        <v>9757.4101800000008</v>
      </c>
      <c r="AC171" s="61"/>
      <c r="AD171" s="61"/>
      <c r="AE171" s="61"/>
      <c r="AF171" s="61"/>
      <c r="AG171" s="61"/>
      <c r="AH171" s="64">
        <f t="shared" ca="1" si="44"/>
        <v>5381.6410403179207</v>
      </c>
      <c r="AI171" s="61">
        <f t="shared" ca="1" si="45"/>
        <v>4658.7340349020806</v>
      </c>
      <c r="AJ171" s="65">
        <f t="shared" ca="1" si="35"/>
        <v>10040.375075220001</v>
      </c>
      <c r="AK171" s="61"/>
      <c r="AL171" s="61"/>
      <c r="AM171" s="61"/>
      <c r="AN171" s="61"/>
      <c r="AO171" s="61"/>
      <c r="AP171" s="64">
        <f t="shared" ca="1" si="46"/>
        <v>5537.70863048714</v>
      </c>
      <c r="AQ171" s="61">
        <f t="shared" ca="1" si="47"/>
        <v>4793.8373219142404</v>
      </c>
      <c r="AR171" s="65">
        <f t="shared" ca="1" si="38"/>
        <v>10331.54595240138</v>
      </c>
      <c r="AS171" s="61"/>
      <c r="AT171" s="61"/>
      <c r="AU171" s="61"/>
      <c r="AV171" s="61"/>
      <c r="AW171" s="61"/>
      <c r="AX171" s="64">
        <f t="shared" ca="1" si="48"/>
        <v>5698.3021807712676</v>
      </c>
      <c r="AY171" s="61">
        <f t="shared" ca="1" si="49"/>
        <v>4932.8586042497527</v>
      </c>
      <c r="AZ171" s="65">
        <f t="shared" ca="1" si="39"/>
        <v>10631.16078502102</v>
      </c>
      <c r="BA171" s="61"/>
      <c r="BB171" s="61"/>
      <c r="BC171" s="61"/>
      <c r="BD171" s="61"/>
      <c r="BE171" s="61"/>
      <c r="BF171" s="66" t="s">
        <v>1332</v>
      </c>
      <c r="BG171" s="66" t="s">
        <v>1331</v>
      </c>
      <c r="BH171" s="66" t="s">
        <v>1522</v>
      </c>
      <c r="BI171" s="66" t="s">
        <v>1513</v>
      </c>
    </row>
    <row r="172" spans="1:61" s="67" customFormat="1" x14ac:dyDescent="0.35">
      <c r="A172" s="90" t="s">
        <v>519</v>
      </c>
      <c r="B172" s="90" t="s">
        <v>160</v>
      </c>
      <c r="C172" s="90" t="s">
        <v>161</v>
      </c>
      <c r="D172" s="91" t="s">
        <v>162</v>
      </c>
      <c r="E172" s="90" t="s">
        <v>520</v>
      </c>
      <c r="F172" s="90" t="s">
        <v>507</v>
      </c>
      <c r="G172" s="90" t="s">
        <v>508</v>
      </c>
      <c r="H172" s="90" t="s">
        <v>166</v>
      </c>
      <c r="I172" s="92">
        <v>5256</v>
      </c>
      <c r="J172" s="90" t="s">
        <v>170</v>
      </c>
      <c r="K172" s="93">
        <f t="shared" si="34"/>
        <v>48144.959999999999</v>
      </c>
      <c r="L172" s="232">
        <v>12459.9</v>
      </c>
      <c r="M172" s="229"/>
      <c r="N172" s="63"/>
      <c r="O172" s="63"/>
      <c r="P172" s="60" t="s">
        <v>122</v>
      </c>
      <c r="Q172" s="60"/>
      <c r="R172" s="64">
        <f t="shared" ca="1" si="50"/>
        <v>6872.1830856000006</v>
      </c>
      <c r="S172" s="61">
        <f t="shared" ca="1" si="51"/>
        <v>5949.0540143999997</v>
      </c>
      <c r="T172" s="65">
        <f t="shared" ca="1" si="36"/>
        <v>12821.2371</v>
      </c>
      <c r="U172" s="61"/>
      <c r="V172" s="61"/>
      <c r="W172" s="61"/>
      <c r="X172" s="61"/>
      <c r="Y172" s="61"/>
      <c r="Z172" s="64">
        <f t="shared" ca="1" si="52"/>
        <v>6872.1830856000006</v>
      </c>
      <c r="AA172" s="61">
        <f t="shared" ca="1" si="53"/>
        <v>5949.0540143999997</v>
      </c>
      <c r="AB172" s="65">
        <f t="shared" ca="1" si="37"/>
        <v>12821.2371</v>
      </c>
      <c r="AC172" s="61"/>
      <c r="AD172" s="61"/>
      <c r="AE172" s="61"/>
      <c r="AF172" s="61"/>
      <c r="AG172" s="61"/>
      <c r="AH172" s="64">
        <f t="shared" ca="1" si="44"/>
        <v>7071.4763950824008</v>
      </c>
      <c r="AI172" s="61">
        <f t="shared" ca="1" si="45"/>
        <v>6121.5765808175993</v>
      </c>
      <c r="AJ172" s="65">
        <f t="shared" ca="1" si="35"/>
        <v>13193.0529759</v>
      </c>
      <c r="AK172" s="61"/>
      <c r="AL172" s="61"/>
      <c r="AM172" s="61"/>
      <c r="AN172" s="61"/>
      <c r="AO172" s="61"/>
      <c r="AP172" s="64">
        <f t="shared" ca="1" si="46"/>
        <v>7276.5492105397907</v>
      </c>
      <c r="AQ172" s="61">
        <f t="shared" ca="1" si="47"/>
        <v>6299.1023016613099</v>
      </c>
      <c r="AR172" s="65">
        <f t="shared" ca="1" si="38"/>
        <v>13575.651512201101</v>
      </c>
      <c r="AS172" s="61"/>
      <c r="AT172" s="61"/>
      <c r="AU172" s="61"/>
      <c r="AV172" s="61"/>
      <c r="AW172" s="61"/>
      <c r="AX172" s="64">
        <f t="shared" ca="1" si="48"/>
        <v>7487.5691376454442</v>
      </c>
      <c r="AY172" s="61">
        <f t="shared" ca="1" si="49"/>
        <v>6481.7762684094878</v>
      </c>
      <c r="AZ172" s="65">
        <f t="shared" ca="1" si="39"/>
        <v>13969.345406054932</v>
      </c>
      <c r="BA172" s="61"/>
      <c r="BB172" s="61"/>
      <c r="BC172" s="61"/>
      <c r="BD172" s="61"/>
      <c r="BE172" s="61"/>
      <c r="BF172" s="66" t="s">
        <v>1332</v>
      </c>
      <c r="BG172" s="66" t="s">
        <v>1331</v>
      </c>
      <c r="BH172" s="66" t="s">
        <v>1522</v>
      </c>
      <c r="BI172" s="66" t="s">
        <v>1513</v>
      </c>
    </row>
    <row r="173" spans="1:61" s="67" customFormat="1" x14ac:dyDescent="0.35">
      <c r="A173" s="90" t="s">
        <v>521</v>
      </c>
      <c r="B173" s="90" t="s">
        <v>160</v>
      </c>
      <c r="C173" s="90" t="s">
        <v>161</v>
      </c>
      <c r="D173" s="91" t="s">
        <v>162</v>
      </c>
      <c r="E173" s="90" t="s">
        <v>522</v>
      </c>
      <c r="F173" s="90" t="s">
        <v>507</v>
      </c>
      <c r="G173" s="90" t="s">
        <v>508</v>
      </c>
      <c r="H173" s="90" t="s">
        <v>166</v>
      </c>
      <c r="I173" s="92">
        <v>4558</v>
      </c>
      <c r="J173" s="90" t="s">
        <v>170</v>
      </c>
      <c r="K173" s="93">
        <f t="shared" si="34"/>
        <v>41751.279999999999</v>
      </c>
      <c r="L173" s="232">
        <v>10805.22</v>
      </c>
      <c r="M173" s="229"/>
      <c r="N173" s="63"/>
      <c r="O173" s="63"/>
      <c r="P173" s="60" t="s">
        <v>122</v>
      </c>
      <c r="Q173" s="60"/>
      <c r="R173" s="64">
        <f t="shared" ca="1" si="50"/>
        <v>5959.5542596799996</v>
      </c>
      <c r="S173" s="61">
        <f t="shared" ca="1" si="51"/>
        <v>5159.0171203199998</v>
      </c>
      <c r="T173" s="65">
        <f t="shared" ca="1" si="36"/>
        <v>11118.571379999999</v>
      </c>
      <c r="U173" s="61"/>
      <c r="V173" s="61"/>
      <c r="W173" s="61"/>
      <c r="X173" s="61"/>
      <c r="Y173" s="61"/>
      <c r="Z173" s="64">
        <f t="shared" ca="1" si="52"/>
        <v>5959.5542596799996</v>
      </c>
      <c r="AA173" s="61">
        <f t="shared" ca="1" si="53"/>
        <v>5159.0171203199998</v>
      </c>
      <c r="AB173" s="65">
        <f t="shared" ca="1" si="37"/>
        <v>11118.571379999999</v>
      </c>
      <c r="AC173" s="61"/>
      <c r="AD173" s="61"/>
      <c r="AE173" s="61"/>
      <c r="AF173" s="61"/>
      <c r="AG173" s="61"/>
      <c r="AH173" s="64">
        <f t="shared" ca="1" si="44"/>
        <v>6132.3813332107202</v>
      </c>
      <c r="AI173" s="61">
        <f t="shared" ca="1" si="45"/>
        <v>5308.6286168092793</v>
      </c>
      <c r="AJ173" s="65">
        <f t="shared" ca="1" si="35"/>
        <v>11441.009950019999</v>
      </c>
      <c r="AK173" s="61"/>
      <c r="AL173" s="61"/>
      <c r="AM173" s="61"/>
      <c r="AN173" s="61"/>
      <c r="AO173" s="61"/>
      <c r="AP173" s="64">
        <f t="shared" ca="1" si="46"/>
        <v>6310.2203918738314</v>
      </c>
      <c r="AQ173" s="61">
        <f t="shared" ca="1" si="47"/>
        <v>5462.5788466967488</v>
      </c>
      <c r="AR173" s="65">
        <f t="shared" ca="1" si="38"/>
        <v>11772.79923857058</v>
      </c>
      <c r="AS173" s="61"/>
      <c r="AT173" s="61"/>
      <c r="AU173" s="61"/>
      <c r="AV173" s="61"/>
      <c r="AW173" s="61"/>
      <c r="AX173" s="64">
        <f t="shared" ca="1" si="48"/>
        <v>6493.2167832381729</v>
      </c>
      <c r="AY173" s="61">
        <f t="shared" ca="1" si="49"/>
        <v>5620.9936332509551</v>
      </c>
      <c r="AZ173" s="65">
        <f t="shared" ca="1" si="39"/>
        <v>12114.210416489128</v>
      </c>
      <c r="BA173" s="61"/>
      <c r="BB173" s="61"/>
      <c r="BC173" s="61"/>
      <c r="BD173" s="61"/>
      <c r="BE173" s="61"/>
      <c r="BF173" s="66" t="s">
        <v>1332</v>
      </c>
      <c r="BG173" s="66" t="s">
        <v>1331</v>
      </c>
      <c r="BH173" s="66" t="s">
        <v>1522</v>
      </c>
      <c r="BI173" s="66" t="s">
        <v>1513</v>
      </c>
    </row>
    <row r="174" spans="1:61" s="67" customFormat="1" x14ac:dyDescent="0.35">
      <c r="A174" s="90" t="s">
        <v>523</v>
      </c>
      <c r="B174" s="90" t="s">
        <v>160</v>
      </c>
      <c r="C174" s="90" t="s">
        <v>161</v>
      </c>
      <c r="D174" s="91" t="s">
        <v>162</v>
      </c>
      <c r="E174" s="90" t="s">
        <v>524</v>
      </c>
      <c r="F174" s="90" t="s">
        <v>507</v>
      </c>
      <c r="G174" s="90" t="s">
        <v>508</v>
      </c>
      <c r="H174" s="90" t="s">
        <v>166</v>
      </c>
      <c r="I174" s="92">
        <v>8337</v>
      </c>
      <c r="J174" s="90" t="s">
        <v>173</v>
      </c>
      <c r="K174" s="93">
        <f t="shared" si="34"/>
        <v>76366.92</v>
      </c>
      <c r="L174" s="232">
        <v>19763.740000000002</v>
      </c>
      <c r="M174" s="229"/>
      <c r="N174" s="63"/>
      <c r="O174" s="63"/>
      <c r="P174" s="60" t="s">
        <v>120</v>
      </c>
      <c r="Q174" s="60">
        <v>999</v>
      </c>
      <c r="R174" s="64">
        <f t="shared" ca="1" si="50"/>
        <v>10900.572214560001</v>
      </c>
      <c r="S174" s="61">
        <f t="shared" ca="1" si="51"/>
        <v>9436.3162454400008</v>
      </c>
      <c r="T174" s="65">
        <f t="shared" ca="1" si="36"/>
        <v>20336.888460000002</v>
      </c>
      <c r="U174" s="61"/>
      <c r="V174" s="61"/>
      <c r="W174" s="61"/>
      <c r="X174" s="61"/>
      <c r="Y174" s="61"/>
      <c r="Z174" s="64">
        <f t="shared" ca="1" si="52"/>
        <v>10900.572214560001</v>
      </c>
      <c r="AA174" s="61">
        <f t="shared" ca="1" si="53"/>
        <v>9436.3162454400008</v>
      </c>
      <c r="AB174" s="65">
        <f t="shared" ca="1" si="37"/>
        <v>20336.888460000002</v>
      </c>
      <c r="AC174" s="61"/>
      <c r="AD174" s="61"/>
      <c r="AE174" s="61"/>
      <c r="AF174" s="61"/>
      <c r="AG174" s="61"/>
      <c r="AH174" s="64">
        <f t="shared" ca="1" si="44"/>
        <v>11216.688808782241</v>
      </c>
      <c r="AI174" s="61">
        <f t="shared" ca="1" si="45"/>
        <v>9709.9694165577603</v>
      </c>
      <c r="AJ174" s="65">
        <f t="shared" ca="1" si="35"/>
        <v>20926.658225340001</v>
      </c>
      <c r="AK174" s="61"/>
      <c r="AL174" s="61"/>
      <c r="AM174" s="61"/>
      <c r="AN174" s="61"/>
      <c r="AO174" s="61"/>
      <c r="AP174" s="64">
        <f t="shared" ca="1" si="46"/>
        <v>11541.972784236927</v>
      </c>
      <c r="AQ174" s="61">
        <f t="shared" ca="1" si="47"/>
        <v>9991.558529637934</v>
      </c>
      <c r="AR174" s="65">
        <f t="shared" ca="1" si="38"/>
        <v>21533.531313874861</v>
      </c>
      <c r="AS174" s="61"/>
      <c r="AT174" s="61"/>
      <c r="AU174" s="61"/>
      <c r="AV174" s="61"/>
      <c r="AW174" s="61"/>
      <c r="AX174" s="64">
        <f t="shared" ca="1" si="48"/>
        <v>11876.689994979797</v>
      </c>
      <c r="AY174" s="61">
        <f t="shared" ca="1" si="49"/>
        <v>10281.313726997434</v>
      </c>
      <c r="AZ174" s="65">
        <f t="shared" ca="1" si="39"/>
        <v>22158.003721977231</v>
      </c>
      <c r="BA174" s="61"/>
      <c r="BB174" s="61"/>
      <c r="BC174" s="61"/>
      <c r="BD174" s="61"/>
      <c r="BE174" s="61"/>
      <c r="BF174" s="66" t="s">
        <v>1332</v>
      </c>
      <c r="BG174" s="66" t="s">
        <v>1331</v>
      </c>
      <c r="BH174" s="66" t="s">
        <v>1522</v>
      </c>
      <c r="BI174" s="66" t="s">
        <v>1513</v>
      </c>
    </row>
    <row r="175" spans="1:61" s="67" customFormat="1" x14ac:dyDescent="0.35">
      <c r="A175" s="90" t="s">
        <v>525</v>
      </c>
      <c r="B175" s="90" t="s">
        <v>160</v>
      </c>
      <c r="C175" s="90" t="s">
        <v>161</v>
      </c>
      <c r="D175" s="91" t="s">
        <v>162</v>
      </c>
      <c r="E175" s="90" t="s">
        <v>526</v>
      </c>
      <c r="F175" s="90" t="s">
        <v>507</v>
      </c>
      <c r="G175" s="90" t="s">
        <v>508</v>
      </c>
      <c r="H175" s="90" t="s">
        <v>166</v>
      </c>
      <c r="I175" s="92">
        <v>5256</v>
      </c>
      <c r="J175" s="90" t="s">
        <v>170</v>
      </c>
      <c r="K175" s="93">
        <f t="shared" si="34"/>
        <v>48144.959999999999</v>
      </c>
      <c r="L175" s="232">
        <v>12459.9</v>
      </c>
      <c r="M175" s="229"/>
      <c r="N175" s="63"/>
      <c r="O175" s="63"/>
      <c r="P175" s="60" t="s">
        <v>122</v>
      </c>
      <c r="Q175" s="60"/>
      <c r="R175" s="64">
        <f t="shared" ca="1" si="50"/>
        <v>6872.1830856000006</v>
      </c>
      <c r="S175" s="61">
        <f t="shared" ca="1" si="51"/>
        <v>5949.0540143999997</v>
      </c>
      <c r="T175" s="65">
        <f t="shared" ca="1" si="36"/>
        <v>12821.2371</v>
      </c>
      <c r="U175" s="61"/>
      <c r="V175" s="61"/>
      <c r="W175" s="61"/>
      <c r="X175" s="61"/>
      <c r="Y175" s="61"/>
      <c r="Z175" s="64">
        <f t="shared" ca="1" si="52"/>
        <v>6872.1830856000006</v>
      </c>
      <c r="AA175" s="61">
        <f t="shared" ca="1" si="53"/>
        <v>5949.0540143999997</v>
      </c>
      <c r="AB175" s="65">
        <f t="shared" ca="1" si="37"/>
        <v>12821.2371</v>
      </c>
      <c r="AC175" s="61"/>
      <c r="AD175" s="61"/>
      <c r="AE175" s="61"/>
      <c r="AF175" s="61"/>
      <c r="AG175" s="61"/>
      <c r="AH175" s="64">
        <f t="shared" ca="1" si="44"/>
        <v>7071.4763950824008</v>
      </c>
      <c r="AI175" s="61">
        <f t="shared" ca="1" si="45"/>
        <v>6121.5765808175993</v>
      </c>
      <c r="AJ175" s="65">
        <f t="shared" ca="1" si="35"/>
        <v>13193.0529759</v>
      </c>
      <c r="AK175" s="61"/>
      <c r="AL175" s="61"/>
      <c r="AM175" s="61"/>
      <c r="AN175" s="61"/>
      <c r="AO175" s="61"/>
      <c r="AP175" s="64">
        <f t="shared" ca="1" si="46"/>
        <v>7276.5492105397907</v>
      </c>
      <c r="AQ175" s="61">
        <f t="shared" ca="1" si="47"/>
        <v>6299.1023016613099</v>
      </c>
      <c r="AR175" s="65">
        <f t="shared" ca="1" si="38"/>
        <v>13575.651512201101</v>
      </c>
      <c r="AS175" s="61"/>
      <c r="AT175" s="61"/>
      <c r="AU175" s="61"/>
      <c r="AV175" s="61"/>
      <c r="AW175" s="61"/>
      <c r="AX175" s="64">
        <f t="shared" ca="1" si="48"/>
        <v>7487.5691376454442</v>
      </c>
      <c r="AY175" s="61">
        <f t="shared" ca="1" si="49"/>
        <v>6481.7762684094878</v>
      </c>
      <c r="AZ175" s="65">
        <f t="shared" ca="1" si="39"/>
        <v>13969.345406054932</v>
      </c>
      <c r="BA175" s="61"/>
      <c r="BB175" s="61"/>
      <c r="BC175" s="61"/>
      <c r="BD175" s="61"/>
      <c r="BE175" s="61"/>
      <c r="BF175" s="66" t="s">
        <v>1332</v>
      </c>
      <c r="BG175" s="66" t="s">
        <v>1331</v>
      </c>
      <c r="BH175" s="66" t="s">
        <v>1522</v>
      </c>
      <c r="BI175" s="66" t="s">
        <v>1513</v>
      </c>
    </row>
    <row r="176" spans="1:61" s="67" customFormat="1" x14ac:dyDescent="0.35">
      <c r="A176" s="90" t="s">
        <v>527</v>
      </c>
      <c r="B176" s="90" t="s">
        <v>160</v>
      </c>
      <c r="C176" s="90" t="s">
        <v>161</v>
      </c>
      <c r="D176" s="91" t="s">
        <v>162</v>
      </c>
      <c r="E176" s="90" t="s">
        <v>528</v>
      </c>
      <c r="F176" s="90" t="s">
        <v>507</v>
      </c>
      <c r="G176" s="90" t="s">
        <v>508</v>
      </c>
      <c r="H176" s="90" t="s">
        <v>166</v>
      </c>
      <c r="I176" s="92">
        <v>23423</v>
      </c>
      <c r="J176" s="90" t="s">
        <v>437</v>
      </c>
      <c r="K176" s="93">
        <f t="shared" si="34"/>
        <v>214554.68</v>
      </c>
      <c r="L176" s="232">
        <v>55526.7</v>
      </c>
      <c r="M176" s="229"/>
      <c r="N176" s="63"/>
      <c r="O176" s="63"/>
      <c r="P176" s="60" t="s">
        <v>122</v>
      </c>
      <c r="Q176" s="60"/>
      <c r="R176" s="64">
        <f t="shared" ca="1" si="50"/>
        <v>30625.4182248</v>
      </c>
      <c r="S176" s="61">
        <f t="shared" ca="1" si="51"/>
        <v>26511.556075199995</v>
      </c>
      <c r="T176" s="65">
        <f t="shared" ca="1" si="36"/>
        <v>57136.974299999994</v>
      </c>
      <c r="U176" s="61"/>
      <c r="V176" s="61"/>
      <c r="W176" s="61"/>
      <c r="X176" s="61"/>
      <c r="Y176" s="61"/>
      <c r="Z176" s="64">
        <f t="shared" ca="1" si="52"/>
        <v>30625.4182248</v>
      </c>
      <c r="AA176" s="61">
        <f t="shared" ca="1" si="53"/>
        <v>26511.556075199995</v>
      </c>
      <c r="AB176" s="65">
        <f t="shared" ca="1" si="37"/>
        <v>57136.974299999994</v>
      </c>
      <c r="AC176" s="61"/>
      <c r="AD176" s="61"/>
      <c r="AE176" s="61"/>
      <c r="AF176" s="61"/>
      <c r="AG176" s="61"/>
      <c r="AH176" s="64">
        <f t="shared" ca="1" si="44"/>
        <v>31513.5553533192</v>
      </c>
      <c r="AI176" s="61">
        <f t="shared" ca="1" si="45"/>
        <v>27280.391201380793</v>
      </c>
      <c r="AJ176" s="65">
        <f t="shared" ca="1" si="35"/>
        <v>58793.946554699993</v>
      </c>
      <c r="AK176" s="61"/>
      <c r="AL176" s="61"/>
      <c r="AM176" s="61"/>
      <c r="AN176" s="61"/>
      <c r="AO176" s="61"/>
      <c r="AP176" s="64">
        <f t="shared" ca="1" si="46"/>
        <v>32427.448458565454</v>
      </c>
      <c r="AQ176" s="61">
        <f t="shared" ca="1" si="47"/>
        <v>28071.522546220836</v>
      </c>
      <c r="AR176" s="65">
        <f t="shared" ca="1" si="38"/>
        <v>60498.97100478629</v>
      </c>
      <c r="AS176" s="61"/>
      <c r="AT176" s="61"/>
      <c r="AU176" s="61"/>
      <c r="AV176" s="61"/>
      <c r="AW176" s="61"/>
      <c r="AX176" s="64">
        <f t="shared" ca="1" si="48"/>
        <v>33367.844463863847</v>
      </c>
      <c r="AY176" s="61">
        <f t="shared" ca="1" si="49"/>
        <v>28885.59670006124</v>
      </c>
      <c r="AZ176" s="65">
        <f t="shared" ca="1" si="39"/>
        <v>62253.44116392509</v>
      </c>
      <c r="BA176" s="61"/>
      <c r="BB176" s="61"/>
      <c r="BC176" s="61"/>
      <c r="BD176" s="61"/>
      <c r="BE176" s="61"/>
      <c r="BF176" s="66" t="s">
        <v>1332</v>
      </c>
      <c r="BG176" s="66" t="s">
        <v>1331</v>
      </c>
      <c r="BH176" s="66" t="s">
        <v>1522</v>
      </c>
      <c r="BI176" s="66" t="s">
        <v>1513</v>
      </c>
    </row>
    <row r="177" spans="1:61" s="67" customFormat="1" x14ac:dyDescent="0.35">
      <c r="A177" s="90" t="s">
        <v>529</v>
      </c>
      <c r="B177" s="90" t="s">
        <v>160</v>
      </c>
      <c r="C177" s="90" t="s">
        <v>161</v>
      </c>
      <c r="D177" s="91" t="s">
        <v>162</v>
      </c>
      <c r="E177" s="90" t="s">
        <v>530</v>
      </c>
      <c r="F177" s="90" t="s">
        <v>507</v>
      </c>
      <c r="G177" s="90" t="s">
        <v>508</v>
      </c>
      <c r="H177" s="90" t="s">
        <v>166</v>
      </c>
      <c r="I177" s="92">
        <v>19378</v>
      </c>
      <c r="J177" s="90" t="s">
        <v>176</v>
      </c>
      <c r="K177" s="93">
        <f t="shared" si="34"/>
        <v>177502.48</v>
      </c>
      <c r="L177" s="232">
        <v>45937.599999999999</v>
      </c>
      <c r="M177" s="229"/>
      <c r="N177" s="63"/>
      <c r="O177" s="63"/>
      <c r="P177" s="60" t="s">
        <v>122</v>
      </c>
      <c r="Q177" s="60"/>
      <c r="R177" s="64">
        <f t="shared" ca="1" si="50"/>
        <v>25336.607654399999</v>
      </c>
      <c r="S177" s="61">
        <f t="shared" ca="1" si="51"/>
        <v>21933.182745599999</v>
      </c>
      <c r="T177" s="65">
        <f t="shared" ca="1" si="36"/>
        <v>47269.790399999998</v>
      </c>
      <c r="U177" s="61"/>
      <c r="V177" s="61"/>
      <c r="W177" s="61"/>
      <c r="X177" s="61"/>
      <c r="Y177" s="61"/>
      <c r="Z177" s="64">
        <f t="shared" ca="1" si="52"/>
        <v>25336.607654399999</v>
      </c>
      <c r="AA177" s="61">
        <f t="shared" ca="1" si="53"/>
        <v>21933.182745599999</v>
      </c>
      <c r="AB177" s="65">
        <f t="shared" ca="1" si="37"/>
        <v>47269.790399999998</v>
      </c>
      <c r="AC177" s="61"/>
      <c r="AD177" s="61"/>
      <c r="AE177" s="61"/>
      <c r="AF177" s="61"/>
      <c r="AG177" s="61"/>
      <c r="AH177" s="64">
        <f t="shared" ca="1" si="44"/>
        <v>26071.369276377602</v>
      </c>
      <c r="AI177" s="61">
        <f t="shared" ca="1" si="45"/>
        <v>22569.245045222397</v>
      </c>
      <c r="AJ177" s="65">
        <f t="shared" ca="1" si="35"/>
        <v>48640.614321599998</v>
      </c>
      <c r="AK177" s="61"/>
      <c r="AL177" s="61"/>
      <c r="AM177" s="61"/>
      <c r="AN177" s="61"/>
      <c r="AO177" s="61"/>
      <c r="AP177" s="64">
        <f t="shared" ca="1" si="46"/>
        <v>26827.438985392553</v>
      </c>
      <c r="AQ177" s="61">
        <f t="shared" ca="1" si="47"/>
        <v>23223.753151533849</v>
      </c>
      <c r="AR177" s="65">
        <f t="shared" ca="1" si="38"/>
        <v>50051.192136926402</v>
      </c>
      <c r="AS177" s="61"/>
      <c r="AT177" s="61"/>
      <c r="AU177" s="61"/>
      <c r="AV177" s="61"/>
      <c r="AW177" s="61"/>
      <c r="AX177" s="64">
        <f t="shared" ca="1" si="48"/>
        <v>27605.434715968939</v>
      </c>
      <c r="AY177" s="61">
        <f t="shared" ca="1" si="49"/>
        <v>23897.241992928331</v>
      </c>
      <c r="AZ177" s="65">
        <f t="shared" ca="1" si="39"/>
        <v>51502.67670889727</v>
      </c>
      <c r="BA177" s="61"/>
      <c r="BB177" s="61"/>
      <c r="BC177" s="61"/>
      <c r="BD177" s="61"/>
      <c r="BE177" s="61"/>
      <c r="BF177" s="66" t="s">
        <v>1332</v>
      </c>
      <c r="BG177" s="66" t="s">
        <v>1331</v>
      </c>
      <c r="BH177" s="66" t="s">
        <v>1522</v>
      </c>
      <c r="BI177" s="66" t="s">
        <v>1513</v>
      </c>
    </row>
    <row r="178" spans="1:61" s="67" customFormat="1" x14ac:dyDescent="0.35">
      <c r="A178" s="90" t="s">
        <v>531</v>
      </c>
      <c r="B178" s="90" t="s">
        <v>160</v>
      </c>
      <c r="C178" s="90" t="s">
        <v>161</v>
      </c>
      <c r="D178" s="91" t="s">
        <v>162</v>
      </c>
      <c r="E178" s="90" t="s">
        <v>532</v>
      </c>
      <c r="F178" s="90" t="s">
        <v>507</v>
      </c>
      <c r="G178" s="90" t="s">
        <v>508</v>
      </c>
      <c r="H178" s="90" t="s">
        <v>166</v>
      </c>
      <c r="I178" s="92">
        <v>9072</v>
      </c>
      <c r="J178" s="90" t="s">
        <v>200</v>
      </c>
      <c r="K178" s="93">
        <f t="shared" si="34"/>
        <v>83099.520000000004</v>
      </c>
      <c r="L178" s="232">
        <v>21506.14</v>
      </c>
      <c r="M178" s="229"/>
      <c r="N178" s="63"/>
      <c r="O178" s="63"/>
      <c r="P178" s="60" t="s">
        <v>120</v>
      </c>
      <c r="Q178" s="60">
        <v>108</v>
      </c>
      <c r="R178" s="64">
        <f t="shared" ca="1" si="50"/>
        <v>11861.582480159999</v>
      </c>
      <c r="S178" s="61">
        <f t="shared" ca="1" si="51"/>
        <v>10268.235579839999</v>
      </c>
      <c r="T178" s="65">
        <f t="shared" ca="1" si="36"/>
        <v>22129.818059999998</v>
      </c>
      <c r="U178" s="61"/>
      <c r="V178" s="61"/>
      <c r="W178" s="61"/>
      <c r="X178" s="61"/>
      <c r="Y178" s="61"/>
      <c r="Z178" s="64">
        <f t="shared" ca="1" si="52"/>
        <v>11861.582480159999</v>
      </c>
      <c r="AA178" s="61">
        <f t="shared" ca="1" si="53"/>
        <v>10268.235579839999</v>
      </c>
      <c r="AB178" s="65">
        <f t="shared" ca="1" si="37"/>
        <v>22129.818059999998</v>
      </c>
      <c r="AC178" s="61"/>
      <c r="AD178" s="61"/>
      <c r="AE178" s="61"/>
      <c r="AF178" s="61"/>
      <c r="AG178" s="61"/>
      <c r="AH178" s="64">
        <f t="shared" ca="1" si="44"/>
        <v>12205.568372084641</v>
      </c>
      <c r="AI178" s="61">
        <f t="shared" ca="1" si="45"/>
        <v>10566.014411655358</v>
      </c>
      <c r="AJ178" s="65">
        <f t="shared" ca="1" si="35"/>
        <v>22771.582783739999</v>
      </c>
      <c r="AK178" s="61"/>
      <c r="AL178" s="61"/>
      <c r="AM178" s="61"/>
      <c r="AN178" s="61"/>
      <c r="AO178" s="61"/>
      <c r="AP178" s="64">
        <f t="shared" ca="1" si="46"/>
        <v>12559.529854875096</v>
      </c>
      <c r="AQ178" s="61">
        <f t="shared" ca="1" si="47"/>
        <v>10872.428829593364</v>
      </c>
      <c r="AR178" s="65">
        <f t="shared" ca="1" si="38"/>
        <v>23431.95868446846</v>
      </c>
      <c r="AS178" s="61"/>
      <c r="AT178" s="61"/>
      <c r="AU178" s="61"/>
      <c r="AV178" s="61"/>
      <c r="AW178" s="61"/>
      <c r="AX178" s="64">
        <f t="shared" ca="1" si="48"/>
        <v>12923.756220666473</v>
      </c>
      <c r="AY178" s="61">
        <f t="shared" ca="1" si="49"/>
        <v>11187.729265651571</v>
      </c>
      <c r="AZ178" s="65">
        <f t="shared" ca="1" si="39"/>
        <v>24111.485486318044</v>
      </c>
      <c r="BA178" s="61"/>
      <c r="BB178" s="61"/>
      <c r="BC178" s="61"/>
      <c r="BD178" s="61"/>
      <c r="BE178" s="61"/>
      <c r="BF178" s="66" t="s">
        <v>1332</v>
      </c>
      <c r="BG178" s="66" t="s">
        <v>1332</v>
      </c>
      <c r="BH178" s="66" t="s">
        <v>1537</v>
      </c>
      <c r="BI178" s="66" t="s">
        <v>1513</v>
      </c>
    </row>
    <row r="179" spans="1:61" s="67" customFormat="1" x14ac:dyDescent="0.35">
      <c r="A179" s="90" t="s">
        <v>533</v>
      </c>
      <c r="B179" s="90" t="s">
        <v>160</v>
      </c>
      <c r="C179" s="90" t="s">
        <v>161</v>
      </c>
      <c r="D179" s="91" t="s">
        <v>162</v>
      </c>
      <c r="E179" s="90" t="s">
        <v>534</v>
      </c>
      <c r="F179" s="90" t="s">
        <v>507</v>
      </c>
      <c r="G179" s="90" t="s">
        <v>508</v>
      </c>
      <c r="H179" s="90" t="s">
        <v>166</v>
      </c>
      <c r="I179" s="92">
        <v>3550</v>
      </c>
      <c r="J179" s="90" t="s">
        <v>176</v>
      </c>
      <c r="K179" s="93">
        <f t="shared" si="34"/>
        <v>32518</v>
      </c>
      <c r="L179" s="232">
        <v>8415.65</v>
      </c>
      <c r="M179" s="229"/>
      <c r="N179" s="63"/>
      <c r="O179" s="63"/>
      <c r="P179" s="60" t="s">
        <v>122</v>
      </c>
      <c r="Q179" s="60"/>
      <c r="R179" s="64">
        <f t="shared" ca="1" si="50"/>
        <v>4641.6012635999996</v>
      </c>
      <c r="S179" s="61">
        <f t="shared" ca="1" si="51"/>
        <v>4018.1025863999998</v>
      </c>
      <c r="T179" s="65">
        <f t="shared" ca="1" si="36"/>
        <v>8659.7038499999999</v>
      </c>
      <c r="U179" s="61"/>
      <c r="V179" s="61"/>
      <c r="W179" s="61"/>
      <c r="X179" s="61"/>
      <c r="Y179" s="61"/>
      <c r="Z179" s="64">
        <f t="shared" ca="1" si="52"/>
        <v>4641.6012635999996</v>
      </c>
      <c r="AA179" s="61">
        <f t="shared" ca="1" si="53"/>
        <v>4018.1025863999998</v>
      </c>
      <c r="AB179" s="65">
        <f t="shared" ca="1" si="37"/>
        <v>8659.7038499999999</v>
      </c>
      <c r="AC179" s="61"/>
      <c r="AD179" s="61"/>
      <c r="AE179" s="61"/>
      <c r="AF179" s="61"/>
      <c r="AG179" s="61"/>
      <c r="AH179" s="64">
        <f t="shared" ca="1" si="44"/>
        <v>4776.2077002444003</v>
      </c>
      <c r="AI179" s="61">
        <f t="shared" ca="1" si="45"/>
        <v>4134.6275614055994</v>
      </c>
      <c r="AJ179" s="65">
        <f t="shared" ca="1" si="35"/>
        <v>8910.8352616499997</v>
      </c>
      <c r="AK179" s="61"/>
      <c r="AL179" s="61"/>
      <c r="AM179" s="61"/>
      <c r="AN179" s="61"/>
      <c r="AO179" s="61"/>
      <c r="AP179" s="64">
        <f t="shared" ca="1" si="46"/>
        <v>4914.7177235514873</v>
      </c>
      <c r="AQ179" s="61">
        <f t="shared" ca="1" si="47"/>
        <v>4254.5317606863618</v>
      </c>
      <c r="AR179" s="65">
        <f t="shared" ca="1" si="38"/>
        <v>9169.2494842378492</v>
      </c>
      <c r="AS179" s="61"/>
      <c r="AT179" s="61"/>
      <c r="AU179" s="61"/>
      <c r="AV179" s="61"/>
      <c r="AW179" s="61"/>
      <c r="AX179" s="64">
        <f t="shared" ca="1" si="48"/>
        <v>5057.2445375344805</v>
      </c>
      <c r="AY179" s="61">
        <f t="shared" ca="1" si="49"/>
        <v>4377.9131817462667</v>
      </c>
      <c r="AZ179" s="65">
        <f t="shared" ca="1" si="39"/>
        <v>9435.1577192807472</v>
      </c>
      <c r="BA179" s="61"/>
      <c r="BB179" s="61"/>
      <c r="BC179" s="61"/>
      <c r="BD179" s="61"/>
      <c r="BE179" s="61"/>
      <c r="BF179" s="66" t="s">
        <v>1332</v>
      </c>
      <c r="BG179" s="66" t="s">
        <v>1331</v>
      </c>
      <c r="BH179" s="66" t="s">
        <v>1522</v>
      </c>
      <c r="BI179" s="66" t="s">
        <v>1513</v>
      </c>
    </row>
    <row r="180" spans="1:61" s="67" customFormat="1" x14ac:dyDescent="0.35">
      <c r="A180" s="90" t="s">
        <v>535</v>
      </c>
      <c r="B180" s="90" t="s">
        <v>160</v>
      </c>
      <c r="C180" s="90" t="s">
        <v>161</v>
      </c>
      <c r="D180" s="91" t="s">
        <v>162</v>
      </c>
      <c r="E180" s="90" t="s">
        <v>334</v>
      </c>
      <c r="F180" s="90" t="s">
        <v>507</v>
      </c>
      <c r="G180" s="90" t="s">
        <v>508</v>
      </c>
      <c r="H180" s="90" t="s">
        <v>166</v>
      </c>
      <c r="I180" s="92">
        <v>14820</v>
      </c>
      <c r="J180" s="90" t="s">
        <v>176</v>
      </c>
      <c r="K180" s="93">
        <f t="shared" si="34"/>
        <v>135751.20000000001</v>
      </c>
      <c r="L180" s="232">
        <v>35132.379999999997</v>
      </c>
      <c r="M180" s="229"/>
      <c r="N180" s="63"/>
      <c r="O180" s="63"/>
      <c r="P180" s="60" t="s">
        <v>120</v>
      </c>
      <c r="Q180" s="60">
        <v>152</v>
      </c>
      <c r="R180" s="64">
        <f t="shared" ca="1" si="50"/>
        <v>19377.053394719998</v>
      </c>
      <c r="S180" s="61">
        <f t="shared" ca="1" si="51"/>
        <v>16774.165625279998</v>
      </c>
      <c r="T180" s="65">
        <f t="shared" ca="1" si="36"/>
        <v>36151.219019999997</v>
      </c>
      <c r="U180" s="61"/>
      <c r="V180" s="61"/>
      <c r="W180" s="61"/>
      <c r="X180" s="61"/>
      <c r="Y180" s="61"/>
      <c r="Z180" s="64">
        <f t="shared" ca="1" si="52"/>
        <v>19377.053394719998</v>
      </c>
      <c r="AA180" s="61">
        <f t="shared" ca="1" si="53"/>
        <v>16774.165625279998</v>
      </c>
      <c r="AB180" s="65">
        <f t="shared" ca="1" si="37"/>
        <v>36151.219019999997</v>
      </c>
      <c r="AC180" s="61"/>
      <c r="AD180" s="61"/>
      <c r="AE180" s="61"/>
      <c r="AF180" s="61"/>
      <c r="AG180" s="61"/>
      <c r="AH180" s="64">
        <f t="shared" ca="1" si="44"/>
        <v>19938.987943166878</v>
      </c>
      <c r="AI180" s="61">
        <f t="shared" ca="1" si="45"/>
        <v>17260.616428413119</v>
      </c>
      <c r="AJ180" s="65">
        <f t="shared" ca="1" si="35"/>
        <v>37199.604371579997</v>
      </c>
      <c r="AK180" s="61"/>
      <c r="AL180" s="61"/>
      <c r="AM180" s="61"/>
      <c r="AN180" s="61"/>
      <c r="AO180" s="61"/>
      <c r="AP180" s="64">
        <f t="shared" ca="1" si="46"/>
        <v>20517.218593518719</v>
      </c>
      <c r="AQ180" s="61">
        <f t="shared" ca="1" si="47"/>
        <v>17761.174304837095</v>
      </c>
      <c r="AR180" s="65">
        <f t="shared" ca="1" si="38"/>
        <v>38278.392898355814</v>
      </c>
      <c r="AS180" s="61"/>
      <c r="AT180" s="61"/>
      <c r="AU180" s="61"/>
      <c r="AV180" s="61"/>
      <c r="AW180" s="61"/>
      <c r="AX180" s="64">
        <f t="shared" ca="1" si="48"/>
        <v>21112.21793273076</v>
      </c>
      <c r="AY180" s="61">
        <f t="shared" ca="1" si="49"/>
        <v>18276.248359677375</v>
      </c>
      <c r="AZ180" s="65">
        <f t="shared" ca="1" si="39"/>
        <v>39388.466292408135</v>
      </c>
      <c r="BA180" s="61"/>
      <c r="BB180" s="61"/>
      <c r="BC180" s="61"/>
      <c r="BD180" s="61"/>
      <c r="BE180" s="61"/>
      <c r="BF180" s="66" t="s">
        <v>1332</v>
      </c>
      <c r="BG180" s="66" t="s">
        <v>1332</v>
      </c>
      <c r="BH180" s="66" t="s">
        <v>1495</v>
      </c>
      <c r="BI180" s="66" t="s">
        <v>1513</v>
      </c>
    </row>
    <row r="181" spans="1:61" s="67" customFormat="1" x14ac:dyDescent="0.35">
      <c r="A181" s="90" t="s">
        <v>536</v>
      </c>
      <c r="B181" s="90" t="s">
        <v>160</v>
      </c>
      <c r="C181" s="90" t="s">
        <v>161</v>
      </c>
      <c r="D181" s="91" t="s">
        <v>162</v>
      </c>
      <c r="E181" s="90" t="s">
        <v>537</v>
      </c>
      <c r="F181" s="90" t="s">
        <v>507</v>
      </c>
      <c r="G181" s="90" t="s">
        <v>508</v>
      </c>
      <c r="H181" s="90" t="s">
        <v>166</v>
      </c>
      <c r="I181" s="92">
        <v>8358</v>
      </c>
      <c r="J181" s="90" t="s">
        <v>173</v>
      </c>
      <c r="K181" s="93">
        <f t="shared" si="34"/>
        <v>76559.28</v>
      </c>
      <c r="L181" s="232">
        <v>19813.52</v>
      </c>
      <c r="M181" s="229"/>
      <c r="N181" s="63"/>
      <c r="O181" s="63"/>
      <c r="P181" s="60" t="s">
        <v>122</v>
      </c>
      <c r="Q181" s="60"/>
      <c r="R181" s="64">
        <f t="shared" ca="1" si="50"/>
        <v>10928.02807488</v>
      </c>
      <c r="S181" s="61">
        <f t="shared" ca="1" si="51"/>
        <v>9460.0840051199993</v>
      </c>
      <c r="T181" s="65">
        <f t="shared" ca="1" si="36"/>
        <v>20388.112079999999</v>
      </c>
      <c r="U181" s="61"/>
      <c r="V181" s="61"/>
      <c r="W181" s="61"/>
      <c r="X181" s="61"/>
      <c r="Y181" s="61"/>
      <c r="Z181" s="64">
        <f t="shared" ca="1" si="52"/>
        <v>10928.02807488</v>
      </c>
      <c r="AA181" s="61">
        <f t="shared" ca="1" si="53"/>
        <v>9460.0840051199993</v>
      </c>
      <c r="AB181" s="65">
        <f t="shared" ca="1" si="37"/>
        <v>20388.112079999999</v>
      </c>
      <c r="AC181" s="61"/>
      <c r="AD181" s="61"/>
      <c r="AE181" s="61"/>
      <c r="AF181" s="61"/>
      <c r="AG181" s="61"/>
      <c r="AH181" s="64">
        <f t="shared" ca="1" si="44"/>
        <v>11244.940889051519</v>
      </c>
      <c r="AI181" s="61">
        <f t="shared" ca="1" si="45"/>
        <v>9734.4264412684788</v>
      </c>
      <c r="AJ181" s="65">
        <f t="shared" ca="1" si="35"/>
        <v>20979.367330319998</v>
      </c>
      <c r="AK181" s="61"/>
      <c r="AL181" s="61"/>
      <c r="AM181" s="61"/>
      <c r="AN181" s="61"/>
      <c r="AO181" s="61"/>
      <c r="AP181" s="64">
        <f t="shared" ca="1" si="46"/>
        <v>11571.044174834013</v>
      </c>
      <c r="AQ181" s="61">
        <f t="shared" ca="1" si="47"/>
        <v>10016.724808065264</v>
      </c>
      <c r="AR181" s="65">
        <f t="shared" ca="1" si="38"/>
        <v>21587.768982899277</v>
      </c>
      <c r="AS181" s="61"/>
      <c r="AT181" s="61"/>
      <c r="AU181" s="61"/>
      <c r="AV181" s="61"/>
      <c r="AW181" s="61"/>
      <c r="AX181" s="64">
        <f t="shared" ca="1" si="48"/>
        <v>11906.6044559042</v>
      </c>
      <c r="AY181" s="61">
        <f t="shared" ca="1" si="49"/>
        <v>10307.209827499157</v>
      </c>
      <c r="AZ181" s="65">
        <f t="shared" ca="1" si="39"/>
        <v>22213.814283403357</v>
      </c>
      <c r="BA181" s="61"/>
      <c r="BB181" s="61"/>
      <c r="BC181" s="61"/>
      <c r="BD181" s="61"/>
      <c r="BE181" s="61"/>
      <c r="BF181" s="66" t="s">
        <v>1332</v>
      </c>
      <c r="BG181" s="66" t="s">
        <v>1331</v>
      </c>
      <c r="BH181" s="66" t="s">
        <v>1522</v>
      </c>
      <c r="BI181" s="66" t="s">
        <v>1513</v>
      </c>
    </row>
    <row r="182" spans="1:61" s="67" customFormat="1" x14ac:dyDescent="0.35">
      <c r="A182" s="90" t="s">
        <v>538</v>
      </c>
      <c r="B182" s="90" t="s">
        <v>160</v>
      </c>
      <c r="C182" s="90" t="s">
        <v>161</v>
      </c>
      <c r="D182" s="91" t="s">
        <v>162</v>
      </c>
      <c r="E182" s="90" t="s">
        <v>539</v>
      </c>
      <c r="F182" s="90" t="s">
        <v>507</v>
      </c>
      <c r="G182" s="90" t="s">
        <v>508</v>
      </c>
      <c r="H182" s="90" t="s">
        <v>166</v>
      </c>
      <c r="I182" s="92">
        <v>4558</v>
      </c>
      <c r="J182" s="90" t="s">
        <v>170</v>
      </c>
      <c r="K182" s="93">
        <f t="shared" si="34"/>
        <v>41751.279999999999</v>
      </c>
      <c r="L182" s="232">
        <v>10805.22</v>
      </c>
      <c r="M182" s="229"/>
      <c r="N182" s="63"/>
      <c r="O182" s="63"/>
      <c r="P182" s="60" t="s">
        <v>122</v>
      </c>
      <c r="Q182" s="60"/>
      <c r="R182" s="64">
        <f t="shared" ca="1" si="50"/>
        <v>5959.5542596799996</v>
      </c>
      <c r="S182" s="61">
        <f t="shared" ca="1" si="51"/>
        <v>5159.0171203199998</v>
      </c>
      <c r="T182" s="65">
        <f t="shared" ca="1" si="36"/>
        <v>11118.571379999999</v>
      </c>
      <c r="U182" s="61"/>
      <c r="V182" s="61"/>
      <c r="W182" s="61"/>
      <c r="X182" s="61"/>
      <c r="Y182" s="61"/>
      <c r="Z182" s="64">
        <f t="shared" ca="1" si="52"/>
        <v>5959.5542596799996</v>
      </c>
      <c r="AA182" s="61">
        <f t="shared" ca="1" si="53"/>
        <v>5159.0171203199998</v>
      </c>
      <c r="AB182" s="65">
        <f t="shared" ca="1" si="37"/>
        <v>11118.571379999999</v>
      </c>
      <c r="AC182" s="61"/>
      <c r="AD182" s="61"/>
      <c r="AE182" s="61"/>
      <c r="AF182" s="61"/>
      <c r="AG182" s="61"/>
      <c r="AH182" s="64">
        <f t="shared" ca="1" si="44"/>
        <v>6132.3813332107202</v>
      </c>
      <c r="AI182" s="61">
        <f t="shared" ca="1" si="45"/>
        <v>5308.6286168092793</v>
      </c>
      <c r="AJ182" s="65">
        <f t="shared" ca="1" si="35"/>
        <v>11441.009950019999</v>
      </c>
      <c r="AK182" s="61"/>
      <c r="AL182" s="61"/>
      <c r="AM182" s="61"/>
      <c r="AN182" s="61"/>
      <c r="AO182" s="61"/>
      <c r="AP182" s="64">
        <f t="shared" ca="1" si="46"/>
        <v>6310.2203918738314</v>
      </c>
      <c r="AQ182" s="61">
        <f t="shared" ca="1" si="47"/>
        <v>5462.5788466967488</v>
      </c>
      <c r="AR182" s="65">
        <f t="shared" ca="1" si="38"/>
        <v>11772.79923857058</v>
      </c>
      <c r="AS182" s="61"/>
      <c r="AT182" s="61"/>
      <c r="AU182" s="61"/>
      <c r="AV182" s="61"/>
      <c r="AW182" s="61"/>
      <c r="AX182" s="64">
        <f t="shared" ca="1" si="48"/>
        <v>6493.2167832381729</v>
      </c>
      <c r="AY182" s="61">
        <f t="shared" ca="1" si="49"/>
        <v>5620.9936332509551</v>
      </c>
      <c r="AZ182" s="65">
        <f t="shared" ca="1" si="39"/>
        <v>12114.210416489128</v>
      </c>
      <c r="BA182" s="61"/>
      <c r="BB182" s="61"/>
      <c r="BC182" s="61"/>
      <c r="BD182" s="61"/>
      <c r="BE182" s="61"/>
      <c r="BF182" s="66" t="s">
        <v>1332</v>
      </c>
      <c r="BG182" s="66" t="s">
        <v>1331</v>
      </c>
      <c r="BH182" s="66" t="s">
        <v>1522</v>
      </c>
      <c r="BI182" s="66" t="s">
        <v>1513</v>
      </c>
    </row>
    <row r="183" spans="1:61" s="67" customFormat="1" x14ac:dyDescent="0.35">
      <c r="A183" s="90" t="s">
        <v>540</v>
      </c>
      <c r="B183" s="90" t="s">
        <v>160</v>
      </c>
      <c r="C183" s="90" t="s">
        <v>161</v>
      </c>
      <c r="D183" s="91" t="s">
        <v>162</v>
      </c>
      <c r="E183" s="90" t="s">
        <v>541</v>
      </c>
      <c r="F183" s="90" t="s">
        <v>507</v>
      </c>
      <c r="G183" s="90" t="s">
        <v>508</v>
      </c>
      <c r="H183" s="90" t="s">
        <v>166</v>
      </c>
      <c r="I183" s="92">
        <v>17601</v>
      </c>
      <c r="J183" s="90" t="s">
        <v>176</v>
      </c>
      <c r="K183" s="93">
        <f t="shared" si="34"/>
        <v>161225.16</v>
      </c>
      <c r="L183" s="232">
        <v>41725.040000000001</v>
      </c>
      <c r="M183" s="229"/>
      <c r="N183" s="63"/>
      <c r="O183" s="63"/>
      <c r="P183" s="60" t="s">
        <v>122</v>
      </c>
      <c r="Q183" s="60"/>
      <c r="R183" s="64">
        <f t="shared" ca="1" si="50"/>
        <v>23013.195461760002</v>
      </c>
      <c r="S183" s="61">
        <f t="shared" ca="1" si="51"/>
        <v>19921.87069824</v>
      </c>
      <c r="T183" s="65">
        <f t="shared" ca="1" si="36"/>
        <v>42935.066160000002</v>
      </c>
      <c r="U183" s="61"/>
      <c r="V183" s="61"/>
      <c r="W183" s="61"/>
      <c r="X183" s="61"/>
      <c r="Y183" s="61"/>
      <c r="Z183" s="64">
        <f t="shared" ca="1" si="52"/>
        <v>23013.195461760002</v>
      </c>
      <c r="AA183" s="61">
        <f t="shared" ca="1" si="53"/>
        <v>19921.87069824</v>
      </c>
      <c r="AB183" s="65">
        <f t="shared" ca="1" si="37"/>
        <v>42935.066160000002</v>
      </c>
      <c r="AC183" s="61"/>
      <c r="AD183" s="61"/>
      <c r="AE183" s="61"/>
      <c r="AF183" s="61"/>
      <c r="AG183" s="61"/>
      <c r="AH183" s="64">
        <f t="shared" ca="1" si="44"/>
        <v>23680.578130151043</v>
      </c>
      <c r="AI183" s="61">
        <f t="shared" ca="1" si="45"/>
        <v>20499.604948488959</v>
      </c>
      <c r="AJ183" s="65">
        <f t="shared" ca="1" si="35"/>
        <v>44180.183078640002</v>
      </c>
      <c r="AK183" s="61"/>
      <c r="AL183" s="61"/>
      <c r="AM183" s="61"/>
      <c r="AN183" s="61"/>
      <c r="AO183" s="61"/>
      <c r="AP183" s="64">
        <f t="shared" ca="1" si="46"/>
        <v>24367.314895925425</v>
      </c>
      <c r="AQ183" s="61">
        <f t="shared" ca="1" si="47"/>
        <v>21094.09349199514</v>
      </c>
      <c r="AR183" s="65">
        <f t="shared" ca="1" si="38"/>
        <v>45461.408387920565</v>
      </c>
      <c r="AS183" s="61"/>
      <c r="AT183" s="61"/>
      <c r="AU183" s="61"/>
      <c r="AV183" s="61"/>
      <c r="AW183" s="61"/>
      <c r="AX183" s="64">
        <f t="shared" ca="1" si="48"/>
        <v>25073.96702790726</v>
      </c>
      <c r="AY183" s="61">
        <f t="shared" ca="1" si="49"/>
        <v>21705.822203263</v>
      </c>
      <c r="AZ183" s="65">
        <f t="shared" ca="1" si="39"/>
        <v>46779.78923117026</v>
      </c>
      <c r="BA183" s="61"/>
      <c r="BB183" s="61"/>
      <c r="BC183" s="61"/>
      <c r="BD183" s="61"/>
      <c r="BE183" s="61"/>
      <c r="BF183" s="66" t="s">
        <v>1332</v>
      </c>
      <c r="BG183" s="66" t="s">
        <v>1331</v>
      </c>
      <c r="BH183" s="66" t="s">
        <v>1522</v>
      </c>
      <c r="BI183" s="66" t="s">
        <v>1513</v>
      </c>
    </row>
    <row r="184" spans="1:61" s="67" customFormat="1" x14ac:dyDescent="0.35">
      <c r="A184" s="90" t="s">
        <v>542</v>
      </c>
      <c r="B184" s="90" t="s">
        <v>160</v>
      </c>
      <c r="C184" s="90" t="s">
        <v>161</v>
      </c>
      <c r="D184" s="91" t="s">
        <v>162</v>
      </c>
      <c r="E184" s="90" t="s">
        <v>543</v>
      </c>
      <c r="F184" s="90" t="s">
        <v>507</v>
      </c>
      <c r="G184" s="90" t="s">
        <v>508</v>
      </c>
      <c r="H184" s="90" t="s">
        <v>166</v>
      </c>
      <c r="I184" s="92">
        <v>2600</v>
      </c>
      <c r="J184" s="90" t="s">
        <v>203</v>
      </c>
      <c r="K184" s="93">
        <f t="shared" si="34"/>
        <v>23816</v>
      </c>
      <c r="L184" s="232">
        <v>6163.58</v>
      </c>
      <c r="M184" s="229"/>
      <c r="N184" s="63"/>
      <c r="O184" s="63"/>
      <c r="P184" s="60" t="s">
        <v>122</v>
      </c>
      <c r="Q184" s="60"/>
      <c r="R184" s="64">
        <f t="shared" ca="1" si="50"/>
        <v>3399.4855675200001</v>
      </c>
      <c r="S184" s="61">
        <f t="shared" ca="1" si="51"/>
        <v>2942.8382524799995</v>
      </c>
      <c r="T184" s="65">
        <f t="shared" ca="1" si="36"/>
        <v>6342.3238199999996</v>
      </c>
      <c r="U184" s="61"/>
      <c r="V184" s="61"/>
      <c r="W184" s="61"/>
      <c r="X184" s="61"/>
      <c r="Y184" s="61"/>
      <c r="Z184" s="64">
        <f t="shared" ca="1" si="52"/>
        <v>3399.4855675200001</v>
      </c>
      <c r="AA184" s="61">
        <f t="shared" ca="1" si="53"/>
        <v>2942.8382524799995</v>
      </c>
      <c r="AB184" s="65">
        <f t="shared" ca="1" si="37"/>
        <v>6342.3238199999996</v>
      </c>
      <c r="AC184" s="61"/>
      <c r="AD184" s="61"/>
      <c r="AE184" s="61"/>
      <c r="AF184" s="61"/>
      <c r="AG184" s="61"/>
      <c r="AH184" s="64">
        <f t="shared" ca="1" si="44"/>
        <v>3498.07064897808</v>
      </c>
      <c r="AI184" s="61">
        <f t="shared" ca="1" si="45"/>
        <v>3028.1805618019193</v>
      </c>
      <c r="AJ184" s="65">
        <f t="shared" ca="1" si="35"/>
        <v>6526.2512107799994</v>
      </c>
      <c r="AK184" s="61"/>
      <c r="AL184" s="61"/>
      <c r="AM184" s="61"/>
      <c r="AN184" s="61"/>
      <c r="AO184" s="61"/>
      <c r="AP184" s="64">
        <f t="shared" ca="1" si="46"/>
        <v>3599.5146977984441</v>
      </c>
      <c r="AQ184" s="61">
        <f t="shared" ca="1" si="47"/>
        <v>3115.9977980941749</v>
      </c>
      <c r="AR184" s="65">
        <f t="shared" ca="1" si="38"/>
        <v>6715.512495892619</v>
      </c>
      <c r="AS184" s="61"/>
      <c r="AT184" s="61"/>
      <c r="AU184" s="61"/>
      <c r="AV184" s="61"/>
      <c r="AW184" s="61"/>
      <c r="AX184" s="64">
        <f t="shared" ca="1" si="48"/>
        <v>3703.9006240345989</v>
      </c>
      <c r="AY184" s="61">
        <f t="shared" ca="1" si="49"/>
        <v>3206.3617342389061</v>
      </c>
      <c r="AZ184" s="65">
        <f t="shared" ca="1" si="39"/>
        <v>6910.262358273505</v>
      </c>
      <c r="BA184" s="61"/>
      <c r="BB184" s="61"/>
      <c r="BC184" s="61"/>
      <c r="BD184" s="61"/>
      <c r="BE184" s="61"/>
      <c r="BF184" s="66" t="s">
        <v>1332</v>
      </c>
      <c r="BG184" s="66" t="s">
        <v>1331</v>
      </c>
      <c r="BH184" s="66" t="s">
        <v>1522</v>
      </c>
      <c r="BI184" s="66" t="s">
        <v>1513</v>
      </c>
    </row>
    <row r="185" spans="1:61" s="67" customFormat="1" x14ac:dyDescent="0.35">
      <c r="A185" s="90" t="s">
        <v>544</v>
      </c>
      <c r="B185" s="90" t="s">
        <v>160</v>
      </c>
      <c r="C185" s="90" t="s">
        <v>161</v>
      </c>
      <c r="D185" s="91" t="s">
        <v>162</v>
      </c>
      <c r="E185" s="90" t="s">
        <v>545</v>
      </c>
      <c r="F185" s="90" t="s">
        <v>507</v>
      </c>
      <c r="G185" s="90" t="s">
        <v>508</v>
      </c>
      <c r="H185" s="90" t="s">
        <v>166</v>
      </c>
      <c r="I185" s="92">
        <v>23803</v>
      </c>
      <c r="J185" s="90" t="s">
        <v>313</v>
      </c>
      <c r="K185" s="93">
        <f t="shared" si="34"/>
        <v>218035.48</v>
      </c>
      <c r="L185" s="232">
        <v>56427.53</v>
      </c>
      <c r="M185" s="229"/>
      <c r="N185" s="63"/>
      <c r="O185" s="63"/>
      <c r="P185" s="60" t="s">
        <v>120</v>
      </c>
      <c r="Q185" s="60">
        <v>180</v>
      </c>
      <c r="R185" s="64">
        <f t="shared" ca="1" si="50"/>
        <v>31122.265606320001</v>
      </c>
      <c r="S185" s="61">
        <f t="shared" ca="1" si="51"/>
        <v>26941.66276368</v>
      </c>
      <c r="T185" s="65">
        <f t="shared" ca="1" si="36"/>
        <v>58063.928370000001</v>
      </c>
      <c r="U185" s="61"/>
      <c r="V185" s="61"/>
      <c r="W185" s="61"/>
      <c r="X185" s="61"/>
      <c r="Y185" s="61"/>
      <c r="Z185" s="64">
        <f t="shared" ca="1" si="52"/>
        <v>31122.265606320001</v>
      </c>
      <c r="AA185" s="61">
        <f t="shared" ca="1" si="53"/>
        <v>26941.66276368</v>
      </c>
      <c r="AB185" s="65">
        <f t="shared" ca="1" si="37"/>
        <v>58063.928370000001</v>
      </c>
      <c r="AC185" s="61"/>
      <c r="AD185" s="61"/>
      <c r="AE185" s="61"/>
      <c r="AF185" s="61"/>
      <c r="AG185" s="61"/>
      <c r="AH185" s="64">
        <f t="shared" ca="1" si="44"/>
        <v>32024.811308903281</v>
      </c>
      <c r="AI185" s="61">
        <f t="shared" ca="1" si="45"/>
        <v>27722.970983826719</v>
      </c>
      <c r="AJ185" s="65">
        <f t="shared" ca="1" si="35"/>
        <v>59747.78229273</v>
      </c>
      <c r="AK185" s="61"/>
      <c r="AL185" s="61"/>
      <c r="AM185" s="61"/>
      <c r="AN185" s="61"/>
      <c r="AO185" s="61"/>
      <c r="AP185" s="64">
        <f t="shared" ca="1" si="46"/>
        <v>32953.530836861479</v>
      </c>
      <c r="AQ185" s="61">
        <f t="shared" ca="1" si="47"/>
        <v>28526.937142357692</v>
      </c>
      <c r="AR185" s="65">
        <f t="shared" ca="1" si="38"/>
        <v>61480.467979219167</v>
      </c>
      <c r="AS185" s="61"/>
      <c r="AT185" s="61"/>
      <c r="AU185" s="61"/>
      <c r="AV185" s="61"/>
      <c r="AW185" s="61"/>
      <c r="AX185" s="64">
        <f t="shared" ca="1" si="48"/>
        <v>33909.183231130461</v>
      </c>
      <c r="AY185" s="61">
        <f t="shared" ca="1" si="49"/>
        <v>29354.218319486066</v>
      </c>
      <c r="AZ185" s="65">
        <f t="shared" ca="1" si="39"/>
        <v>63263.401550616523</v>
      </c>
      <c r="BA185" s="61"/>
      <c r="BB185" s="61"/>
      <c r="BC185" s="61"/>
      <c r="BD185" s="61"/>
      <c r="BE185" s="61"/>
      <c r="BF185" s="66" t="s">
        <v>1332</v>
      </c>
      <c r="BG185" s="66" t="s">
        <v>1332</v>
      </c>
      <c r="BH185" s="66" t="s">
        <v>1537</v>
      </c>
      <c r="BI185" s="66" t="s">
        <v>1513</v>
      </c>
    </row>
    <row r="186" spans="1:61" s="67" customFormat="1" x14ac:dyDescent="0.35">
      <c r="A186" s="90" t="s">
        <v>546</v>
      </c>
      <c r="B186" s="90" t="s">
        <v>160</v>
      </c>
      <c r="C186" s="90" t="s">
        <v>161</v>
      </c>
      <c r="D186" s="91" t="s">
        <v>162</v>
      </c>
      <c r="E186" s="90" t="s">
        <v>547</v>
      </c>
      <c r="F186" s="90" t="s">
        <v>507</v>
      </c>
      <c r="G186" s="90" t="s">
        <v>508</v>
      </c>
      <c r="H186" s="90" t="s">
        <v>166</v>
      </c>
      <c r="I186" s="92">
        <v>5358</v>
      </c>
      <c r="J186" s="90" t="s">
        <v>170</v>
      </c>
      <c r="K186" s="93">
        <f t="shared" si="34"/>
        <v>49079.28</v>
      </c>
      <c r="L186" s="232">
        <v>12701.71</v>
      </c>
      <c r="M186" s="229"/>
      <c r="N186" s="63"/>
      <c r="O186" s="63"/>
      <c r="P186" s="60" t="s">
        <v>122</v>
      </c>
      <c r="Q186" s="60"/>
      <c r="R186" s="64">
        <f t="shared" ca="1" si="50"/>
        <v>7005.5519402399996</v>
      </c>
      <c r="S186" s="61">
        <f t="shared" ca="1" si="51"/>
        <v>6064.5076497599994</v>
      </c>
      <c r="T186" s="65">
        <f t="shared" ca="1" si="36"/>
        <v>13070.059589999999</v>
      </c>
      <c r="U186" s="61"/>
      <c r="V186" s="61"/>
      <c r="W186" s="61"/>
      <c r="X186" s="61"/>
      <c r="Y186" s="61"/>
      <c r="Z186" s="64">
        <f t="shared" ca="1" si="52"/>
        <v>7005.5519402399996</v>
      </c>
      <c r="AA186" s="61">
        <f t="shared" ca="1" si="53"/>
        <v>6064.5076497599994</v>
      </c>
      <c r="AB186" s="65">
        <f t="shared" ca="1" si="37"/>
        <v>13070.059589999999</v>
      </c>
      <c r="AC186" s="61"/>
      <c r="AD186" s="61"/>
      <c r="AE186" s="61"/>
      <c r="AF186" s="61"/>
      <c r="AG186" s="61"/>
      <c r="AH186" s="64">
        <f t="shared" ca="1" si="44"/>
        <v>7208.7129465069593</v>
      </c>
      <c r="AI186" s="61">
        <f t="shared" ca="1" si="45"/>
        <v>6240.3783716030393</v>
      </c>
      <c r="AJ186" s="65">
        <f t="shared" ca="1" si="35"/>
        <v>13449.091318109999</v>
      </c>
      <c r="AK186" s="61"/>
      <c r="AL186" s="61"/>
      <c r="AM186" s="61"/>
      <c r="AN186" s="61"/>
      <c r="AO186" s="61"/>
      <c r="AP186" s="64">
        <f t="shared" ca="1" si="46"/>
        <v>7417.7656219556611</v>
      </c>
      <c r="AQ186" s="61">
        <f t="shared" ca="1" si="47"/>
        <v>6421.3493443795269</v>
      </c>
      <c r="AR186" s="65">
        <f t="shared" ca="1" si="38"/>
        <v>13839.114966335188</v>
      </c>
      <c r="AS186" s="61"/>
      <c r="AT186" s="61"/>
      <c r="AU186" s="61"/>
      <c r="AV186" s="61"/>
      <c r="AW186" s="61"/>
      <c r="AX186" s="64">
        <f t="shared" ca="1" si="48"/>
        <v>7632.8808249923759</v>
      </c>
      <c r="AY186" s="61">
        <f t="shared" ca="1" si="49"/>
        <v>6607.5684753665328</v>
      </c>
      <c r="AZ186" s="65">
        <f t="shared" ca="1" si="39"/>
        <v>14240.449300358909</v>
      </c>
      <c r="BA186" s="61"/>
      <c r="BB186" s="61"/>
      <c r="BC186" s="61"/>
      <c r="BD186" s="61"/>
      <c r="BE186" s="61"/>
      <c r="BF186" s="66" t="s">
        <v>1332</v>
      </c>
      <c r="BG186" s="66" t="s">
        <v>1331</v>
      </c>
      <c r="BH186" s="66" t="s">
        <v>1522</v>
      </c>
      <c r="BI186" s="66" t="s">
        <v>1513</v>
      </c>
    </row>
    <row r="187" spans="1:61" s="67" customFormat="1" x14ac:dyDescent="0.35">
      <c r="A187" s="90" t="s">
        <v>548</v>
      </c>
      <c r="B187" s="90" t="s">
        <v>160</v>
      </c>
      <c r="C187" s="90" t="s">
        <v>161</v>
      </c>
      <c r="D187" s="91" t="s">
        <v>162</v>
      </c>
      <c r="E187" s="90" t="s">
        <v>549</v>
      </c>
      <c r="F187" s="90" t="s">
        <v>507</v>
      </c>
      <c r="G187" s="90" t="s">
        <v>508</v>
      </c>
      <c r="H187" s="90" t="s">
        <v>166</v>
      </c>
      <c r="I187" s="92">
        <v>5256</v>
      </c>
      <c r="J187" s="90" t="s">
        <v>170</v>
      </c>
      <c r="K187" s="93">
        <f t="shared" si="34"/>
        <v>48144.959999999999</v>
      </c>
      <c r="L187" s="232">
        <v>12459.9</v>
      </c>
      <c r="M187" s="229"/>
      <c r="N187" s="63"/>
      <c r="O187" s="63"/>
      <c r="P187" s="60" t="s">
        <v>122</v>
      </c>
      <c r="Q187" s="60"/>
      <c r="R187" s="64">
        <f t="shared" ca="1" si="50"/>
        <v>6872.1830856000006</v>
      </c>
      <c r="S187" s="61">
        <f t="shared" ca="1" si="51"/>
        <v>5949.0540143999997</v>
      </c>
      <c r="T187" s="65">
        <f t="shared" ca="1" si="36"/>
        <v>12821.2371</v>
      </c>
      <c r="U187" s="61"/>
      <c r="V187" s="61"/>
      <c r="W187" s="61"/>
      <c r="X187" s="61"/>
      <c r="Y187" s="61"/>
      <c r="Z187" s="64">
        <f t="shared" ca="1" si="52"/>
        <v>6872.1830856000006</v>
      </c>
      <c r="AA187" s="61">
        <f t="shared" ca="1" si="53"/>
        <v>5949.0540143999997</v>
      </c>
      <c r="AB187" s="65">
        <f t="shared" ca="1" si="37"/>
        <v>12821.2371</v>
      </c>
      <c r="AC187" s="61"/>
      <c r="AD187" s="61"/>
      <c r="AE187" s="61"/>
      <c r="AF187" s="61"/>
      <c r="AG187" s="61"/>
      <c r="AH187" s="64">
        <f t="shared" ca="1" si="44"/>
        <v>7071.4763950824008</v>
      </c>
      <c r="AI187" s="61">
        <f t="shared" ca="1" si="45"/>
        <v>6121.5765808175993</v>
      </c>
      <c r="AJ187" s="65">
        <f t="shared" ca="1" si="35"/>
        <v>13193.0529759</v>
      </c>
      <c r="AK187" s="61"/>
      <c r="AL187" s="61"/>
      <c r="AM187" s="61"/>
      <c r="AN187" s="61"/>
      <c r="AO187" s="61"/>
      <c r="AP187" s="64">
        <f t="shared" ca="1" si="46"/>
        <v>7276.5492105397907</v>
      </c>
      <c r="AQ187" s="61">
        <f t="shared" ca="1" si="47"/>
        <v>6299.1023016613099</v>
      </c>
      <c r="AR187" s="65">
        <f t="shared" ca="1" si="38"/>
        <v>13575.651512201101</v>
      </c>
      <c r="AS187" s="61"/>
      <c r="AT187" s="61"/>
      <c r="AU187" s="61"/>
      <c r="AV187" s="61"/>
      <c r="AW187" s="61"/>
      <c r="AX187" s="64">
        <f t="shared" ca="1" si="48"/>
        <v>7487.5691376454442</v>
      </c>
      <c r="AY187" s="61">
        <f t="shared" ca="1" si="49"/>
        <v>6481.7762684094878</v>
      </c>
      <c r="AZ187" s="65">
        <f t="shared" ca="1" si="39"/>
        <v>13969.345406054932</v>
      </c>
      <c r="BA187" s="61"/>
      <c r="BB187" s="61"/>
      <c r="BC187" s="61"/>
      <c r="BD187" s="61"/>
      <c r="BE187" s="61"/>
      <c r="BF187" s="66" t="s">
        <v>1332</v>
      </c>
      <c r="BG187" s="66" t="s">
        <v>1331</v>
      </c>
      <c r="BH187" s="66" t="s">
        <v>1522</v>
      </c>
      <c r="BI187" s="66" t="s">
        <v>1513</v>
      </c>
    </row>
    <row r="188" spans="1:61" s="67" customFormat="1" x14ac:dyDescent="0.35">
      <c r="A188" s="90" t="s">
        <v>550</v>
      </c>
      <c r="B188" s="90" t="s">
        <v>160</v>
      </c>
      <c r="C188" s="90" t="s">
        <v>161</v>
      </c>
      <c r="D188" s="91" t="s">
        <v>162</v>
      </c>
      <c r="E188" s="90" t="s">
        <v>551</v>
      </c>
      <c r="F188" s="90" t="s">
        <v>507</v>
      </c>
      <c r="G188" s="90" t="s">
        <v>508</v>
      </c>
      <c r="H188" s="90" t="s">
        <v>166</v>
      </c>
      <c r="I188" s="92">
        <v>40407</v>
      </c>
      <c r="J188" s="90" t="s">
        <v>170</v>
      </c>
      <c r="K188" s="93">
        <f t="shared" si="34"/>
        <v>370128.12</v>
      </c>
      <c r="L188" s="232">
        <v>95789.07</v>
      </c>
      <c r="M188" s="229"/>
      <c r="N188" s="63"/>
      <c r="O188" s="63"/>
      <c r="P188" s="60" t="s">
        <v>122</v>
      </c>
      <c r="Q188" s="60"/>
      <c r="R188" s="64">
        <f t="shared" ca="1" si="50"/>
        <v>52831.886824080008</v>
      </c>
      <c r="S188" s="61">
        <f t="shared" ca="1" si="51"/>
        <v>45735.066205919997</v>
      </c>
      <c r="T188" s="65">
        <f t="shared" ca="1" si="36"/>
        <v>98566.953030000004</v>
      </c>
      <c r="U188" s="61"/>
      <c r="V188" s="61"/>
      <c r="W188" s="61"/>
      <c r="X188" s="61"/>
      <c r="Y188" s="61"/>
      <c r="Z188" s="64">
        <f t="shared" ca="1" si="52"/>
        <v>52831.886824080008</v>
      </c>
      <c r="AA188" s="61">
        <f t="shared" ca="1" si="53"/>
        <v>45735.066205919997</v>
      </c>
      <c r="AB188" s="65">
        <f t="shared" ca="1" si="37"/>
        <v>98566.953030000004</v>
      </c>
      <c r="AC188" s="61"/>
      <c r="AD188" s="61"/>
      <c r="AE188" s="61"/>
      <c r="AF188" s="61"/>
      <c r="AG188" s="61"/>
      <c r="AH188" s="64">
        <f t="shared" ca="1" si="44"/>
        <v>54364.011541978325</v>
      </c>
      <c r="AI188" s="61">
        <f t="shared" ca="1" si="45"/>
        <v>47061.383125891676</v>
      </c>
      <c r="AJ188" s="65">
        <f t="shared" ca="1" si="35"/>
        <v>101425.39466787</v>
      </c>
      <c r="AK188" s="61"/>
      <c r="AL188" s="61"/>
      <c r="AM188" s="61"/>
      <c r="AN188" s="61"/>
      <c r="AO188" s="61"/>
      <c r="AP188" s="64">
        <f t="shared" ca="1" si="46"/>
        <v>55940.567876695692</v>
      </c>
      <c r="AQ188" s="61">
        <f t="shared" ca="1" si="47"/>
        <v>48426.163236542539</v>
      </c>
      <c r="AR188" s="65">
        <f t="shared" ca="1" si="38"/>
        <v>104366.73111323823</v>
      </c>
      <c r="AS188" s="61"/>
      <c r="AT188" s="61"/>
      <c r="AU188" s="61"/>
      <c r="AV188" s="61"/>
      <c r="AW188" s="61"/>
      <c r="AX188" s="64">
        <f t="shared" ca="1" si="48"/>
        <v>57562.844345119869</v>
      </c>
      <c r="AY188" s="61">
        <f t="shared" ca="1" si="49"/>
        <v>49830.521970402275</v>
      </c>
      <c r="AZ188" s="65">
        <f t="shared" ca="1" si="39"/>
        <v>107393.36631552214</v>
      </c>
      <c r="BA188" s="61"/>
      <c r="BB188" s="61"/>
      <c r="BC188" s="61"/>
      <c r="BD188" s="61"/>
      <c r="BE188" s="61"/>
      <c r="BF188" s="66" t="s">
        <v>1332</v>
      </c>
      <c r="BG188" s="66" t="s">
        <v>1331</v>
      </c>
      <c r="BH188" s="66" t="s">
        <v>1522</v>
      </c>
      <c r="BI188" s="66" t="s">
        <v>1513</v>
      </c>
    </row>
    <row r="189" spans="1:61" s="67" customFormat="1" x14ac:dyDescent="0.35">
      <c r="A189" s="90" t="s">
        <v>552</v>
      </c>
      <c r="B189" s="90" t="s">
        <v>160</v>
      </c>
      <c r="C189" s="90" t="s">
        <v>161</v>
      </c>
      <c r="D189" s="91" t="s">
        <v>162</v>
      </c>
      <c r="E189" s="90" t="s">
        <v>553</v>
      </c>
      <c r="F189" s="90" t="s">
        <v>507</v>
      </c>
      <c r="G189" s="90" t="s">
        <v>508</v>
      </c>
      <c r="H189" s="90" t="s">
        <v>166</v>
      </c>
      <c r="I189" s="92">
        <v>660</v>
      </c>
      <c r="J189" s="90" t="s">
        <v>200</v>
      </c>
      <c r="K189" s="93">
        <f t="shared" si="34"/>
        <v>6045.6</v>
      </c>
      <c r="L189" s="232">
        <v>1564.6</v>
      </c>
      <c r="M189" s="229"/>
      <c r="N189" s="63"/>
      <c r="O189" s="63"/>
      <c r="P189" s="60" t="s">
        <v>122</v>
      </c>
      <c r="Q189" s="60"/>
      <c r="R189" s="64">
        <f t="shared" ca="1" si="50"/>
        <v>862.94574239999997</v>
      </c>
      <c r="S189" s="61">
        <f t="shared" ca="1" si="51"/>
        <v>747.02765759999988</v>
      </c>
      <c r="T189" s="65">
        <f t="shared" ca="1" si="36"/>
        <v>1609.9733999999999</v>
      </c>
      <c r="U189" s="61"/>
      <c r="V189" s="61"/>
      <c r="W189" s="61"/>
      <c r="X189" s="61"/>
      <c r="Y189" s="61"/>
      <c r="Z189" s="64">
        <f t="shared" ca="1" si="52"/>
        <v>862.94574239999997</v>
      </c>
      <c r="AA189" s="61">
        <f t="shared" ca="1" si="53"/>
        <v>747.02765759999988</v>
      </c>
      <c r="AB189" s="65">
        <f t="shared" ca="1" si="37"/>
        <v>1609.9733999999999</v>
      </c>
      <c r="AC189" s="61"/>
      <c r="AD189" s="61"/>
      <c r="AE189" s="61"/>
      <c r="AF189" s="61"/>
      <c r="AG189" s="61"/>
      <c r="AH189" s="64">
        <f t="shared" ca="1" si="44"/>
        <v>887.97116892959991</v>
      </c>
      <c r="AI189" s="61">
        <f t="shared" ca="1" si="45"/>
        <v>768.69145967039992</v>
      </c>
      <c r="AJ189" s="65">
        <f t="shared" ca="1" si="35"/>
        <v>1656.6626285999998</v>
      </c>
      <c r="AK189" s="61"/>
      <c r="AL189" s="61"/>
      <c r="AM189" s="61"/>
      <c r="AN189" s="61"/>
      <c r="AO189" s="61"/>
      <c r="AP189" s="64">
        <f t="shared" ca="1" si="46"/>
        <v>913.72233282855836</v>
      </c>
      <c r="AQ189" s="61">
        <f t="shared" ca="1" si="47"/>
        <v>790.98351200084153</v>
      </c>
      <c r="AR189" s="65">
        <f t="shared" ca="1" si="38"/>
        <v>1704.7058448293999</v>
      </c>
      <c r="AS189" s="61"/>
      <c r="AT189" s="61"/>
      <c r="AU189" s="61"/>
      <c r="AV189" s="61"/>
      <c r="AW189" s="61"/>
      <c r="AX189" s="64">
        <f t="shared" ca="1" si="48"/>
        <v>940.22028048058667</v>
      </c>
      <c r="AY189" s="61">
        <f t="shared" ca="1" si="49"/>
        <v>813.92203384886591</v>
      </c>
      <c r="AZ189" s="65">
        <f t="shared" ca="1" si="39"/>
        <v>1754.1423143294526</v>
      </c>
      <c r="BA189" s="61"/>
      <c r="BB189" s="61"/>
      <c r="BC189" s="61"/>
      <c r="BD189" s="61"/>
      <c r="BE189" s="61"/>
      <c r="BF189" s="66" t="s">
        <v>1332</v>
      </c>
      <c r="BG189" s="66" t="s">
        <v>1331</v>
      </c>
      <c r="BH189" s="66" t="s">
        <v>1522</v>
      </c>
      <c r="BI189" s="66" t="s">
        <v>1513</v>
      </c>
    </row>
    <row r="190" spans="1:61" s="67" customFormat="1" x14ac:dyDescent="0.35">
      <c r="A190" s="90" t="s">
        <v>554</v>
      </c>
      <c r="B190" s="90" t="s">
        <v>160</v>
      </c>
      <c r="C190" s="90" t="s">
        <v>161</v>
      </c>
      <c r="D190" s="91" t="s">
        <v>162</v>
      </c>
      <c r="E190" s="90" t="s">
        <v>555</v>
      </c>
      <c r="F190" s="90" t="s">
        <v>507</v>
      </c>
      <c r="G190" s="90" t="s">
        <v>508</v>
      </c>
      <c r="H190" s="90" t="s">
        <v>166</v>
      </c>
      <c r="I190" s="92">
        <v>5256</v>
      </c>
      <c r="J190" s="90" t="s">
        <v>170</v>
      </c>
      <c r="K190" s="93">
        <f t="shared" si="34"/>
        <v>48144.959999999999</v>
      </c>
      <c r="L190" s="232">
        <v>12459.9</v>
      </c>
      <c r="M190" s="229"/>
      <c r="N190" s="63"/>
      <c r="O190" s="63"/>
      <c r="P190" s="60" t="s">
        <v>122</v>
      </c>
      <c r="Q190" s="60"/>
      <c r="R190" s="64">
        <f t="shared" ca="1" si="50"/>
        <v>6872.1830856000006</v>
      </c>
      <c r="S190" s="61">
        <f t="shared" ca="1" si="51"/>
        <v>5949.0540143999997</v>
      </c>
      <c r="T190" s="65">
        <f t="shared" ca="1" si="36"/>
        <v>12821.2371</v>
      </c>
      <c r="U190" s="61"/>
      <c r="V190" s="61"/>
      <c r="W190" s="61"/>
      <c r="X190" s="61"/>
      <c r="Y190" s="61"/>
      <c r="Z190" s="64">
        <f t="shared" ca="1" si="52"/>
        <v>6872.1830856000006</v>
      </c>
      <c r="AA190" s="61">
        <f t="shared" ca="1" si="53"/>
        <v>5949.0540143999997</v>
      </c>
      <c r="AB190" s="65">
        <f t="shared" ca="1" si="37"/>
        <v>12821.2371</v>
      </c>
      <c r="AC190" s="61"/>
      <c r="AD190" s="61"/>
      <c r="AE190" s="61"/>
      <c r="AF190" s="61"/>
      <c r="AG190" s="61"/>
      <c r="AH190" s="64">
        <f t="shared" ca="1" si="44"/>
        <v>7071.4763950824008</v>
      </c>
      <c r="AI190" s="61">
        <f t="shared" ca="1" si="45"/>
        <v>6121.5765808175993</v>
      </c>
      <c r="AJ190" s="65">
        <f t="shared" ca="1" si="35"/>
        <v>13193.0529759</v>
      </c>
      <c r="AK190" s="61"/>
      <c r="AL190" s="61"/>
      <c r="AM190" s="61"/>
      <c r="AN190" s="61"/>
      <c r="AO190" s="61"/>
      <c r="AP190" s="64">
        <f t="shared" ca="1" si="46"/>
        <v>7276.5492105397907</v>
      </c>
      <c r="AQ190" s="61">
        <f t="shared" ca="1" si="47"/>
        <v>6299.1023016613099</v>
      </c>
      <c r="AR190" s="65">
        <f t="shared" ca="1" si="38"/>
        <v>13575.651512201101</v>
      </c>
      <c r="AS190" s="61"/>
      <c r="AT190" s="61"/>
      <c r="AU190" s="61"/>
      <c r="AV190" s="61"/>
      <c r="AW190" s="61"/>
      <c r="AX190" s="64">
        <f t="shared" ca="1" si="48"/>
        <v>7487.5691376454442</v>
      </c>
      <c r="AY190" s="61">
        <f t="shared" ca="1" si="49"/>
        <v>6481.7762684094878</v>
      </c>
      <c r="AZ190" s="65">
        <f t="shared" ca="1" si="39"/>
        <v>13969.345406054932</v>
      </c>
      <c r="BA190" s="61"/>
      <c r="BB190" s="61"/>
      <c r="BC190" s="61"/>
      <c r="BD190" s="61"/>
      <c r="BE190" s="61"/>
      <c r="BF190" s="66" t="s">
        <v>1332</v>
      </c>
      <c r="BG190" s="66" t="s">
        <v>1331</v>
      </c>
      <c r="BH190" s="66" t="s">
        <v>1522</v>
      </c>
      <c r="BI190" s="66" t="s">
        <v>1513</v>
      </c>
    </row>
    <row r="191" spans="1:61" s="67" customFormat="1" x14ac:dyDescent="0.35">
      <c r="A191" s="90" t="s">
        <v>556</v>
      </c>
      <c r="B191" s="90" t="s">
        <v>160</v>
      </c>
      <c r="C191" s="90" t="s">
        <v>161</v>
      </c>
      <c r="D191" s="91" t="s">
        <v>162</v>
      </c>
      <c r="E191" s="90" t="s">
        <v>557</v>
      </c>
      <c r="F191" s="90" t="s">
        <v>507</v>
      </c>
      <c r="G191" s="90" t="s">
        <v>508</v>
      </c>
      <c r="H191" s="90" t="s">
        <v>166</v>
      </c>
      <c r="I191" s="92">
        <v>3000</v>
      </c>
      <c r="J191" s="90" t="s">
        <v>167</v>
      </c>
      <c r="K191" s="93">
        <f t="shared" si="34"/>
        <v>27480</v>
      </c>
      <c r="L191" s="232">
        <v>7111.82</v>
      </c>
      <c r="M191" s="229"/>
      <c r="N191" s="63"/>
      <c r="O191" s="63"/>
      <c r="P191" s="60" t="s">
        <v>122</v>
      </c>
      <c r="Q191" s="60"/>
      <c r="R191" s="64">
        <f t="shared" ca="1" si="50"/>
        <v>3922.4816500799998</v>
      </c>
      <c r="S191" s="61">
        <f t="shared" ca="1" si="51"/>
        <v>3395.5811299199995</v>
      </c>
      <c r="T191" s="65">
        <f t="shared" ca="1" si="36"/>
        <v>7318.0627799999993</v>
      </c>
      <c r="U191" s="61"/>
      <c r="V191" s="61"/>
      <c r="W191" s="61"/>
      <c r="X191" s="61"/>
      <c r="Y191" s="61"/>
      <c r="Z191" s="64">
        <f t="shared" ca="1" si="52"/>
        <v>3922.4816500799998</v>
      </c>
      <c r="AA191" s="61">
        <f t="shared" ca="1" si="53"/>
        <v>3395.5811299199995</v>
      </c>
      <c r="AB191" s="65">
        <f t="shared" ca="1" si="37"/>
        <v>7318.0627799999993</v>
      </c>
      <c r="AC191" s="61"/>
      <c r="AD191" s="61"/>
      <c r="AE191" s="61"/>
      <c r="AF191" s="61"/>
      <c r="AG191" s="61"/>
      <c r="AH191" s="64">
        <f t="shared" ca="1" si="44"/>
        <v>4036.2336179323197</v>
      </c>
      <c r="AI191" s="61">
        <f t="shared" ca="1" si="45"/>
        <v>3494.0529826876796</v>
      </c>
      <c r="AJ191" s="65">
        <f t="shared" ca="1" si="35"/>
        <v>7530.2866006199993</v>
      </c>
      <c r="AK191" s="61"/>
      <c r="AL191" s="61"/>
      <c r="AM191" s="61"/>
      <c r="AN191" s="61"/>
      <c r="AO191" s="61"/>
      <c r="AP191" s="64">
        <f t="shared" ca="1" si="46"/>
        <v>4153.2843928523571</v>
      </c>
      <c r="AQ191" s="61">
        <f t="shared" ca="1" si="47"/>
        <v>3595.3805191856218</v>
      </c>
      <c r="AR191" s="65">
        <f t="shared" ca="1" si="38"/>
        <v>7748.6649120379789</v>
      </c>
      <c r="AS191" s="61"/>
      <c r="AT191" s="61"/>
      <c r="AU191" s="61"/>
      <c r="AV191" s="61"/>
      <c r="AW191" s="61"/>
      <c r="AX191" s="64">
        <f t="shared" ca="1" si="48"/>
        <v>4273.7296402450756</v>
      </c>
      <c r="AY191" s="61">
        <f t="shared" ca="1" si="49"/>
        <v>3699.6465542420051</v>
      </c>
      <c r="AZ191" s="65">
        <f t="shared" ca="1" si="39"/>
        <v>7973.3761944870803</v>
      </c>
      <c r="BA191" s="61"/>
      <c r="BB191" s="61"/>
      <c r="BC191" s="61"/>
      <c r="BD191" s="61"/>
      <c r="BE191" s="61"/>
      <c r="BF191" s="66" t="s">
        <v>1332</v>
      </c>
      <c r="BG191" s="66" t="s">
        <v>1331</v>
      </c>
      <c r="BH191" s="66" t="s">
        <v>1522</v>
      </c>
      <c r="BI191" s="66" t="s">
        <v>1513</v>
      </c>
    </row>
    <row r="192" spans="1:61" s="67" customFormat="1" x14ac:dyDescent="0.35">
      <c r="A192" s="90" t="s">
        <v>558</v>
      </c>
      <c r="B192" s="90" t="s">
        <v>160</v>
      </c>
      <c r="C192" s="90" t="s">
        <v>161</v>
      </c>
      <c r="D192" s="91" t="s">
        <v>162</v>
      </c>
      <c r="E192" s="90" t="s">
        <v>559</v>
      </c>
      <c r="F192" s="90" t="s">
        <v>507</v>
      </c>
      <c r="G192" s="90" t="s">
        <v>508</v>
      </c>
      <c r="H192" s="90" t="s">
        <v>166</v>
      </c>
      <c r="I192" s="92">
        <v>520</v>
      </c>
      <c r="J192" s="90" t="s">
        <v>206</v>
      </c>
      <c r="K192" s="93">
        <f t="shared" si="34"/>
        <v>4763.2</v>
      </c>
      <c r="L192" s="232">
        <v>1232.72</v>
      </c>
      <c r="M192" s="229"/>
      <c r="N192" s="63"/>
      <c r="O192" s="63"/>
      <c r="P192" s="60" t="s">
        <v>122</v>
      </c>
      <c r="Q192" s="60"/>
      <c r="R192" s="64">
        <f t="shared" ca="1" si="50"/>
        <v>679.89931968000008</v>
      </c>
      <c r="S192" s="61">
        <f t="shared" ca="1" si="51"/>
        <v>588.56956032000005</v>
      </c>
      <c r="T192" s="65">
        <f t="shared" ca="1" si="36"/>
        <v>1268.4688800000001</v>
      </c>
      <c r="U192" s="61"/>
      <c r="V192" s="61"/>
      <c r="W192" s="61"/>
      <c r="X192" s="61"/>
      <c r="Y192" s="61"/>
      <c r="Z192" s="64">
        <f t="shared" ca="1" si="52"/>
        <v>679.89931968000008</v>
      </c>
      <c r="AA192" s="61">
        <f t="shared" ca="1" si="53"/>
        <v>588.56956032000005</v>
      </c>
      <c r="AB192" s="65">
        <f t="shared" ca="1" si="37"/>
        <v>1268.4688800000001</v>
      </c>
      <c r="AC192" s="61"/>
      <c r="AD192" s="61"/>
      <c r="AE192" s="61"/>
      <c r="AF192" s="61"/>
      <c r="AG192" s="61"/>
      <c r="AH192" s="64">
        <f t="shared" ca="1" si="44"/>
        <v>699.61639995072017</v>
      </c>
      <c r="AI192" s="61">
        <f t="shared" ca="1" si="45"/>
        <v>605.63807756927997</v>
      </c>
      <c r="AJ192" s="65">
        <f t="shared" ca="1" si="35"/>
        <v>1305.2544775200001</v>
      </c>
      <c r="AK192" s="61"/>
      <c r="AL192" s="61"/>
      <c r="AM192" s="61"/>
      <c r="AN192" s="61"/>
      <c r="AO192" s="61"/>
      <c r="AP192" s="64">
        <f t="shared" ca="1" si="46"/>
        <v>719.90527554929099</v>
      </c>
      <c r="AQ192" s="61">
        <f t="shared" ca="1" si="47"/>
        <v>623.20158181878924</v>
      </c>
      <c r="AR192" s="65">
        <f t="shared" ca="1" si="38"/>
        <v>1343.1068573680802</v>
      </c>
      <c r="AS192" s="61"/>
      <c r="AT192" s="61"/>
      <c r="AU192" s="61"/>
      <c r="AV192" s="61"/>
      <c r="AW192" s="61"/>
      <c r="AX192" s="64">
        <f t="shared" ca="1" si="48"/>
        <v>740.78252854022048</v>
      </c>
      <c r="AY192" s="61">
        <f t="shared" ca="1" si="49"/>
        <v>641.27442769153413</v>
      </c>
      <c r="AZ192" s="65">
        <f t="shared" ca="1" si="39"/>
        <v>1382.0569562317546</v>
      </c>
      <c r="BA192" s="61"/>
      <c r="BB192" s="61"/>
      <c r="BC192" s="61"/>
      <c r="BD192" s="61"/>
      <c r="BE192" s="61"/>
      <c r="BF192" s="66" t="s">
        <v>1332</v>
      </c>
      <c r="BG192" s="66" t="s">
        <v>1331</v>
      </c>
      <c r="BH192" s="66" t="s">
        <v>1522</v>
      </c>
      <c r="BI192" s="66" t="s">
        <v>1513</v>
      </c>
    </row>
    <row r="193" spans="1:61" s="67" customFormat="1" x14ac:dyDescent="0.35">
      <c r="A193" s="90" t="s">
        <v>560</v>
      </c>
      <c r="B193" s="90" t="s">
        <v>160</v>
      </c>
      <c r="C193" s="90" t="s">
        <v>161</v>
      </c>
      <c r="D193" s="91" t="s">
        <v>162</v>
      </c>
      <c r="E193" s="90" t="s">
        <v>561</v>
      </c>
      <c r="F193" s="90" t="s">
        <v>507</v>
      </c>
      <c r="G193" s="90" t="s">
        <v>508</v>
      </c>
      <c r="H193" s="90" t="s">
        <v>166</v>
      </c>
      <c r="I193" s="92">
        <v>3900</v>
      </c>
      <c r="J193" s="90" t="s">
        <v>206</v>
      </c>
      <c r="K193" s="93">
        <f t="shared" si="34"/>
        <v>35724</v>
      </c>
      <c r="L193" s="232">
        <v>9245.36</v>
      </c>
      <c r="M193" s="229"/>
      <c r="N193" s="63"/>
      <c r="O193" s="63"/>
      <c r="P193" s="60" t="s">
        <v>122</v>
      </c>
      <c r="Q193" s="60"/>
      <c r="R193" s="64">
        <f t="shared" ca="1" si="50"/>
        <v>5099.2228358400007</v>
      </c>
      <c r="S193" s="61">
        <f t="shared" ca="1" si="51"/>
        <v>4414.2526041599995</v>
      </c>
      <c r="T193" s="65">
        <f t="shared" ca="1" si="36"/>
        <v>9513.4754400000002</v>
      </c>
      <c r="U193" s="61"/>
      <c r="V193" s="61"/>
      <c r="W193" s="61"/>
      <c r="X193" s="61"/>
      <c r="Y193" s="61"/>
      <c r="Z193" s="64">
        <f t="shared" ca="1" si="52"/>
        <v>5099.2228358400007</v>
      </c>
      <c r="AA193" s="61">
        <f t="shared" ca="1" si="53"/>
        <v>4414.2526041599995</v>
      </c>
      <c r="AB193" s="65">
        <f t="shared" ca="1" si="37"/>
        <v>9513.4754400000002</v>
      </c>
      <c r="AC193" s="61"/>
      <c r="AD193" s="61"/>
      <c r="AE193" s="61"/>
      <c r="AF193" s="61"/>
      <c r="AG193" s="61"/>
      <c r="AH193" s="64">
        <f t="shared" ca="1" si="44"/>
        <v>5247.1002980793601</v>
      </c>
      <c r="AI193" s="61">
        <f t="shared" ca="1" si="45"/>
        <v>4542.2659296806396</v>
      </c>
      <c r="AJ193" s="65">
        <f t="shared" ca="1" si="35"/>
        <v>9789.3662277599997</v>
      </c>
      <c r="AK193" s="61"/>
      <c r="AL193" s="61"/>
      <c r="AM193" s="61"/>
      <c r="AN193" s="61"/>
      <c r="AO193" s="61"/>
      <c r="AP193" s="64">
        <f t="shared" ca="1" si="46"/>
        <v>5399.2662067236615</v>
      </c>
      <c r="AQ193" s="61">
        <f t="shared" ca="1" si="47"/>
        <v>4673.991641641378</v>
      </c>
      <c r="AR193" s="65">
        <f t="shared" ca="1" si="38"/>
        <v>10073.25784836504</v>
      </c>
      <c r="AS193" s="61"/>
      <c r="AT193" s="61"/>
      <c r="AU193" s="61"/>
      <c r="AV193" s="61"/>
      <c r="AW193" s="61"/>
      <c r="AX193" s="64">
        <f t="shared" ca="1" si="48"/>
        <v>5555.8449267186479</v>
      </c>
      <c r="AY193" s="61">
        <f t="shared" ca="1" si="49"/>
        <v>4809.5373992489785</v>
      </c>
      <c r="AZ193" s="65">
        <f t="shared" ca="1" si="39"/>
        <v>10365.382325967626</v>
      </c>
      <c r="BA193" s="61"/>
      <c r="BB193" s="61"/>
      <c r="BC193" s="61"/>
      <c r="BD193" s="61"/>
      <c r="BE193" s="61"/>
      <c r="BF193" s="66" t="s">
        <v>1332</v>
      </c>
      <c r="BG193" s="66" t="s">
        <v>1331</v>
      </c>
      <c r="BH193" s="66" t="s">
        <v>1522</v>
      </c>
      <c r="BI193" s="66" t="s">
        <v>1513</v>
      </c>
    </row>
    <row r="194" spans="1:61" s="67" customFormat="1" x14ac:dyDescent="0.35">
      <c r="A194" s="90" t="s">
        <v>562</v>
      </c>
      <c r="B194" s="90" t="s">
        <v>160</v>
      </c>
      <c r="C194" s="90" t="s">
        <v>161</v>
      </c>
      <c r="D194" s="91" t="s">
        <v>162</v>
      </c>
      <c r="E194" s="90" t="s">
        <v>563</v>
      </c>
      <c r="F194" s="90" t="s">
        <v>507</v>
      </c>
      <c r="G194" s="90" t="s">
        <v>508</v>
      </c>
      <c r="H194" s="90" t="s">
        <v>166</v>
      </c>
      <c r="I194" s="92">
        <v>5358</v>
      </c>
      <c r="J194" s="90" t="s">
        <v>170</v>
      </c>
      <c r="K194" s="93">
        <f t="shared" si="34"/>
        <v>49079.28</v>
      </c>
      <c r="L194" s="232">
        <v>12701.71</v>
      </c>
      <c r="M194" s="229"/>
      <c r="N194" s="63"/>
      <c r="O194" s="63"/>
      <c r="P194" s="60" t="s">
        <v>122</v>
      </c>
      <c r="Q194" s="60"/>
      <c r="R194" s="64">
        <f t="shared" ca="1" si="50"/>
        <v>7005.5519402399996</v>
      </c>
      <c r="S194" s="61">
        <f t="shared" ca="1" si="51"/>
        <v>6064.5076497599994</v>
      </c>
      <c r="T194" s="65">
        <f t="shared" ca="1" si="36"/>
        <v>13070.059589999999</v>
      </c>
      <c r="U194" s="61"/>
      <c r="V194" s="61"/>
      <c r="W194" s="61"/>
      <c r="X194" s="61"/>
      <c r="Y194" s="61"/>
      <c r="Z194" s="64">
        <f t="shared" ca="1" si="52"/>
        <v>7005.5519402399996</v>
      </c>
      <c r="AA194" s="61">
        <f t="shared" ca="1" si="53"/>
        <v>6064.5076497599994</v>
      </c>
      <c r="AB194" s="65">
        <f t="shared" ca="1" si="37"/>
        <v>13070.059589999999</v>
      </c>
      <c r="AC194" s="61"/>
      <c r="AD194" s="61"/>
      <c r="AE194" s="61"/>
      <c r="AF194" s="61"/>
      <c r="AG194" s="61"/>
      <c r="AH194" s="64">
        <f t="shared" ca="1" si="44"/>
        <v>7208.7129465069593</v>
      </c>
      <c r="AI194" s="61">
        <f t="shared" ca="1" si="45"/>
        <v>6240.3783716030393</v>
      </c>
      <c r="AJ194" s="65">
        <f t="shared" ca="1" si="35"/>
        <v>13449.091318109999</v>
      </c>
      <c r="AK194" s="61"/>
      <c r="AL194" s="61"/>
      <c r="AM194" s="61"/>
      <c r="AN194" s="61"/>
      <c r="AO194" s="61"/>
      <c r="AP194" s="64">
        <f t="shared" ca="1" si="46"/>
        <v>7417.7656219556611</v>
      </c>
      <c r="AQ194" s="61">
        <f t="shared" ca="1" si="47"/>
        <v>6421.3493443795269</v>
      </c>
      <c r="AR194" s="65">
        <f t="shared" ca="1" si="38"/>
        <v>13839.114966335188</v>
      </c>
      <c r="AS194" s="61"/>
      <c r="AT194" s="61"/>
      <c r="AU194" s="61"/>
      <c r="AV194" s="61"/>
      <c r="AW194" s="61"/>
      <c r="AX194" s="64">
        <f t="shared" ca="1" si="48"/>
        <v>7632.8808249923759</v>
      </c>
      <c r="AY194" s="61">
        <f t="shared" ca="1" si="49"/>
        <v>6607.5684753665328</v>
      </c>
      <c r="AZ194" s="65">
        <f t="shared" ca="1" si="39"/>
        <v>14240.449300358909</v>
      </c>
      <c r="BA194" s="61"/>
      <c r="BB194" s="61"/>
      <c r="BC194" s="61"/>
      <c r="BD194" s="61"/>
      <c r="BE194" s="61"/>
      <c r="BF194" s="66" t="s">
        <v>1332</v>
      </c>
      <c r="BG194" s="66" t="s">
        <v>1331</v>
      </c>
      <c r="BH194" s="66" t="s">
        <v>1522</v>
      </c>
      <c r="BI194" s="66" t="s">
        <v>1513</v>
      </c>
    </row>
    <row r="195" spans="1:61" s="67" customFormat="1" x14ac:dyDescent="0.35">
      <c r="A195" s="90" t="s">
        <v>564</v>
      </c>
      <c r="B195" s="90" t="s">
        <v>160</v>
      </c>
      <c r="C195" s="90" t="s">
        <v>161</v>
      </c>
      <c r="D195" s="91" t="s">
        <v>162</v>
      </c>
      <c r="E195" s="90" t="s">
        <v>565</v>
      </c>
      <c r="F195" s="90" t="s">
        <v>507</v>
      </c>
      <c r="G195" s="90" t="s">
        <v>508</v>
      </c>
      <c r="H195" s="90" t="s">
        <v>166</v>
      </c>
      <c r="I195" s="92">
        <v>30080</v>
      </c>
      <c r="J195" s="90" t="s">
        <v>200</v>
      </c>
      <c r="K195" s="93">
        <f t="shared" si="34"/>
        <v>275532.79999999999</v>
      </c>
      <c r="L195" s="232">
        <v>71307.83</v>
      </c>
      <c r="M195" s="229"/>
      <c r="N195" s="63"/>
      <c r="O195" s="63"/>
      <c r="P195" s="60" t="s">
        <v>122</v>
      </c>
      <c r="Q195" s="60"/>
      <c r="R195" s="64">
        <f t="shared" ca="1" si="50"/>
        <v>39329.405789520009</v>
      </c>
      <c r="S195" s="61">
        <f t="shared" ca="1" si="51"/>
        <v>34046.351280479998</v>
      </c>
      <c r="T195" s="65">
        <f t="shared" ca="1" si="36"/>
        <v>73375.757070000007</v>
      </c>
      <c r="U195" s="61"/>
      <c r="V195" s="61"/>
      <c r="W195" s="61"/>
      <c r="X195" s="61"/>
      <c r="Y195" s="61"/>
      <c r="Z195" s="64">
        <f t="shared" ca="1" si="52"/>
        <v>39329.405789520009</v>
      </c>
      <c r="AA195" s="61">
        <f t="shared" ca="1" si="53"/>
        <v>34046.351280479998</v>
      </c>
      <c r="AB195" s="65">
        <f t="shared" ca="1" si="37"/>
        <v>73375.757070000007</v>
      </c>
      <c r="AC195" s="61"/>
      <c r="AD195" s="61"/>
      <c r="AE195" s="61"/>
      <c r="AF195" s="61"/>
      <c r="AG195" s="61"/>
      <c r="AH195" s="64">
        <f t="shared" ca="1" si="44"/>
        <v>40469.958557416081</v>
      </c>
      <c r="AI195" s="61">
        <f t="shared" ca="1" si="45"/>
        <v>35033.695467613921</v>
      </c>
      <c r="AJ195" s="65">
        <f t="shared" ca="1" si="35"/>
        <v>75503.654025030002</v>
      </c>
      <c r="AK195" s="61"/>
      <c r="AL195" s="61"/>
      <c r="AM195" s="61"/>
      <c r="AN195" s="61"/>
      <c r="AO195" s="61"/>
      <c r="AP195" s="64">
        <f t="shared" ca="1" si="46"/>
        <v>41643.587355581149</v>
      </c>
      <c r="AQ195" s="61">
        <f t="shared" ca="1" si="47"/>
        <v>36049.672636174721</v>
      </c>
      <c r="AR195" s="65">
        <f t="shared" ca="1" si="38"/>
        <v>77693.259991755869</v>
      </c>
      <c r="AS195" s="61"/>
      <c r="AT195" s="61"/>
      <c r="AU195" s="61"/>
      <c r="AV195" s="61"/>
      <c r="AW195" s="61"/>
      <c r="AX195" s="64">
        <f t="shared" ca="1" si="48"/>
        <v>42851.251388893004</v>
      </c>
      <c r="AY195" s="61">
        <f t="shared" ca="1" si="49"/>
        <v>37095.113142623792</v>
      </c>
      <c r="AZ195" s="65">
        <f t="shared" ca="1" si="39"/>
        <v>79946.364531516796</v>
      </c>
      <c r="BA195" s="61"/>
      <c r="BB195" s="61"/>
      <c r="BC195" s="61"/>
      <c r="BD195" s="61"/>
      <c r="BE195" s="61"/>
      <c r="BF195" s="66" t="s">
        <v>1332</v>
      </c>
      <c r="BG195" s="66" t="s">
        <v>1331</v>
      </c>
      <c r="BH195" s="66" t="s">
        <v>1522</v>
      </c>
      <c r="BI195" s="66" t="s">
        <v>1513</v>
      </c>
    </row>
    <row r="196" spans="1:61" s="67" customFormat="1" x14ac:dyDescent="0.35">
      <c r="A196" s="90" t="s">
        <v>566</v>
      </c>
      <c r="B196" s="90" t="s">
        <v>160</v>
      </c>
      <c r="C196" s="90" t="s">
        <v>161</v>
      </c>
      <c r="D196" s="91" t="s">
        <v>162</v>
      </c>
      <c r="E196" s="90" t="s">
        <v>567</v>
      </c>
      <c r="F196" s="90" t="s">
        <v>507</v>
      </c>
      <c r="G196" s="90" t="s">
        <v>508</v>
      </c>
      <c r="H196" s="90" t="s">
        <v>166</v>
      </c>
      <c r="I196" s="92">
        <v>5256</v>
      </c>
      <c r="J196" s="90" t="s">
        <v>170</v>
      </c>
      <c r="K196" s="93">
        <f t="shared" si="34"/>
        <v>48144.959999999999</v>
      </c>
      <c r="L196" s="232">
        <v>12459.9</v>
      </c>
      <c r="M196" s="229"/>
      <c r="N196" s="63"/>
      <c r="O196" s="63"/>
      <c r="P196" s="60" t="s">
        <v>122</v>
      </c>
      <c r="Q196" s="60"/>
      <c r="R196" s="64">
        <f t="shared" ca="1" si="50"/>
        <v>6872.1830856000006</v>
      </c>
      <c r="S196" s="61">
        <f t="shared" ca="1" si="51"/>
        <v>5949.0540143999997</v>
      </c>
      <c r="T196" s="65">
        <f t="shared" ca="1" si="36"/>
        <v>12821.2371</v>
      </c>
      <c r="U196" s="61"/>
      <c r="V196" s="61"/>
      <c r="W196" s="61"/>
      <c r="X196" s="61"/>
      <c r="Y196" s="61"/>
      <c r="Z196" s="64">
        <f t="shared" ca="1" si="52"/>
        <v>6872.1830856000006</v>
      </c>
      <c r="AA196" s="61">
        <f t="shared" ca="1" si="53"/>
        <v>5949.0540143999997</v>
      </c>
      <c r="AB196" s="65">
        <f t="shared" ca="1" si="37"/>
        <v>12821.2371</v>
      </c>
      <c r="AC196" s="61"/>
      <c r="AD196" s="61"/>
      <c r="AE196" s="61"/>
      <c r="AF196" s="61"/>
      <c r="AG196" s="61"/>
      <c r="AH196" s="64">
        <f t="shared" ca="1" si="44"/>
        <v>7071.4763950824008</v>
      </c>
      <c r="AI196" s="61">
        <f t="shared" ca="1" si="45"/>
        <v>6121.5765808175993</v>
      </c>
      <c r="AJ196" s="65">
        <f t="shared" ca="1" si="35"/>
        <v>13193.0529759</v>
      </c>
      <c r="AK196" s="61"/>
      <c r="AL196" s="61"/>
      <c r="AM196" s="61"/>
      <c r="AN196" s="61"/>
      <c r="AO196" s="61"/>
      <c r="AP196" s="64">
        <f t="shared" ca="1" si="46"/>
        <v>7276.5492105397907</v>
      </c>
      <c r="AQ196" s="61">
        <f t="shared" ca="1" si="47"/>
        <v>6299.1023016613099</v>
      </c>
      <c r="AR196" s="65">
        <f t="shared" ca="1" si="38"/>
        <v>13575.651512201101</v>
      </c>
      <c r="AS196" s="61"/>
      <c r="AT196" s="61"/>
      <c r="AU196" s="61"/>
      <c r="AV196" s="61"/>
      <c r="AW196" s="61"/>
      <c r="AX196" s="64">
        <f t="shared" ca="1" si="48"/>
        <v>7487.5691376454442</v>
      </c>
      <c r="AY196" s="61">
        <f t="shared" ca="1" si="49"/>
        <v>6481.7762684094878</v>
      </c>
      <c r="AZ196" s="65">
        <f t="shared" ca="1" si="39"/>
        <v>13969.345406054932</v>
      </c>
      <c r="BA196" s="61"/>
      <c r="BB196" s="61"/>
      <c r="BC196" s="61"/>
      <c r="BD196" s="61"/>
      <c r="BE196" s="61"/>
      <c r="BF196" s="66" t="s">
        <v>1332</v>
      </c>
      <c r="BG196" s="66" t="s">
        <v>1331</v>
      </c>
      <c r="BH196" s="66" t="s">
        <v>1522</v>
      </c>
      <c r="BI196" s="66" t="s">
        <v>1513</v>
      </c>
    </row>
    <row r="197" spans="1:61" s="67" customFormat="1" x14ac:dyDescent="0.35">
      <c r="A197" s="90" t="s">
        <v>568</v>
      </c>
      <c r="B197" s="90" t="s">
        <v>160</v>
      </c>
      <c r="C197" s="90" t="s">
        <v>161</v>
      </c>
      <c r="D197" s="91" t="s">
        <v>162</v>
      </c>
      <c r="E197" s="90" t="s">
        <v>569</v>
      </c>
      <c r="F197" s="90" t="s">
        <v>507</v>
      </c>
      <c r="G197" s="90" t="s">
        <v>508</v>
      </c>
      <c r="H197" s="90" t="s">
        <v>166</v>
      </c>
      <c r="I197" s="92">
        <v>29838</v>
      </c>
      <c r="J197" s="90" t="s">
        <v>200</v>
      </c>
      <c r="K197" s="93">
        <f t="shared" si="34"/>
        <v>273316.08</v>
      </c>
      <c r="L197" s="232">
        <v>70734.14</v>
      </c>
      <c r="M197" s="229"/>
      <c r="N197" s="63"/>
      <c r="O197" s="63"/>
      <c r="P197" s="60" t="s">
        <v>122</v>
      </c>
      <c r="Q197" s="60"/>
      <c r="R197" s="64">
        <f t="shared" ca="1" si="50"/>
        <v>39012.990512160002</v>
      </c>
      <c r="S197" s="61">
        <f t="shared" ca="1" si="51"/>
        <v>33772.439547839997</v>
      </c>
      <c r="T197" s="65">
        <f t="shared" ca="1" si="36"/>
        <v>72785.430059999999</v>
      </c>
      <c r="U197" s="61"/>
      <c r="V197" s="61"/>
      <c r="W197" s="61"/>
      <c r="X197" s="61"/>
      <c r="Y197" s="61"/>
      <c r="Z197" s="64">
        <f t="shared" ca="1" si="52"/>
        <v>39012.990512160002</v>
      </c>
      <c r="AA197" s="61">
        <f t="shared" ca="1" si="53"/>
        <v>33772.439547839997</v>
      </c>
      <c r="AB197" s="65">
        <f t="shared" ca="1" si="37"/>
        <v>72785.430059999999</v>
      </c>
      <c r="AC197" s="61"/>
      <c r="AD197" s="61"/>
      <c r="AE197" s="61"/>
      <c r="AF197" s="61"/>
      <c r="AG197" s="61"/>
      <c r="AH197" s="64">
        <f t="shared" ca="1" si="44"/>
        <v>40144.367237012644</v>
      </c>
      <c r="AI197" s="61">
        <f t="shared" ca="1" si="45"/>
        <v>34751.840294727357</v>
      </c>
      <c r="AJ197" s="65">
        <f t="shared" ca="1" si="35"/>
        <v>74896.207531740001</v>
      </c>
      <c r="AK197" s="61"/>
      <c r="AL197" s="61"/>
      <c r="AM197" s="61"/>
      <c r="AN197" s="61"/>
      <c r="AO197" s="61"/>
      <c r="AP197" s="64">
        <f t="shared" ca="1" si="46"/>
        <v>41308.553886886009</v>
      </c>
      <c r="AQ197" s="61">
        <f t="shared" ca="1" si="47"/>
        <v>35759.643663274452</v>
      </c>
      <c r="AR197" s="65">
        <f t="shared" ca="1" si="38"/>
        <v>77068.197550160461</v>
      </c>
      <c r="AS197" s="61"/>
      <c r="AT197" s="61"/>
      <c r="AU197" s="61"/>
      <c r="AV197" s="61"/>
      <c r="AW197" s="61"/>
      <c r="AX197" s="64">
        <f t="shared" ca="1" si="48"/>
        <v>42506.501949605699</v>
      </c>
      <c r="AY197" s="61">
        <f t="shared" ca="1" si="49"/>
        <v>36796.673329509409</v>
      </c>
      <c r="AZ197" s="65">
        <f t="shared" ca="1" si="39"/>
        <v>79303.175279115108</v>
      </c>
      <c r="BA197" s="61"/>
      <c r="BB197" s="61"/>
      <c r="BC197" s="61"/>
      <c r="BD197" s="61"/>
      <c r="BE197" s="61"/>
      <c r="BF197" s="66" t="s">
        <v>1332</v>
      </c>
      <c r="BG197" s="66" t="s">
        <v>1331</v>
      </c>
      <c r="BH197" s="66" t="s">
        <v>1522</v>
      </c>
      <c r="BI197" s="66" t="s">
        <v>1513</v>
      </c>
    </row>
    <row r="198" spans="1:61" s="67" customFormat="1" x14ac:dyDescent="0.35">
      <c r="A198" s="90" t="s">
        <v>570</v>
      </c>
      <c r="B198" s="90" t="s">
        <v>160</v>
      </c>
      <c r="C198" s="90" t="s">
        <v>161</v>
      </c>
      <c r="D198" s="91" t="s">
        <v>162</v>
      </c>
      <c r="E198" s="90" t="s">
        <v>571</v>
      </c>
      <c r="F198" s="90" t="s">
        <v>507</v>
      </c>
      <c r="G198" s="90" t="s">
        <v>508</v>
      </c>
      <c r="H198" s="90" t="s">
        <v>166</v>
      </c>
      <c r="I198" s="92">
        <v>5256</v>
      </c>
      <c r="J198" s="90" t="s">
        <v>170</v>
      </c>
      <c r="K198" s="93">
        <f t="shared" si="34"/>
        <v>48144.959999999999</v>
      </c>
      <c r="L198" s="232">
        <v>12459.9</v>
      </c>
      <c r="M198" s="229"/>
      <c r="N198" s="63"/>
      <c r="O198" s="63"/>
      <c r="P198" s="60" t="s">
        <v>122</v>
      </c>
      <c r="Q198" s="60"/>
      <c r="R198" s="64">
        <f t="shared" ca="1" si="50"/>
        <v>6872.1830856000006</v>
      </c>
      <c r="S198" s="61">
        <f t="shared" ca="1" si="51"/>
        <v>5949.0540143999997</v>
      </c>
      <c r="T198" s="65">
        <f t="shared" ca="1" si="36"/>
        <v>12821.2371</v>
      </c>
      <c r="U198" s="61"/>
      <c r="V198" s="61"/>
      <c r="W198" s="61"/>
      <c r="X198" s="61"/>
      <c r="Y198" s="61"/>
      <c r="Z198" s="64">
        <f t="shared" ca="1" si="52"/>
        <v>6872.1830856000006</v>
      </c>
      <c r="AA198" s="61">
        <f t="shared" ca="1" si="53"/>
        <v>5949.0540143999997</v>
      </c>
      <c r="AB198" s="65">
        <f t="shared" ca="1" si="37"/>
        <v>12821.2371</v>
      </c>
      <c r="AC198" s="61"/>
      <c r="AD198" s="61"/>
      <c r="AE198" s="61"/>
      <c r="AF198" s="61"/>
      <c r="AG198" s="61"/>
      <c r="AH198" s="64">
        <f t="shared" ca="1" si="44"/>
        <v>7071.4763950824008</v>
      </c>
      <c r="AI198" s="61">
        <f t="shared" ca="1" si="45"/>
        <v>6121.5765808175993</v>
      </c>
      <c r="AJ198" s="65">
        <f t="shared" ca="1" si="35"/>
        <v>13193.0529759</v>
      </c>
      <c r="AK198" s="61"/>
      <c r="AL198" s="61"/>
      <c r="AM198" s="61"/>
      <c r="AN198" s="61"/>
      <c r="AO198" s="61"/>
      <c r="AP198" s="64">
        <f t="shared" ca="1" si="46"/>
        <v>7276.5492105397907</v>
      </c>
      <c r="AQ198" s="61">
        <f t="shared" ca="1" si="47"/>
        <v>6299.1023016613099</v>
      </c>
      <c r="AR198" s="65">
        <f t="shared" ca="1" si="38"/>
        <v>13575.651512201101</v>
      </c>
      <c r="AS198" s="61"/>
      <c r="AT198" s="61"/>
      <c r="AU198" s="61"/>
      <c r="AV198" s="61"/>
      <c r="AW198" s="61"/>
      <c r="AX198" s="64">
        <f t="shared" ca="1" si="48"/>
        <v>7487.5691376454442</v>
      </c>
      <c r="AY198" s="61">
        <f t="shared" ca="1" si="49"/>
        <v>6481.7762684094878</v>
      </c>
      <c r="AZ198" s="65">
        <f t="shared" ca="1" si="39"/>
        <v>13969.345406054932</v>
      </c>
      <c r="BA198" s="61"/>
      <c r="BB198" s="61"/>
      <c r="BC198" s="61"/>
      <c r="BD198" s="61"/>
      <c r="BE198" s="61"/>
      <c r="BF198" s="66" t="s">
        <v>1332</v>
      </c>
      <c r="BG198" s="66" t="s">
        <v>1331</v>
      </c>
      <c r="BH198" s="66" t="s">
        <v>1522</v>
      </c>
      <c r="BI198" s="66" t="s">
        <v>1513</v>
      </c>
    </row>
    <row r="199" spans="1:61" s="67" customFormat="1" x14ac:dyDescent="0.35">
      <c r="A199" s="90" t="s">
        <v>572</v>
      </c>
      <c r="B199" s="90" t="s">
        <v>160</v>
      </c>
      <c r="C199" s="90" t="s">
        <v>161</v>
      </c>
      <c r="D199" s="91" t="s">
        <v>162</v>
      </c>
      <c r="E199" s="90" t="s">
        <v>573</v>
      </c>
      <c r="F199" s="90" t="s">
        <v>507</v>
      </c>
      <c r="G199" s="90" t="s">
        <v>508</v>
      </c>
      <c r="H199" s="90" t="s">
        <v>166</v>
      </c>
      <c r="I199" s="92">
        <v>31014</v>
      </c>
      <c r="J199" s="90" t="s">
        <v>170</v>
      </c>
      <c r="K199" s="93">
        <f t="shared" si="34"/>
        <v>284088.24</v>
      </c>
      <c r="L199" s="232">
        <v>73521.97</v>
      </c>
      <c r="M199" s="229"/>
      <c r="N199" s="63"/>
      <c r="O199" s="63"/>
      <c r="P199" s="60" t="s">
        <v>122</v>
      </c>
      <c r="Q199" s="60"/>
      <c r="R199" s="64">
        <f t="shared" ca="1" si="50"/>
        <v>40550.601421680003</v>
      </c>
      <c r="S199" s="61">
        <f t="shared" ca="1" si="51"/>
        <v>35103.505708320001</v>
      </c>
      <c r="T199" s="65">
        <f t="shared" ca="1" si="36"/>
        <v>75654.107130000004</v>
      </c>
      <c r="U199" s="61"/>
      <c r="V199" s="61"/>
      <c r="W199" s="61"/>
      <c r="X199" s="61"/>
      <c r="Y199" s="61"/>
      <c r="Z199" s="64">
        <f t="shared" ca="1" si="52"/>
        <v>40550.601421680003</v>
      </c>
      <c r="AA199" s="61">
        <f t="shared" ca="1" si="53"/>
        <v>35103.505708320001</v>
      </c>
      <c r="AB199" s="65">
        <f t="shared" ca="1" si="37"/>
        <v>75654.107130000004</v>
      </c>
      <c r="AC199" s="61"/>
      <c r="AD199" s="61"/>
      <c r="AE199" s="61"/>
      <c r="AF199" s="61"/>
      <c r="AG199" s="61"/>
      <c r="AH199" s="64">
        <f t="shared" ca="1" si="44"/>
        <v>41726.568862908724</v>
      </c>
      <c r="AI199" s="61">
        <f t="shared" ca="1" si="45"/>
        <v>36121.507373861285</v>
      </c>
      <c r="AJ199" s="65">
        <f t="shared" ca="1" si="35"/>
        <v>77848.076236770008</v>
      </c>
      <c r="AK199" s="61"/>
      <c r="AL199" s="61"/>
      <c r="AM199" s="61"/>
      <c r="AN199" s="61"/>
      <c r="AO199" s="61"/>
      <c r="AP199" s="64">
        <f t="shared" ca="1" si="46"/>
        <v>42936.639359933077</v>
      </c>
      <c r="AQ199" s="61">
        <f t="shared" ca="1" si="47"/>
        <v>37169.031087703261</v>
      </c>
      <c r="AR199" s="65">
        <f t="shared" ca="1" si="38"/>
        <v>80105.670447636337</v>
      </c>
      <c r="AS199" s="61"/>
      <c r="AT199" s="61"/>
      <c r="AU199" s="61"/>
      <c r="AV199" s="61"/>
      <c r="AW199" s="61"/>
      <c r="AX199" s="64">
        <f t="shared" ca="1" si="48"/>
        <v>44181.801901371138</v>
      </c>
      <c r="AY199" s="61">
        <f t="shared" ca="1" si="49"/>
        <v>38246.932989246656</v>
      </c>
      <c r="AZ199" s="65">
        <f t="shared" ca="1" si="39"/>
        <v>82428.734890617794</v>
      </c>
      <c r="BA199" s="61"/>
      <c r="BB199" s="61"/>
      <c r="BC199" s="61"/>
      <c r="BD199" s="61"/>
      <c r="BE199" s="61"/>
      <c r="BF199" s="66" t="s">
        <v>1332</v>
      </c>
      <c r="BG199" s="66" t="s">
        <v>1331</v>
      </c>
      <c r="BH199" s="66" t="s">
        <v>1522</v>
      </c>
      <c r="BI199" s="66" t="s">
        <v>1513</v>
      </c>
    </row>
    <row r="200" spans="1:61" s="67" customFormat="1" x14ac:dyDescent="0.35">
      <c r="A200" s="90" t="s">
        <v>574</v>
      </c>
      <c r="B200" s="90" t="s">
        <v>160</v>
      </c>
      <c r="C200" s="90" t="s">
        <v>161</v>
      </c>
      <c r="D200" s="91" t="s">
        <v>162</v>
      </c>
      <c r="E200" s="90" t="s">
        <v>575</v>
      </c>
      <c r="F200" s="90" t="s">
        <v>507</v>
      </c>
      <c r="G200" s="90" t="s">
        <v>508</v>
      </c>
      <c r="H200" s="90" t="s">
        <v>166</v>
      </c>
      <c r="I200" s="92">
        <v>7172</v>
      </c>
      <c r="J200" s="90" t="s">
        <v>203</v>
      </c>
      <c r="K200" s="93">
        <f t="shared" ref="K200:K263" si="54">I200*9.16</f>
        <v>65695.520000000004</v>
      </c>
      <c r="L200" s="232">
        <v>17001.990000000002</v>
      </c>
      <c r="M200" s="229"/>
      <c r="N200" s="63"/>
      <c r="O200" s="63"/>
      <c r="P200" s="60" t="s">
        <v>120</v>
      </c>
      <c r="Q200" s="60">
        <v>141</v>
      </c>
      <c r="R200" s="64">
        <f t="shared" ca="1" si="50"/>
        <v>9377.3455725600015</v>
      </c>
      <c r="S200" s="61">
        <f t="shared" ca="1" si="51"/>
        <v>8117.702137440001</v>
      </c>
      <c r="T200" s="65">
        <f t="shared" ca="1" si="36"/>
        <v>17495.047710000003</v>
      </c>
      <c r="U200" s="61"/>
      <c r="V200" s="61"/>
      <c r="W200" s="61"/>
      <c r="X200" s="61"/>
      <c r="Y200" s="61"/>
      <c r="Z200" s="64">
        <f t="shared" ca="1" si="52"/>
        <v>9377.3455725600015</v>
      </c>
      <c r="AA200" s="61">
        <f t="shared" ca="1" si="53"/>
        <v>8117.702137440001</v>
      </c>
      <c r="AB200" s="65">
        <f t="shared" ca="1" si="37"/>
        <v>17495.047710000003</v>
      </c>
      <c r="AC200" s="61"/>
      <c r="AD200" s="61"/>
      <c r="AE200" s="61"/>
      <c r="AF200" s="61"/>
      <c r="AG200" s="61"/>
      <c r="AH200" s="64">
        <f t="shared" ca="1" si="44"/>
        <v>9649.2885941642417</v>
      </c>
      <c r="AI200" s="61">
        <f t="shared" ca="1" si="45"/>
        <v>8353.1154994257595</v>
      </c>
      <c r="AJ200" s="65">
        <f t="shared" ref="AJ200:AJ263" ca="1" si="55">AH200+AI200</f>
        <v>18002.404093590001</v>
      </c>
      <c r="AK200" s="61"/>
      <c r="AL200" s="61"/>
      <c r="AM200" s="61"/>
      <c r="AN200" s="61"/>
      <c r="AO200" s="61"/>
      <c r="AP200" s="64">
        <f t="shared" ca="1" si="46"/>
        <v>9929.1179633950032</v>
      </c>
      <c r="AQ200" s="61">
        <f t="shared" ca="1" si="47"/>
        <v>8595.3558489091065</v>
      </c>
      <c r="AR200" s="65">
        <f t="shared" ca="1" si="38"/>
        <v>18524.47381230411</v>
      </c>
      <c r="AS200" s="61"/>
      <c r="AT200" s="61"/>
      <c r="AU200" s="61"/>
      <c r="AV200" s="61"/>
      <c r="AW200" s="61"/>
      <c r="AX200" s="64">
        <f t="shared" ca="1" si="48"/>
        <v>10217.06238433346</v>
      </c>
      <c r="AY200" s="61">
        <f t="shared" ca="1" si="49"/>
        <v>8844.6211685274702</v>
      </c>
      <c r="AZ200" s="65">
        <f t="shared" ca="1" si="39"/>
        <v>19061.68355286093</v>
      </c>
      <c r="BA200" s="61"/>
      <c r="BB200" s="61"/>
      <c r="BC200" s="61"/>
      <c r="BD200" s="61"/>
      <c r="BE200" s="61"/>
      <c r="BF200" s="66" t="s">
        <v>1332</v>
      </c>
      <c r="BG200" s="66" t="s">
        <v>1332</v>
      </c>
      <c r="BH200" s="66" t="s">
        <v>1538</v>
      </c>
      <c r="BI200" s="66" t="s">
        <v>1513</v>
      </c>
    </row>
    <row r="201" spans="1:61" s="67" customFormat="1" x14ac:dyDescent="0.35">
      <c r="A201" s="90" t="s">
        <v>576</v>
      </c>
      <c r="B201" s="90" t="s">
        <v>160</v>
      </c>
      <c r="C201" s="90" t="s">
        <v>161</v>
      </c>
      <c r="D201" s="91" t="s">
        <v>162</v>
      </c>
      <c r="E201" s="90" t="s">
        <v>577</v>
      </c>
      <c r="F201" s="90" t="s">
        <v>507</v>
      </c>
      <c r="G201" s="90" t="s">
        <v>508</v>
      </c>
      <c r="H201" s="90" t="s">
        <v>166</v>
      </c>
      <c r="I201" s="92">
        <v>4558</v>
      </c>
      <c r="J201" s="90" t="s">
        <v>170</v>
      </c>
      <c r="K201" s="93">
        <f t="shared" si="54"/>
        <v>41751.279999999999</v>
      </c>
      <c r="L201" s="232">
        <v>10805.22</v>
      </c>
      <c r="M201" s="229"/>
      <c r="N201" s="63"/>
      <c r="O201" s="63"/>
      <c r="P201" s="60" t="s">
        <v>122</v>
      </c>
      <c r="Q201" s="60"/>
      <c r="R201" s="64">
        <f t="shared" ca="1" si="50"/>
        <v>5959.5542596799996</v>
      </c>
      <c r="S201" s="61">
        <f t="shared" ca="1" si="51"/>
        <v>5159.0171203199998</v>
      </c>
      <c r="T201" s="65">
        <f t="shared" ref="T201:T264" ca="1" si="56">R201+S201</f>
        <v>11118.571379999999</v>
      </c>
      <c r="U201" s="61"/>
      <c r="V201" s="61"/>
      <c r="W201" s="61"/>
      <c r="X201" s="61"/>
      <c r="Y201" s="61"/>
      <c r="Z201" s="64">
        <f t="shared" ca="1" si="52"/>
        <v>5959.5542596799996</v>
      </c>
      <c r="AA201" s="61">
        <f t="shared" ca="1" si="53"/>
        <v>5159.0171203199998</v>
      </c>
      <c r="AB201" s="65">
        <f t="shared" ref="AB201:AB264" ca="1" si="57">Z201+AA201</f>
        <v>11118.571379999999</v>
      </c>
      <c r="AC201" s="61"/>
      <c r="AD201" s="61"/>
      <c r="AE201" s="61"/>
      <c r="AF201" s="61"/>
      <c r="AG201" s="61"/>
      <c r="AH201" s="64">
        <f t="shared" ca="1" si="44"/>
        <v>6132.3813332107202</v>
      </c>
      <c r="AI201" s="61">
        <f t="shared" ca="1" si="45"/>
        <v>5308.6286168092793</v>
      </c>
      <c r="AJ201" s="65">
        <f t="shared" ca="1" si="55"/>
        <v>11441.009950019999</v>
      </c>
      <c r="AK201" s="61"/>
      <c r="AL201" s="61"/>
      <c r="AM201" s="61"/>
      <c r="AN201" s="61"/>
      <c r="AO201" s="61"/>
      <c r="AP201" s="64">
        <f t="shared" ca="1" si="46"/>
        <v>6310.2203918738314</v>
      </c>
      <c r="AQ201" s="61">
        <f t="shared" ca="1" si="47"/>
        <v>5462.5788466967488</v>
      </c>
      <c r="AR201" s="65">
        <f t="shared" ref="AR201:AR264" ca="1" si="58">AP201+AQ201</f>
        <v>11772.79923857058</v>
      </c>
      <c r="AS201" s="61"/>
      <c r="AT201" s="61"/>
      <c r="AU201" s="61"/>
      <c r="AV201" s="61"/>
      <c r="AW201" s="61"/>
      <c r="AX201" s="64">
        <f t="shared" ca="1" si="48"/>
        <v>6493.2167832381729</v>
      </c>
      <c r="AY201" s="61">
        <f t="shared" ca="1" si="49"/>
        <v>5620.9936332509551</v>
      </c>
      <c r="AZ201" s="65">
        <f t="shared" ref="AZ201:AZ264" ca="1" si="59">AX201+AY201</f>
        <v>12114.210416489128</v>
      </c>
      <c r="BA201" s="61"/>
      <c r="BB201" s="61"/>
      <c r="BC201" s="61"/>
      <c r="BD201" s="61"/>
      <c r="BE201" s="61"/>
      <c r="BF201" s="66" t="s">
        <v>1332</v>
      </c>
      <c r="BG201" s="66" t="s">
        <v>1331</v>
      </c>
      <c r="BH201" s="66" t="s">
        <v>1522</v>
      </c>
      <c r="BI201" s="66" t="s">
        <v>1513</v>
      </c>
    </row>
    <row r="202" spans="1:61" s="67" customFormat="1" x14ac:dyDescent="0.35">
      <c r="A202" s="90" t="s">
        <v>578</v>
      </c>
      <c r="B202" s="90" t="s">
        <v>160</v>
      </c>
      <c r="C202" s="90" t="s">
        <v>161</v>
      </c>
      <c r="D202" s="91" t="s">
        <v>162</v>
      </c>
      <c r="E202" s="90" t="s">
        <v>579</v>
      </c>
      <c r="F202" s="90" t="s">
        <v>507</v>
      </c>
      <c r="G202" s="90" t="s">
        <v>508</v>
      </c>
      <c r="H202" s="90" t="s">
        <v>166</v>
      </c>
      <c r="I202" s="92">
        <v>5358</v>
      </c>
      <c r="J202" s="90" t="s">
        <v>170</v>
      </c>
      <c r="K202" s="93">
        <f t="shared" si="54"/>
        <v>49079.28</v>
      </c>
      <c r="L202" s="232">
        <v>12701.71</v>
      </c>
      <c r="M202" s="229"/>
      <c r="N202" s="63"/>
      <c r="O202" s="63"/>
      <c r="P202" s="60" t="s">
        <v>122</v>
      </c>
      <c r="Q202" s="60"/>
      <c r="R202" s="64">
        <f t="shared" ca="1" si="50"/>
        <v>7005.5519402399996</v>
      </c>
      <c r="S202" s="61">
        <f t="shared" ca="1" si="51"/>
        <v>6064.5076497599994</v>
      </c>
      <c r="T202" s="65">
        <f t="shared" ca="1" si="56"/>
        <v>13070.059589999999</v>
      </c>
      <c r="U202" s="61"/>
      <c r="V202" s="61"/>
      <c r="W202" s="61"/>
      <c r="X202" s="61"/>
      <c r="Y202" s="61"/>
      <c r="Z202" s="64">
        <f t="shared" ca="1" si="52"/>
        <v>7005.5519402399996</v>
      </c>
      <c r="AA202" s="61">
        <f t="shared" ca="1" si="53"/>
        <v>6064.5076497599994</v>
      </c>
      <c r="AB202" s="65">
        <f t="shared" ca="1" si="57"/>
        <v>13070.059589999999</v>
      </c>
      <c r="AC202" s="61"/>
      <c r="AD202" s="61"/>
      <c r="AE202" s="61"/>
      <c r="AF202" s="61"/>
      <c r="AG202" s="61"/>
      <c r="AH202" s="64">
        <f t="shared" ca="1" si="44"/>
        <v>7208.7129465069593</v>
      </c>
      <c r="AI202" s="61">
        <f t="shared" ca="1" si="45"/>
        <v>6240.3783716030393</v>
      </c>
      <c r="AJ202" s="65">
        <f t="shared" ca="1" si="55"/>
        <v>13449.091318109999</v>
      </c>
      <c r="AK202" s="61"/>
      <c r="AL202" s="61"/>
      <c r="AM202" s="61"/>
      <c r="AN202" s="61"/>
      <c r="AO202" s="61"/>
      <c r="AP202" s="64">
        <f t="shared" ca="1" si="46"/>
        <v>7417.7656219556611</v>
      </c>
      <c r="AQ202" s="61">
        <f t="shared" ca="1" si="47"/>
        <v>6421.3493443795269</v>
      </c>
      <c r="AR202" s="65">
        <f t="shared" ca="1" si="58"/>
        <v>13839.114966335188</v>
      </c>
      <c r="AS202" s="61"/>
      <c r="AT202" s="61"/>
      <c r="AU202" s="61"/>
      <c r="AV202" s="61"/>
      <c r="AW202" s="61"/>
      <c r="AX202" s="64">
        <f t="shared" ca="1" si="48"/>
        <v>7632.8808249923759</v>
      </c>
      <c r="AY202" s="61">
        <f t="shared" ca="1" si="49"/>
        <v>6607.5684753665328</v>
      </c>
      <c r="AZ202" s="65">
        <f t="shared" ca="1" si="59"/>
        <v>14240.449300358909</v>
      </c>
      <c r="BA202" s="61"/>
      <c r="BB202" s="61"/>
      <c r="BC202" s="61"/>
      <c r="BD202" s="61"/>
      <c r="BE202" s="61"/>
      <c r="BF202" s="66" t="s">
        <v>1332</v>
      </c>
      <c r="BG202" s="66" t="s">
        <v>1331</v>
      </c>
      <c r="BH202" s="66" t="s">
        <v>1522</v>
      </c>
      <c r="BI202" s="66" t="s">
        <v>1513</v>
      </c>
    </row>
    <row r="203" spans="1:61" s="67" customFormat="1" x14ac:dyDescent="0.35">
      <c r="A203" s="90" t="s">
        <v>580</v>
      </c>
      <c r="B203" s="90" t="s">
        <v>160</v>
      </c>
      <c r="C203" s="90" t="s">
        <v>161</v>
      </c>
      <c r="D203" s="91" t="s">
        <v>162</v>
      </c>
      <c r="E203" s="90" t="s">
        <v>581</v>
      </c>
      <c r="F203" s="90" t="s">
        <v>507</v>
      </c>
      <c r="G203" s="90" t="s">
        <v>508</v>
      </c>
      <c r="H203" s="90" t="s">
        <v>166</v>
      </c>
      <c r="I203" s="92">
        <v>5256</v>
      </c>
      <c r="J203" s="90" t="s">
        <v>170</v>
      </c>
      <c r="K203" s="93">
        <f t="shared" si="54"/>
        <v>48144.959999999999</v>
      </c>
      <c r="L203" s="232">
        <v>12459.9</v>
      </c>
      <c r="M203" s="229"/>
      <c r="N203" s="63"/>
      <c r="O203" s="63"/>
      <c r="P203" s="60" t="s">
        <v>122</v>
      </c>
      <c r="Q203" s="60"/>
      <c r="R203" s="64">
        <f t="shared" ca="1" si="50"/>
        <v>6872.1830856000006</v>
      </c>
      <c r="S203" s="61">
        <f t="shared" ca="1" si="51"/>
        <v>5949.0540143999997</v>
      </c>
      <c r="T203" s="65">
        <f t="shared" ca="1" si="56"/>
        <v>12821.2371</v>
      </c>
      <c r="U203" s="61"/>
      <c r="V203" s="61"/>
      <c r="W203" s="61"/>
      <c r="X203" s="61"/>
      <c r="Y203" s="61"/>
      <c r="Z203" s="64">
        <f t="shared" ca="1" si="52"/>
        <v>6872.1830856000006</v>
      </c>
      <c r="AA203" s="61">
        <f t="shared" ca="1" si="53"/>
        <v>5949.0540143999997</v>
      </c>
      <c r="AB203" s="65">
        <f t="shared" ca="1" si="57"/>
        <v>12821.2371</v>
      </c>
      <c r="AC203" s="61"/>
      <c r="AD203" s="61"/>
      <c r="AE203" s="61"/>
      <c r="AF203" s="61"/>
      <c r="AG203" s="61"/>
      <c r="AH203" s="64">
        <f t="shared" ca="1" si="44"/>
        <v>7071.4763950824008</v>
      </c>
      <c r="AI203" s="61">
        <f t="shared" ca="1" si="45"/>
        <v>6121.5765808175993</v>
      </c>
      <c r="AJ203" s="65">
        <f t="shared" ca="1" si="55"/>
        <v>13193.0529759</v>
      </c>
      <c r="AK203" s="61"/>
      <c r="AL203" s="61"/>
      <c r="AM203" s="61"/>
      <c r="AN203" s="61"/>
      <c r="AO203" s="61"/>
      <c r="AP203" s="64">
        <f t="shared" ca="1" si="46"/>
        <v>7276.5492105397907</v>
      </c>
      <c r="AQ203" s="61">
        <f t="shared" ca="1" si="47"/>
        <v>6299.1023016613099</v>
      </c>
      <c r="AR203" s="65">
        <f t="shared" ca="1" si="58"/>
        <v>13575.651512201101</v>
      </c>
      <c r="AS203" s="61"/>
      <c r="AT203" s="61"/>
      <c r="AU203" s="61"/>
      <c r="AV203" s="61"/>
      <c r="AW203" s="61"/>
      <c r="AX203" s="64">
        <f t="shared" ca="1" si="48"/>
        <v>7487.5691376454442</v>
      </c>
      <c r="AY203" s="61">
        <f t="shared" ca="1" si="49"/>
        <v>6481.7762684094878</v>
      </c>
      <c r="AZ203" s="65">
        <f t="shared" ca="1" si="59"/>
        <v>13969.345406054932</v>
      </c>
      <c r="BA203" s="61"/>
      <c r="BB203" s="61"/>
      <c r="BC203" s="61"/>
      <c r="BD203" s="61"/>
      <c r="BE203" s="61"/>
      <c r="BF203" s="66" t="s">
        <v>1332</v>
      </c>
      <c r="BG203" s="66" t="s">
        <v>1331</v>
      </c>
      <c r="BH203" s="66" t="s">
        <v>1522</v>
      </c>
      <c r="BI203" s="66" t="s">
        <v>1513</v>
      </c>
    </row>
    <row r="204" spans="1:61" s="67" customFormat="1" x14ac:dyDescent="0.35">
      <c r="A204" s="90" t="s">
        <v>582</v>
      </c>
      <c r="B204" s="90" t="s">
        <v>160</v>
      </c>
      <c r="C204" s="90" t="s">
        <v>161</v>
      </c>
      <c r="D204" s="91" t="s">
        <v>162</v>
      </c>
      <c r="E204" s="90" t="s">
        <v>583</v>
      </c>
      <c r="F204" s="90" t="s">
        <v>507</v>
      </c>
      <c r="G204" s="90" t="s">
        <v>508</v>
      </c>
      <c r="H204" s="90" t="s">
        <v>166</v>
      </c>
      <c r="I204" s="92">
        <v>5000</v>
      </c>
      <c r="J204" s="90" t="s">
        <v>197</v>
      </c>
      <c r="K204" s="93">
        <f t="shared" si="54"/>
        <v>45800</v>
      </c>
      <c r="L204" s="232">
        <v>11853.03</v>
      </c>
      <c r="M204" s="229"/>
      <c r="N204" s="63"/>
      <c r="O204" s="63"/>
      <c r="P204" s="60" t="s">
        <v>122</v>
      </c>
      <c r="Q204" s="60"/>
      <c r="R204" s="64">
        <f t="shared" ca="1" si="50"/>
        <v>6537.4675783200009</v>
      </c>
      <c r="S204" s="61">
        <f t="shared" ca="1" si="51"/>
        <v>5659.3002916800006</v>
      </c>
      <c r="T204" s="65">
        <f t="shared" ca="1" si="56"/>
        <v>12196.767870000001</v>
      </c>
      <c r="U204" s="61"/>
      <c r="V204" s="61"/>
      <c r="W204" s="61"/>
      <c r="X204" s="61"/>
      <c r="Y204" s="61"/>
      <c r="Z204" s="64">
        <f t="shared" ca="1" si="52"/>
        <v>6537.4675783200009</v>
      </c>
      <c r="AA204" s="61">
        <f t="shared" ca="1" si="53"/>
        <v>5659.3002916800006</v>
      </c>
      <c r="AB204" s="65">
        <f t="shared" ca="1" si="57"/>
        <v>12196.767870000001</v>
      </c>
      <c r="AC204" s="61"/>
      <c r="AD204" s="61"/>
      <c r="AE204" s="61"/>
      <c r="AF204" s="61"/>
      <c r="AG204" s="61"/>
      <c r="AH204" s="64">
        <f t="shared" ca="1" si="44"/>
        <v>6727.0541380912809</v>
      </c>
      <c r="AI204" s="61">
        <f t="shared" ca="1" si="45"/>
        <v>5823.4200001387208</v>
      </c>
      <c r="AJ204" s="65">
        <f t="shared" ca="1" si="55"/>
        <v>12550.474138230002</v>
      </c>
      <c r="AK204" s="61"/>
      <c r="AL204" s="61"/>
      <c r="AM204" s="61"/>
      <c r="AN204" s="61"/>
      <c r="AO204" s="61"/>
      <c r="AP204" s="64">
        <f t="shared" ca="1" si="46"/>
        <v>6922.1387080959285</v>
      </c>
      <c r="AQ204" s="61">
        <f t="shared" ca="1" si="47"/>
        <v>5992.2991801427434</v>
      </c>
      <c r="AR204" s="65">
        <f t="shared" ca="1" si="58"/>
        <v>12914.437888238672</v>
      </c>
      <c r="AS204" s="61"/>
      <c r="AT204" s="61"/>
      <c r="AU204" s="61"/>
      <c r="AV204" s="61"/>
      <c r="AW204" s="61"/>
      <c r="AX204" s="64">
        <f t="shared" ca="1" si="48"/>
        <v>7122.8807306307108</v>
      </c>
      <c r="AY204" s="61">
        <f t="shared" ca="1" si="49"/>
        <v>6166.0758563668833</v>
      </c>
      <c r="AZ204" s="65">
        <f t="shared" ca="1" si="59"/>
        <v>13288.956586997594</v>
      </c>
      <c r="BA204" s="61"/>
      <c r="BB204" s="61"/>
      <c r="BC204" s="61"/>
      <c r="BD204" s="61"/>
      <c r="BE204" s="61"/>
      <c r="BF204" s="66" t="s">
        <v>1332</v>
      </c>
      <c r="BG204" s="66" t="s">
        <v>1331</v>
      </c>
      <c r="BH204" s="66" t="s">
        <v>1522</v>
      </c>
      <c r="BI204" s="66" t="s">
        <v>1513</v>
      </c>
    </row>
    <row r="205" spans="1:61" s="67" customFormat="1" x14ac:dyDescent="0.35">
      <c r="A205" s="90" t="s">
        <v>584</v>
      </c>
      <c r="B205" s="90" t="s">
        <v>160</v>
      </c>
      <c r="C205" s="90" t="s">
        <v>161</v>
      </c>
      <c r="D205" s="91" t="s">
        <v>162</v>
      </c>
      <c r="E205" s="90" t="s">
        <v>585</v>
      </c>
      <c r="F205" s="90" t="s">
        <v>507</v>
      </c>
      <c r="G205" s="90" t="s">
        <v>508</v>
      </c>
      <c r="H205" s="90" t="s">
        <v>166</v>
      </c>
      <c r="I205" s="92">
        <v>350</v>
      </c>
      <c r="J205" s="90" t="s">
        <v>203</v>
      </c>
      <c r="K205" s="93">
        <f t="shared" si="54"/>
        <v>3206</v>
      </c>
      <c r="L205" s="232">
        <v>829.71</v>
      </c>
      <c r="M205" s="229"/>
      <c r="N205" s="63"/>
      <c r="O205" s="63"/>
      <c r="P205" s="60" t="s">
        <v>120</v>
      </c>
      <c r="Q205" s="60">
        <v>87</v>
      </c>
      <c r="R205" s="64">
        <f t="shared" ca="1" si="50"/>
        <v>457.62157224000003</v>
      </c>
      <c r="S205" s="61">
        <f t="shared" ca="1" si="51"/>
        <v>396.15001776000003</v>
      </c>
      <c r="T205" s="65">
        <f t="shared" ca="1" si="56"/>
        <v>853.77159000000006</v>
      </c>
      <c r="U205" s="61"/>
      <c r="V205" s="61"/>
      <c r="W205" s="61"/>
      <c r="X205" s="61"/>
      <c r="Y205" s="61"/>
      <c r="Z205" s="64">
        <f t="shared" ca="1" si="52"/>
        <v>457.62157224000003</v>
      </c>
      <c r="AA205" s="61">
        <f t="shared" ca="1" si="53"/>
        <v>396.15001776000003</v>
      </c>
      <c r="AB205" s="65">
        <f t="shared" ca="1" si="57"/>
        <v>853.77159000000006</v>
      </c>
      <c r="AC205" s="61"/>
      <c r="AD205" s="61"/>
      <c r="AE205" s="61"/>
      <c r="AF205" s="61"/>
      <c r="AG205" s="61"/>
      <c r="AH205" s="64">
        <f t="shared" ca="1" si="44"/>
        <v>470.89259783496004</v>
      </c>
      <c r="AI205" s="61">
        <f t="shared" ca="1" si="45"/>
        <v>407.63836827503997</v>
      </c>
      <c r="AJ205" s="65">
        <f t="shared" ca="1" si="55"/>
        <v>878.53096611000001</v>
      </c>
      <c r="AK205" s="61"/>
      <c r="AL205" s="61"/>
      <c r="AM205" s="61"/>
      <c r="AN205" s="61"/>
      <c r="AO205" s="61"/>
      <c r="AP205" s="64">
        <f t="shared" ca="1" si="46"/>
        <v>484.54848317217386</v>
      </c>
      <c r="AQ205" s="61">
        <f t="shared" ca="1" si="47"/>
        <v>419.45988095501616</v>
      </c>
      <c r="AR205" s="65">
        <f t="shared" ca="1" si="58"/>
        <v>904.00836412719002</v>
      </c>
      <c r="AS205" s="61"/>
      <c r="AT205" s="61"/>
      <c r="AU205" s="61"/>
      <c r="AV205" s="61"/>
      <c r="AW205" s="61"/>
      <c r="AX205" s="64">
        <f t="shared" ca="1" si="48"/>
        <v>498.60038918416694</v>
      </c>
      <c r="AY205" s="61">
        <f t="shared" ca="1" si="49"/>
        <v>431.62421750271164</v>
      </c>
      <c r="AZ205" s="65">
        <f t="shared" ca="1" si="59"/>
        <v>930.22460668687859</v>
      </c>
      <c r="BA205" s="61"/>
      <c r="BB205" s="61"/>
      <c r="BC205" s="61"/>
      <c r="BD205" s="61"/>
      <c r="BE205" s="61"/>
      <c r="BF205" s="66" t="s">
        <v>1332</v>
      </c>
      <c r="BG205" s="66" t="s">
        <v>1332</v>
      </c>
      <c r="BH205" s="66" t="s">
        <v>1539</v>
      </c>
      <c r="BI205" s="66" t="s">
        <v>1513</v>
      </c>
    </row>
    <row r="206" spans="1:61" s="67" customFormat="1" x14ac:dyDescent="0.35">
      <c r="A206" s="90" t="s">
        <v>586</v>
      </c>
      <c r="B206" s="90" t="s">
        <v>160</v>
      </c>
      <c r="C206" s="90" t="s">
        <v>161</v>
      </c>
      <c r="D206" s="91" t="s">
        <v>162</v>
      </c>
      <c r="E206" s="90" t="s">
        <v>587</v>
      </c>
      <c r="F206" s="90" t="s">
        <v>507</v>
      </c>
      <c r="G206" s="90" t="s">
        <v>508</v>
      </c>
      <c r="H206" s="90" t="s">
        <v>166</v>
      </c>
      <c r="I206" s="92">
        <v>5256</v>
      </c>
      <c r="J206" s="90" t="s">
        <v>170</v>
      </c>
      <c r="K206" s="93">
        <f t="shared" si="54"/>
        <v>48144.959999999999</v>
      </c>
      <c r="L206" s="232">
        <v>12459.9</v>
      </c>
      <c r="M206" s="229"/>
      <c r="N206" s="63"/>
      <c r="O206" s="63"/>
      <c r="P206" s="60" t="s">
        <v>122</v>
      </c>
      <c r="Q206" s="60"/>
      <c r="R206" s="64">
        <f t="shared" ca="1" si="50"/>
        <v>6872.1830856000006</v>
      </c>
      <c r="S206" s="61">
        <f t="shared" ca="1" si="51"/>
        <v>5949.0540143999997</v>
      </c>
      <c r="T206" s="65">
        <f t="shared" ca="1" si="56"/>
        <v>12821.2371</v>
      </c>
      <c r="U206" s="61"/>
      <c r="V206" s="61"/>
      <c r="W206" s="61"/>
      <c r="X206" s="61"/>
      <c r="Y206" s="61"/>
      <c r="Z206" s="64">
        <f t="shared" ca="1" si="52"/>
        <v>6872.1830856000006</v>
      </c>
      <c r="AA206" s="61">
        <f t="shared" ca="1" si="53"/>
        <v>5949.0540143999997</v>
      </c>
      <c r="AB206" s="65">
        <f t="shared" ca="1" si="57"/>
        <v>12821.2371</v>
      </c>
      <c r="AC206" s="61"/>
      <c r="AD206" s="61"/>
      <c r="AE206" s="61"/>
      <c r="AF206" s="61"/>
      <c r="AG206" s="61"/>
      <c r="AH206" s="64">
        <f t="shared" ca="1" si="44"/>
        <v>7071.4763950824008</v>
      </c>
      <c r="AI206" s="61">
        <f t="shared" ca="1" si="45"/>
        <v>6121.5765808175993</v>
      </c>
      <c r="AJ206" s="65">
        <f t="shared" ca="1" si="55"/>
        <v>13193.0529759</v>
      </c>
      <c r="AK206" s="61"/>
      <c r="AL206" s="61"/>
      <c r="AM206" s="61"/>
      <c r="AN206" s="61"/>
      <c r="AO206" s="61"/>
      <c r="AP206" s="64">
        <f t="shared" ca="1" si="46"/>
        <v>7276.5492105397907</v>
      </c>
      <c r="AQ206" s="61">
        <f t="shared" ca="1" si="47"/>
        <v>6299.1023016613099</v>
      </c>
      <c r="AR206" s="65">
        <f t="shared" ca="1" si="58"/>
        <v>13575.651512201101</v>
      </c>
      <c r="AS206" s="61"/>
      <c r="AT206" s="61"/>
      <c r="AU206" s="61"/>
      <c r="AV206" s="61"/>
      <c r="AW206" s="61"/>
      <c r="AX206" s="64">
        <f t="shared" ca="1" si="48"/>
        <v>7487.5691376454442</v>
      </c>
      <c r="AY206" s="61">
        <f t="shared" ca="1" si="49"/>
        <v>6481.7762684094878</v>
      </c>
      <c r="AZ206" s="65">
        <f t="shared" ca="1" si="59"/>
        <v>13969.345406054932</v>
      </c>
      <c r="BA206" s="61"/>
      <c r="BB206" s="61"/>
      <c r="BC206" s="61"/>
      <c r="BD206" s="61"/>
      <c r="BE206" s="61"/>
      <c r="BF206" s="66" t="s">
        <v>1332</v>
      </c>
      <c r="BG206" s="66" t="s">
        <v>1331</v>
      </c>
      <c r="BH206" s="66" t="s">
        <v>1522</v>
      </c>
      <c r="BI206" s="66" t="s">
        <v>1513</v>
      </c>
    </row>
    <row r="207" spans="1:61" s="67" customFormat="1" x14ac:dyDescent="0.35">
      <c r="A207" s="90" t="s">
        <v>588</v>
      </c>
      <c r="B207" s="90" t="s">
        <v>160</v>
      </c>
      <c r="C207" s="90" t="s">
        <v>161</v>
      </c>
      <c r="D207" s="91" t="s">
        <v>162</v>
      </c>
      <c r="E207" s="90" t="s">
        <v>589</v>
      </c>
      <c r="F207" s="90" t="s">
        <v>507</v>
      </c>
      <c r="G207" s="90" t="s">
        <v>508</v>
      </c>
      <c r="H207" s="90" t="s">
        <v>166</v>
      </c>
      <c r="I207" s="92">
        <v>5256</v>
      </c>
      <c r="J207" s="90" t="s">
        <v>170</v>
      </c>
      <c r="K207" s="93">
        <f t="shared" si="54"/>
        <v>48144.959999999999</v>
      </c>
      <c r="L207" s="232">
        <v>12459.9</v>
      </c>
      <c r="M207" s="229"/>
      <c r="N207" s="63"/>
      <c r="O207" s="63"/>
      <c r="P207" s="60" t="s">
        <v>122</v>
      </c>
      <c r="Q207" s="60"/>
      <c r="R207" s="64">
        <f t="shared" ca="1" si="50"/>
        <v>6872.1830856000006</v>
      </c>
      <c r="S207" s="61">
        <f t="shared" ca="1" si="51"/>
        <v>5949.0540143999997</v>
      </c>
      <c r="T207" s="65">
        <f t="shared" ca="1" si="56"/>
        <v>12821.2371</v>
      </c>
      <c r="U207" s="61"/>
      <c r="V207" s="61"/>
      <c r="W207" s="61"/>
      <c r="X207" s="61"/>
      <c r="Y207" s="61"/>
      <c r="Z207" s="64">
        <f t="shared" ca="1" si="52"/>
        <v>6872.1830856000006</v>
      </c>
      <c r="AA207" s="61">
        <f t="shared" ca="1" si="53"/>
        <v>5949.0540143999997</v>
      </c>
      <c r="AB207" s="65">
        <f t="shared" ca="1" si="57"/>
        <v>12821.2371</v>
      </c>
      <c r="AC207" s="61"/>
      <c r="AD207" s="61"/>
      <c r="AE207" s="61"/>
      <c r="AF207" s="61"/>
      <c r="AG207" s="61"/>
      <c r="AH207" s="64">
        <f t="shared" ca="1" si="44"/>
        <v>7071.4763950824008</v>
      </c>
      <c r="AI207" s="61">
        <f t="shared" ca="1" si="45"/>
        <v>6121.5765808175993</v>
      </c>
      <c r="AJ207" s="65">
        <f t="shared" ca="1" si="55"/>
        <v>13193.0529759</v>
      </c>
      <c r="AK207" s="61"/>
      <c r="AL207" s="61"/>
      <c r="AM207" s="61"/>
      <c r="AN207" s="61"/>
      <c r="AO207" s="61"/>
      <c r="AP207" s="64">
        <f t="shared" ca="1" si="46"/>
        <v>7276.5492105397907</v>
      </c>
      <c r="AQ207" s="61">
        <f t="shared" ca="1" si="47"/>
        <v>6299.1023016613099</v>
      </c>
      <c r="AR207" s="65">
        <f t="shared" ca="1" si="58"/>
        <v>13575.651512201101</v>
      </c>
      <c r="AS207" s="61"/>
      <c r="AT207" s="61"/>
      <c r="AU207" s="61"/>
      <c r="AV207" s="61"/>
      <c r="AW207" s="61"/>
      <c r="AX207" s="64">
        <f t="shared" ca="1" si="48"/>
        <v>7487.5691376454442</v>
      </c>
      <c r="AY207" s="61">
        <f t="shared" ca="1" si="49"/>
        <v>6481.7762684094878</v>
      </c>
      <c r="AZ207" s="65">
        <f t="shared" ca="1" si="59"/>
        <v>13969.345406054932</v>
      </c>
      <c r="BA207" s="61"/>
      <c r="BB207" s="61"/>
      <c r="BC207" s="61"/>
      <c r="BD207" s="61"/>
      <c r="BE207" s="61"/>
      <c r="BF207" s="66" t="s">
        <v>1332</v>
      </c>
      <c r="BG207" s="66" t="s">
        <v>1331</v>
      </c>
      <c r="BH207" s="66" t="s">
        <v>1522</v>
      </c>
      <c r="BI207" s="66" t="s">
        <v>1513</v>
      </c>
    </row>
    <row r="208" spans="1:61" s="67" customFormat="1" x14ac:dyDescent="0.35">
      <c r="A208" s="90" t="s">
        <v>590</v>
      </c>
      <c r="B208" s="90" t="s">
        <v>160</v>
      </c>
      <c r="C208" s="90" t="s">
        <v>161</v>
      </c>
      <c r="D208" s="91" t="s">
        <v>162</v>
      </c>
      <c r="E208" s="90" t="s">
        <v>591</v>
      </c>
      <c r="F208" s="90" t="s">
        <v>507</v>
      </c>
      <c r="G208" s="90" t="s">
        <v>508</v>
      </c>
      <c r="H208" s="90" t="s">
        <v>166</v>
      </c>
      <c r="I208" s="92">
        <v>29000</v>
      </c>
      <c r="J208" s="90" t="s">
        <v>173</v>
      </c>
      <c r="K208" s="93">
        <f t="shared" si="54"/>
        <v>265640</v>
      </c>
      <c r="L208" s="232">
        <v>68747.570000000007</v>
      </c>
      <c r="M208" s="229"/>
      <c r="N208" s="63"/>
      <c r="O208" s="63"/>
      <c r="P208" s="60" t="s">
        <v>122</v>
      </c>
      <c r="Q208" s="60"/>
      <c r="R208" s="64">
        <f t="shared" ca="1" si="50"/>
        <v>37917.309748080006</v>
      </c>
      <c r="S208" s="61">
        <f t="shared" ca="1" si="51"/>
        <v>32823.939781919995</v>
      </c>
      <c r="T208" s="65">
        <f t="shared" ca="1" si="56"/>
        <v>70741.249530000001</v>
      </c>
      <c r="U208" s="61"/>
      <c r="V208" s="61"/>
      <c r="W208" s="61"/>
      <c r="X208" s="61"/>
      <c r="Y208" s="61"/>
      <c r="Z208" s="64">
        <f t="shared" ca="1" si="52"/>
        <v>37917.309748080006</v>
      </c>
      <c r="AA208" s="61">
        <f t="shared" ca="1" si="53"/>
        <v>32823.939781919995</v>
      </c>
      <c r="AB208" s="65">
        <f t="shared" ca="1" si="57"/>
        <v>70741.249530000001</v>
      </c>
      <c r="AC208" s="61"/>
      <c r="AD208" s="61"/>
      <c r="AE208" s="61"/>
      <c r="AF208" s="61"/>
      <c r="AG208" s="61"/>
      <c r="AH208" s="64">
        <f t="shared" ca="1" si="44"/>
        <v>39016.911730774322</v>
      </c>
      <c r="AI208" s="61">
        <f t="shared" ca="1" si="45"/>
        <v>33775.834035595683</v>
      </c>
      <c r="AJ208" s="65">
        <f t="shared" ca="1" si="55"/>
        <v>72792.745766370004</v>
      </c>
      <c r="AK208" s="61"/>
      <c r="AL208" s="61"/>
      <c r="AM208" s="61"/>
      <c r="AN208" s="61"/>
      <c r="AO208" s="61"/>
      <c r="AP208" s="64">
        <f t="shared" ca="1" si="46"/>
        <v>40148.40217096678</v>
      </c>
      <c r="AQ208" s="61">
        <f t="shared" ca="1" si="47"/>
        <v>34755.333222627953</v>
      </c>
      <c r="AR208" s="65">
        <f t="shared" ca="1" si="58"/>
        <v>74903.735393594732</v>
      </c>
      <c r="AS208" s="61"/>
      <c r="AT208" s="61"/>
      <c r="AU208" s="61"/>
      <c r="AV208" s="61"/>
      <c r="AW208" s="61"/>
      <c r="AX208" s="64">
        <f t="shared" ca="1" si="48"/>
        <v>41312.705833924811</v>
      </c>
      <c r="AY208" s="61">
        <f t="shared" ca="1" si="49"/>
        <v>35763.237886084164</v>
      </c>
      <c r="AZ208" s="65">
        <f t="shared" ca="1" si="59"/>
        <v>77075.943720008974</v>
      </c>
      <c r="BA208" s="61"/>
      <c r="BB208" s="61"/>
      <c r="BC208" s="61"/>
      <c r="BD208" s="61"/>
      <c r="BE208" s="61"/>
      <c r="BF208" s="66" t="s">
        <v>1332</v>
      </c>
      <c r="BG208" s="66" t="s">
        <v>1331</v>
      </c>
      <c r="BH208" s="66" t="s">
        <v>1522</v>
      </c>
      <c r="BI208" s="66" t="s">
        <v>1513</v>
      </c>
    </row>
    <row r="209" spans="1:61" s="67" customFormat="1" x14ac:dyDescent="0.35">
      <c r="A209" s="90" t="s">
        <v>592</v>
      </c>
      <c r="B209" s="90" t="s">
        <v>160</v>
      </c>
      <c r="C209" s="90" t="s">
        <v>161</v>
      </c>
      <c r="D209" s="91" t="s">
        <v>162</v>
      </c>
      <c r="E209" s="90" t="s">
        <v>593</v>
      </c>
      <c r="F209" s="90" t="s">
        <v>507</v>
      </c>
      <c r="G209" s="90" t="s">
        <v>508</v>
      </c>
      <c r="H209" s="90" t="s">
        <v>166</v>
      </c>
      <c r="I209" s="92">
        <v>16787</v>
      </c>
      <c r="J209" s="90" t="s">
        <v>167</v>
      </c>
      <c r="K209" s="93">
        <f t="shared" si="54"/>
        <v>153768.92000000001</v>
      </c>
      <c r="L209" s="232">
        <v>39795.360000000001</v>
      </c>
      <c r="M209" s="229"/>
      <c r="N209" s="63"/>
      <c r="O209" s="63"/>
      <c r="P209" s="60" t="s">
        <v>122</v>
      </c>
      <c r="Q209" s="60"/>
      <c r="R209" s="64">
        <f t="shared" ca="1" si="50"/>
        <v>21948.892035839999</v>
      </c>
      <c r="S209" s="61">
        <f t="shared" ca="1" si="51"/>
        <v>19000.53340416</v>
      </c>
      <c r="T209" s="65">
        <f t="shared" ca="1" si="56"/>
        <v>40949.425439999999</v>
      </c>
      <c r="U209" s="61"/>
      <c r="V209" s="61"/>
      <c r="W209" s="61"/>
      <c r="X209" s="61"/>
      <c r="Y209" s="61"/>
      <c r="Z209" s="64">
        <f t="shared" ca="1" si="52"/>
        <v>21948.892035839999</v>
      </c>
      <c r="AA209" s="61">
        <f t="shared" ca="1" si="53"/>
        <v>19000.53340416</v>
      </c>
      <c r="AB209" s="65">
        <f t="shared" ca="1" si="57"/>
        <v>40949.425439999999</v>
      </c>
      <c r="AC209" s="61"/>
      <c r="AD209" s="61"/>
      <c r="AE209" s="61"/>
      <c r="AF209" s="61"/>
      <c r="AG209" s="61"/>
      <c r="AH209" s="64">
        <f t="shared" ca="1" si="44"/>
        <v>22585.409904879358</v>
      </c>
      <c r="AI209" s="61">
        <f t="shared" ca="1" si="45"/>
        <v>19551.548872880638</v>
      </c>
      <c r="AJ209" s="65">
        <f t="shared" ca="1" si="55"/>
        <v>42136.958777759995</v>
      </c>
      <c r="AK209" s="61"/>
      <c r="AL209" s="61"/>
      <c r="AM209" s="61"/>
      <c r="AN209" s="61"/>
      <c r="AO209" s="61"/>
      <c r="AP209" s="64">
        <f t="shared" ca="1" si="46"/>
        <v>23240.386792120862</v>
      </c>
      <c r="AQ209" s="61">
        <f t="shared" ca="1" si="47"/>
        <v>20118.543790194173</v>
      </c>
      <c r="AR209" s="65">
        <f t="shared" ca="1" si="58"/>
        <v>43358.930582315035</v>
      </c>
      <c r="AS209" s="61"/>
      <c r="AT209" s="61"/>
      <c r="AU209" s="61"/>
      <c r="AV209" s="61"/>
      <c r="AW209" s="61"/>
      <c r="AX209" s="64">
        <f t="shared" ca="1" si="48"/>
        <v>23914.358009092368</v>
      </c>
      <c r="AY209" s="61">
        <f t="shared" ca="1" si="49"/>
        <v>20701.981560109805</v>
      </c>
      <c r="AZ209" s="65">
        <f t="shared" ca="1" si="59"/>
        <v>44616.339569202173</v>
      </c>
      <c r="BA209" s="61"/>
      <c r="BB209" s="61"/>
      <c r="BC209" s="61"/>
      <c r="BD209" s="61"/>
      <c r="BE209" s="61"/>
      <c r="BF209" s="66" t="s">
        <v>1332</v>
      </c>
      <c r="BG209" s="66" t="s">
        <v>1331</v>
      </c>
      <c r="BH209" s="66" t="s">
        <v>1522</v>
      </c>
      <c r="BI209" s="66" t="s">
        <v>1513</v>
      </c>
    </row>
    <row r="210" spans="1:61" s="67" customFormat="1" x14ac:dyDescent="0.35">
      <c r="A210" s="90" t="s">
        <v>594</v>
      </c>
      <c r="B210" s="90" t="s">
        <v>160</v>
      </c>
      <c r="C210" s="90" t="s">
        <v>161</v>
      </c>
      <c r="D210" s="91" t="s">
        <v>162</v>
      </c>
      <c r="E210" s="90" t="s">
        <v>595</v>
      </c>
      <c r="F210" s="90" t="s">
        <v>507</v>
      </c>
      <c r="G210" s="90" t="s">
        <v>508</v>
      </c>
      <c r="H210" s="90" t="s">
        <v>166</v>
      </c>
      <c r="I210" s="92">
        <v>3828</v>
      </c>
      <c r="J210" s="90" t="s">
        <v>170</v>
      </c>
      <c r="K210" s="93">
        <f t="shared" si="54"/>
        <v>35064.480000000003</v>
      </c>
      <c r="L210" s="232">
        <v>9074.68</v>
      </c>
      <c r="M210" s="229"/>
      <c r="N210" s="63"/>
      <c r="O210" s="63"/>
      <c r="P210" s="60" t="s">
        <v>120</v>
      </c>
      <c r="Q210" s="60">
        <v>91</v>
      </c>
      <c r="R210" s="64">
        <f t="shared" ca="1" si="50"/>
        <v>5005.0853059200008</v>
      </c>
      <c r="S210" s="61">
        <f t="shared" ca="1" si="51"/>
        <v>4332.7604140800004</v>
      </c>
      <c r="T210" s="65">
        <f t="shared" ca="1" si="56"/>
        <v>9337.8457200000012</v>
      </c>
      <c r="U210" s="61"/>
      <c r="V210" s="61"/>
      <c r="W210" s="61"/>
      <c r="X210" s="61"/>
      <c r="Y210" s="61"/>
      <c r="Z210" s="64">
        <f t="shared" ca="1" si="52"/>
        <v>5005.0853059200008</v>
      </c>
      <c r="AA210" s="61">
        <f t="shared" ca="1" si="53"/>
        <v>4332.7604140800004</v>
      </c>
      <c r="AB210" s="65">
        <f t="shared" ca="1" si="57"/>
        <v>9337.8457200000012</v>
      </c>
      <c r="AC210" s="61"/>
      <c r="AD210" s="61"/>
      <c r="AE210" s="61"/>
      <c r="AF210" s="61"/>
      <c r="AG210" s="61"/>
      <c r="AH210" s="64">
        <f t="shared" ca="1" si="44"/>
        <v>5150.2327797916805</v>
      </c>
      <c r="AI210" s="61">
        <f t="shared" ca="1" si="45"/>
        <v>4458.4104660883204</v>
      </c>
      <c r="AJ210" s="65">
        <f t="shared" ca="1" si="55"/>
        <v>9608.6432458800009</v>
      </c>
      <c r="AK210" s="61"/>
      <c r="AL210" s="61"/>
      <c r="AM210" s="61"/>
      <c r="AN210" s="61"/>
      <c r="AO210" s="61"/>
      <c r="AP210" s="64">
        <f t="shared" ca="1" si="46"/>
        <v>5299.5895304056403</v>
      </c>
      <c r="AQ210" s="61">
        <f t="shared" ca="1" si="47"/>
        <v>4587.7043696048813</v>
      </c>
      <c r="AR210" s="65">
        <f t="shared" ca="1" si="58"/>
        <v>9887.2939000105216</v>
      </c>
      <c r="AS210" s="61"/>
      <c r="AT210" s="61"/>
      <c r="AU210" s="61"/>
      <c r="AV210" s="61"/>
      <c r="AW210" s="61"/>
      <c r="AX210" s="64">
        <f t="shared" ca="1" si="48"/>
        <v>5453.2776267874033</v>
      </c>
      <c r="AY210" s="61">
        <f t="shared" ca="1" si="49"/>
        <v>4720.7477963234232</v>
      </c>
      <c r="AZ210" s="65">
        <f t="shared" ca="1" si="59"/>
        <v>10174.025423110827</v>
      </c>
      <c r="BA210" s="61"/>
      <c r="BB210" s="61"/>
      <c r="BC210" s="61"/>
      <c r="BD210" s="61"/>
      <c r="BE210" s="61"/>
      <c r="BF210" s="66" t="s">
        <v>1332</v>
      </c>
      <c r="BG210" s="66" t="s">
        <v>1332</v>
      </c>
      <c r="BH210" s="66" t="s">
        <v>1540</v>
      </c>
      <c r="BI210" s="66" t="s">
        <v>1513</v>
      </c>
    </row>
    <row r="211" spans="1:61" s="67" customFormat="1" x14ac:dyDescent="0.35">
      <c r="A211" s="90" t="s">
        <v>596</v>
      </c>
      <c r="B211" s="90" t="s">
        <v>160</v>
      </c>
      <c r="C211" s="90" t="s">
        <v>161</v>
      </c>
      <c r="D211" s="91" t="s">
        <v>162</v>
      </c>
      <c r="E211" s="90" t="s">
        <v>597</v>
      </c>
      <c r="F211" s="90" t="s">
        <v>507</v>
      </c>
      <c r="G211" s="90" t="s">
        <v>508</v>
      </c>
      <c r="H211" s="90" t="s">
        <v>166</v>
      </c>
      <c r="I211" s="92">
        <v>1452</v>
      </c>
      <c r="J211" s="90" t="s">
        <v>200</v>
      </c>
      <c r="K211" s="93">
        <f t="shared" si="54"/>
        <v>13300.32</v>
      </c>
      <c r="L211" s="232">
        <v>3442.12</v>
      </c>
      <c r="M211" s="229"/>
      <c r="N211" s="63"/>
      <c r="O211" s="63"/>
      <c r="P211" s="60" t="s">
        <v>122</v>
      </c>
      <c r="Q211" s="60"/>
      <c r="R211" s="64">
        <f t="shared" ca="1" si="50"/>
        <v>1898.4806332800001</v>
      </c>
      <c r="S211" s="61">
        <f t="shared" ca="1" si="51"/>
        <v>1643.4608467199998</v>
      </c>
      <c r="T211" s="65">
        <f t="shared" ca="1" si="56"/>
        <v>3541.94148</v>
      </c>
      <c r="U211" s="61"/>
      <c r="V211" s="61"/>
      <c r="W211" s="61"/>
      <c r="X211" s="61"/>
      <c r="Y211" s="61"/>
      <c r="Z211" s="64">
        <f t="shared" ca="1" si="52"/>
        <v>1898.4806332800001</v>
      </c>
      <c r="AA211" s="61">
        <f t="shared" ca="1" si="53"/>
        <v>1643.4608467199998</v>
      </c>
      <c r="AB211" s="65">
        <f t="shared" ca="1" si="57"/>
        <v>3541.94148</v>
      </c>
      <c r="AC211" s="61"/>
      <c r="AD211" s="61"/>
      <c r="AE211" s="61"/>
      <c r="AF211" s="61"/>
      <c r="AG211" s="61"/>
      <c r="AH211" s="64">
        <f t="shared" ca="1" si="44"/>
        <v>1953.5365716451201</v>
      </c>
      <c r="AI211" s="61">
        <f t="shared" ca="1" si="45"/>
        <v>1691.1212112748799</v>
      </c>
      <c r="AJ211" s="65">
        <f t="shared" ca="1" si="55"/>
        <v>3644.65778292</v>
      </c>
      <c r="AK211" s="61"/>
      <c r="AL211" s="61"/>
      <c r="AM211" s="61"/>
      <c r="AN211" s="61"/>
      <c r="AO211" s="61"/>
      <c r="AP211" s="64">
        <f t="shared" ca="1" si="46"/>
        <v>2010.1891322228287</v>
      </c>
      <c r="AQ211" s="61">
        <f t="shared" ca="1" si="47"/>
        <v>1740.1637264018516</v>
      </c>
      <c r="AR211" s="65">
        <f t="shared" ca="1" si="58"/>
        <v>3750.3528586246803</v>
      </c>
      <c r="AS211" s="61"/>
      <c r="AT211" s="61"/>
      <c r="AU211" s="61"/>
      <c r="AV211" s="61"/>
      <c r="AW211" s="61"/>
      <c r="AX211" s="64">
        <f t="shared" ca="1" si="48"/>
        <v>2068.484617057291</v>
      </c>
      <c r="AY211" s="61">
        <f t="shared" ca="1" si="49"/>
        <v>1790.6284744675052</v>
      </c>
      <c r="AZ211" s="65">
        <f t="shared" ca="1" si="59"/>
        <v>3859.1130915247959</v>
      </c>
      <c r="BA211" s="61"/>
      <c r="BB211" s="61"/>
      <c r="BC211" s="61"/>
      <c r="BD211" s="61"/>
      <c r="BE211" s="61"/>
      <c r="BF211" s="66" t="s">
        <v>1332</v>
      </c>
      <c r="BG211" s="66" t="s">
        <v>1331</v>
      </c>
      <c r="BH211" s="66" t="s">
        <v>1522</v>
      </c>
      <c r="BI211" s="66" t="s">
        <v>1513</v>
      </c>
    </row>
    <row r="212" spans="1:61" s="67" customFormat="1" x14ac:dyDescent="0.35">
      <c r="A212" s="90" t="s">
        <v>598</v>
      </c>
      <c r="B212" s="90" t="s">
        <v>160</v>
      </c>
      <c r="C212" s="90" t="s">
        <v>161</v>
      </c>
      <c r="D212" s="91" t="s">
        <v>162</v>
      </c>
      <c r="E212" s="90" t="s">
        <v>599</v>
      </c>
      <c r="F212" s="90" t="s">
        <v>507</v>
      </c>
      <c r="G212" s="90" t="s">
        <v>508</v>
      </c>
      <c r="H212" s="90" t="s">
        <v>166</v>
      </c>
      <c r="I212" s="92">
        <v>44757</v>
      </c>
      <c r="J212" s="90" t="s">
        <v>170</v>
      </c>
      <c r="K212" s="93">
        <f t="shared" si="54"/>
        <v>409974.12</v>
      </c>
      <c r="L212" s="232">
        <v>106101.21</v>
      </c>
      <c r="M212" s="229"/>
      <c r="N212" s="63"/>
      <c r="O212" s="63"/>
      <c r="P212" s="60" t="s">
        <v>122</v>
      </c>
      <c r="Q212" s="60"/>
      <c r="R212" s="64">
        <f t="shared" ca="1" si="50"/>
        <v>58519.485768240003</v>
      </c>
      <c r="S212" s="61">
        <f t="shared" ca="1" si="51"/>
        <v>50658.659321760002</v>
      </c>
      <c r="T212" s="65">
        <f t="shared" ca="1" si="56"/>
        <v>109178.14509000001</v>
      </c>
      <c r="U212" s="61"/>
      <c r="V212" s="61"/>
      <c r="W212" s="61"/>
      <c r="X212" s="61"/>
      <c r="Y212" s="61"/>
      <c r="Z212" s="64">
        <f t="shared" ca="1" si="52"/>
        <v>58519.485768240003</v>
      </c>
      <c r="AA212" s="61">
        <f t="shared" ca="1" si="53"/>
        <v>50658.659321760002</v>
      </c>
      <c r="AB212" s="65">
        <f t="shared" ca="1" si="57"/>
        <v>109178.14509000001</v>
      </c>
      <c r="AC212" s="61"/>
      <c r="AD212" s="61"/>
      <c r="AE212" s="61"/>
      <c r="AF212" s="61"/>
      <c r="AG212" s="61"/>
      <c r="AH212" s="64">
        <f t="shared" ca="1" si="44"/>
        <v>60216.550855518966</v>
      </c>
      <c r="AI212" s="61">
        <f t="shared" ca="1" si="45"/>
        <v>52127.760442091043</v>
      </c>
      <c r="AJ212" s="65">
        <f t="shared" ca="1" si="55"/>
        <v>112344.31129761001</v>
      </c>
      <c r="AK212" s="61"/>
      <c r="AL212" s="61"/>
      <c r="AM212" s="61"/>
      <c r="AN212" s="61"/>
      <c r="AO212" s="61"/>
      <c r="AP212" s="64">
        <f t="shared" ca="1" si="46"/>
        <v>61962.830830329025</v>
      </c>
      <c r="AQ212" s="61">
        <f t="shared" ca="1" si="47"/>
        <v>53639.465494911681</v>
      </c>
      <c r="AR212" s="65">
        <f t="shared" ca="1" si="58"/>
        <v>115602.29632524071</v>
      </c>
      <c r="AS212" s="61"/>
      <c r="AT212" s="61"/>
      <c r="AU212" s="61"/>
      <c r="AV212" s="61"/>
      <c r="AW212" s="61"/>
      <c r="AX212" s="64">
        <f t="shared" ca="1" si="48"/>
        <v>63759.75292440856</v>
      </c>
      <c r="AY212" s="61">
        <f t="shared" ca="1" si="49"/>
        <v>55195.009994264125</v>
      </c>
      <c r="AZ212" s="65">
        <f t="shared" ca="1" si="59"/>
        <v>118954.76291867268</v>
      </c>
      <c r="BA212" s="61"/>
      <c r="BB212" s="61"/>
      <c r="BC212" s="61"/>
      <c r="BD212" s="61"/>
      <c r="BE212" s="61"/>
      <c r="BF212" s="66" t="s">
        <v>1332</v>
      </c>
      <c r="BG212" s="66" t="s">
        <v>1331</v>
      </c>
      <c r="BH212" s="66" t="s">
        <v>1522</v>
      </c>
      <c r="BI212" s="66" t="s">
        <v>1513</v>
      </c>
    </row>
    <row r="213" spans="1:61" s="67" customFormat="1" x14ac:dyDescent="0.35">
      <c r="A213" s="90" t="s">
        <v>600</v>
      </c>
      <c r="B213" s="90" t="s">
        <v>160</v>
      </c>
      <c r="C213" s="90" t="s">
        <v>161</v>
      </c>
      <c r="D213" s="91" t="s">
        <v>162</v>
      </c>
      <c r="E213" s="90" t="s">
        <v>601</v>
      </c>
      <c r="F213" s="90" t="s">
        <v>507</v>
      </c>
      <c r="G213" s="90" t="s">
        <v>508</v>
      </c>
      <c r="H213" s="90" t="s">
        <v>166</v>
      </c>
      <c r="I213" s="92">
        <v>5256</v>
      </c>
      <c r="J213" s="90" t="s">
        <v>170</v>
      </c>
      <c r="K213" s="93">
        <f t="shared" si="54"/>
        <v>48144.959999999999</v>
      </c>
      <c r="L213" s="232">
        <v>12459.9</v>
      </c>
      <c r="M213" s="229"/>
      <c r="N213" s="63"/>
      <c r="O213" s="63"/>
      <c r="P213" s="60" t="s">
        <v>122</v>
      </c>
      <c r="Q213" s="60"/>
      <c r="R213" s="64">
        <f t="shared" ca="1" si="50"/>
        <v>6872.1830856000006</v>
      </c>
      <c r="S213" s="61">
        <f t="shared" ca="1" si="51"/>
        <v>5949.0540143999997</v>
      </c>
      <c r="T213" s="65">
        <f t="shared" ca="1" si="56"/>
        <v>12821.2371</v>
      </c>
      <c r="U213" s="61"/>
      <c r="V213" s="61"/>
      <c r="W213" s="61"/>
      <c r="X213" s="61"/>
      <c r="Y213" s="61"/>
      <c r="Z213" s="64">
        <f t="shared" ca="1" si="52"/>
        <v>6872.1830856000006</v>
      </c>
      <c r="AA213" s="61">
        <f t="shared" ca="1" si="53"/>
        <v>5949.0540143999997</v>
      </c>
      <c r="AB213" s="65">
        <f t="shared" ca="1" si="57"/>
        <v>12821.2371</v>
      </c>
      <c r="AC213" s="61"/>
      <c r="AD213" s="61"/>
      <c r="AE213" s="61"/>
      <c r="AF213" s="61"/>
      <c r="AG213" s="61"/>
      <c r="AH213" s="64">
        <f t="shared" ca="1" si="44"/>
        <v>7071.4763950824008</v>
      </c>
      <c r="AI213" s="61">
        <f t="shared" ca="1" si="45"/>
        <v>6121.5765808175993</v>
      </c>
      <c r="AJ213" s="65">
        <f t="shared" ca="1" si="55"/>
        <v>13193.0529759</v>
      </c>
      <c r="AK213" s="61"/>
      <c r="AL213" s="61"/>
      <c r="AM213" s="61"/>
      <c r="AN213" s="61"/>
      <c r="AO213" s="61"/>
      <c r="AP213" s="64">
        <f t="shared" ca="1" si="46"/>
        <v>7276.5492105397907</v>
      </c>
      <c r="AQ213" s="61">
        <f t="shared" ca="1" si="47"/>
        <v>6299.1023016613099</v>
      </c>
      <c r="AR213" s="65">
        <f t="shared" ca="1" si="58"/>
        <v>13575.651512201101</v>
      </c>
      <c r="AS213" s="61"/>
      <c r="AT213" s="61"/>
      <c r="AU213" s="61"/>
      <c r="AV213" s="61"/>
      <c r="AW213" s="61"/>
      <c r="AX213" s="64">
        <f t="shared" ca="1" si="48"/>
        <v>7487.5691376454442</v>
      </c>
      <c r="AY213" s="61">
        <f t="shared" ca="1" si="49"/>
        <v>6481.7762684094878</v>
      </c>
      <c r="AZ213" s="65">
        <f t="shared" ca="1" si="59"/>
        <v>13969.345406054932</v>
      </c>
      <c r="BA213" s="61"/>
      <c r="BB213" s="61"/>
      <c r="BC213" s="61"/>
      <c r="BD213" s="61"/>
      <c r="BE213" s="61"/>
      <c r="BF213" s="66" t="s">
        <v>1332</v>
      </c>
      <c r="BG213" s="66" t="s">
        <v>1331</v>
      </c>
      <c r="BH213" s="66" t="s">
        <v>1522</v>
      </c>
      <c r="BI213" s="66" t="s">
        <v>1513</v>
      </c>
    </row>
    <row r="214" spans="1:61" s="67" customFormat="1" x14ac:dyDescent="0.35">
      <c r="A214" s="90" t="s">
        <v>602</v>
      </c>
      <c r="B214" s="90" t="s">
        <v>160</v>
      </c>
      <c r="C214" s="90" t="s">
        <v>161</v>
      </c>
      <c r="D214" s="91" t="s">
        <v>162</v>
      </c>
      <c r="E214" s="90" t="s">
        <v>603</v>
      </c>
      <c r="F214" s="90" t="s">
        <v>507</v>
      </c>
      <c r="G214" s="90" t="s">
        <v>508</v>
      </c>
      <c r="H214" s="90" t="s">
        <v>166</v>
      </c>
      <c r="I214" s="92">
        <v>5120</v>
      </c>
      <c r="J214" s="90" t="s">
        <v>200</v>
      </c>
      <c r="K214" s="93">
        <f t="shared" si="54"/>
        <v>46899.199999999997</v>
      </c>
      <c r="L214" s="232">
        <v>12137.5</v>
      </c>
      <c r="M214" s="229"/>
      <c r="N214" s="63"/>
      <c r="O214" s="63"/>
      <c r="P214" s="60" t="s">
        <v>120</v>
      </c>
      <c r="Q214" s="60">
        <v>87</v>
      </c>
      <c r="R214" s="64">
        <f t="shared" ca="1" si="50"/>
        <v>6694.3653000000004</v>
      </c>
      <c r="S214" s="61">
        <f t="shared" ca="1" si="51"/>
        <v>5795.1221999999989</v>
      </c>
      <c r="T214" s="65">
        <f t="shared" ca="1" si="56"/>
        <v>12489.487499999999</v>
      </c>
      <c r="U214" s="61"/>
      <c r="V214" s="61"/>
      <c r="W214" s="61"/>
      <c r="X214" s="61"/>
      <c r="Y214" s="61"/>
      <c r="Z214" s="64">
        <f t="shared" ca="1" si="52"/>
        <v>6694.3653000000004</v>
      </c>
      <c r="AA214" s="61">
        <f t="shared" ca="1" si="53"/>
        <v>5795.1221999999989</v>
      </c>
      <c r="AB214" s="65">
        <f t="shared" ca="1" si="57"/>
        <v>12489.487499999999</v>
      </c>
      <c r="AC214" s="61"/>
      <c r="AD214" s="61"/>
      <c r="AE214" s="61"/>
      <c r="AF214" s="61"/>
      <c r="AG214" s="61"/>
      <c r="AH214" s="64">
        <f t="shared" ca="1" si="44"/>
        <v>6888.5018937000004</v>
      </c>
      <c r="AI214" s="61">
        <f t="shared" ca="1" si="45"/>
        <v>5963.1807437999996</v>
      </c>
      <c r="AJ214" s="65">
        <f t="shared" ca="1" si="55"/>
        <v>12851.6826375</v>
      </c>
      <c r="AK214" s="61"/>
      <c r="AL214" s="61"/>
      <c r="AM214" s="61"/>
      <c r="AN214" s="61"/>
      <c r="AO214" s="61"/>
      <c r="AP214" s="64">
        <f t="shared" ca="1" si="46"/>
        <v>7088.2684486173011</v>
      </c>
      <c r="AQ214" s="61">
        <f t="shared" ca="1" si="47"/>
        <v>6136.1129853701996</v>
      </c>
      <c r="AR214" s="65">
        <f t="shared" ca="1" si="58"/>
        <v>13224.381433987501</v>
      </c>
      <c r="AS214" s="61"/>
      <c r="AT214" s="61"/>
      <c r="AU214" s="61"/>
      <c r="AV214" s="61"/>
      <c r="AW214" s="61"/>
      <c r="AX214" s="64">
        <f t="shared" ca="1" si="48"/>
        <v>7293.8282336272023</v>
      </c>
      <c r="AY214" s="61">
        <f t="shared" ca="1" si="49"/>
        <v>6314.0602619459351</v>
      </c>
      <c r="AZ214" s="65">
        <f t="shared" ca="1" si="59"/>
        <v>13607.888495573137</v>
      </c>
      <c r="BA214" s="61"/>
      <c r="BB214" s="61"/>
      <c r="BC214" s="61"/>
      <c r="BD214" s="61"/>
      <c r="BE214" s="61"/>
      <c r="BF214" s="66" t="s">
        <v>1332</v>
      </c>
      <c r="BG214" s="66" t="s">
        <v>1332</v>
      </c>
      <c r="BH214" s="66" t="s">
        <v>1539</v>
      </c>
      <c r="BI214" s="66" t="s">
        <v>1513</v>
      </c>
    </row>
    <row r="215" spans="1:61" s="67" customFormat="1" x14ac:dyDescent="0.35">
      <c r="A215" s="90" t="s">
        <v>604</v>
      </c>
      <c r="B215" s="90" t="s">
        <v>160</v>
      </c>
      <c r="C215" s="90" t="s">
        <v>161</v>
      </c>
      <c r="D215" s="91" t="s">
        <v>162</v>
      </c>
      <c r="E215" s="90" t="s">
        <v>605</v>
      </c>
      <c r="F215" s="90" t="s">
        <v>507</v>
      </c>
      <c r="G215" s="90" t="s">
        <v>508</v>
      </c>
      <c r="H215" s="90" t="s">
        <v>166</v>
      </c>
      <c r="I215" s="92">
        <v>5256</v>
      </c>
      <c r="J215" s="90" t="s">
        <v>170</v>
      </c>
      <c r="K215" s="93">
        <f t="shared" si="54"/>
        <v>48144.959999999999</v>
      </c>
      <c r="L215" s="232">
        <v>12459.9</v>
      </c>
      <c r="M215" s="229"/>
      <c r="N215" s="63"/>
      <c r="O215" s="63"/>
      <c r="P215" s="60" t="s">
        <v>122</v>
      </c>
      <c r="Q215" s="60"/>
      <c r="R215" s="64">
        <f t="shared" ca="1" si="50"/>
        <v>6872.1830856000006</v>
      </c>
      <c r="S215" s="61">
        <f t="shared" ca="1" si="51"/>
        <v>5949.0540143999997</v>
      </c>
      <c r="T215" s="65">
        <f t="shared" ca="1" si="56"/>
        <v>12821.2371</v>
      </c>
      <c r="U215" s="61"/>
      <c r="V215" s="61"/>
      <c r="W215" s="61"/>
      <c r="X215" s="61"/>
      <c r="Y215" s="61"/>
      <c r="Z215" s="64">
        <f t="shared" ca="1" si="52"/>
        <v>6872.1830856000006</v>
      </c>
      <c r="AA215" s="61">
        <f t="shared" ca="1" si="53"/>
        <v>5949.0540143999997</v>
      </c>
      <c r="AB215" s="65">
        <f t="shared" ca="1" si="57"/>
        <v>12821.2371</v>
      </c>
      <c r="AC215" s="61"/>
      <c r="AD215" s="61"/>
      <c r="AE215" s="61"/>
      <c r="AF215" s="61"/>
      <c r="AG215" s="61"/>
      <c r="AH215" s="64">
        <f t="shared" ca="1" si="44"/>
        <v>7071.4763950824008</v>
      </c>
      <c r="AI215" s="61">
        <f t="shared" ca="1" si="45"/>
        <v>6121.5765808175993</v>
      </c>
      <c r="AJ215" s="65">
        <f t="shared" ca="1" si="55"/>
        <v>13193.0529759</v>
      </c>
      <c r="AK215" s="61"/>
      <c r="AL215" s="61"/>
      <c r="AM215" s="61"/>
      <c r="AN215" s="61"/>
      <c r="AO215" s="61"/>
      <c r="AP215" s="64">
        <f t="shared" ca="1" si="46"/>
        <v>7276.5492105397907</v>
      </c>
      <c r="AQ215" s="61">
        <f t="shared" ca="1" si="47"/>
        <v>6299.1023016613099</v>
      </c>
      <c r="AR215" s="65">
        <f t="shared" ca="1" si="58"/>
        <v>13575.651512201101</v>
      </c>
      <c r="AS215" s="61"/>
      <c r="AT215" s="61"/>
      <c r="AU215" s="61"/>
      <c r="AV215" s="61"/>
      <c r="AW215" s="61"/>
      <c r="AX215" s="64">
        <f t="shared" ca="1" si="48"/>
        <v>7487.5691376454442</v>
      </c>
      <c r="AY215" s="61">
        <f t="shared" ca="1" si="49"/>
        <v>6481.7762684094878</v>
      </c>
      <c r="AZ215" s="65">
        <f t="shared" ca="1" si="59"/>
        <v>13969.345406054932</v>
      </c>
      <c r="BA215" s="61"/>
      <c r="BB215" s="61"/>
      <c r="BC215" s="61"/>
      <c r="BD215" s="61"/>
      <c r="BE215" s="61"/>
      <c r="BF215" s="66" t="s">
        <v>1332</v>
      </c>
      <c r="BG215" s="66" t="s">
        <v>1331</v>
      </c>
      <c r="BH215" s="66" t="s">
        <v>1522</v>
      </c>
      <c r="BI215" s="66" t="s">
        <v>1513</v>
      </c>
    </row>
    <row r="216" spans="1:61" s="67" customFormat="1" x14ac:dyDescent="0.35">
      <c r="A216" s="90" t="s">
        <v>606</v>
      </c>
      <c r="B216" s="90" t="s">
        <v>160</v>
      </c>
      <c r="C216" s="90" t="s">
        <v>161</v>
      </c>
      <c r="D216" s="91" t="s">
        <v>162</v>
      </c>
      <c r="E216" s="90" t="s">
        <v>607</v>
      </c>
      <c r="F216" s="90" t="s">
        <v>507</v>
      </c>
      <c r="G216" s="90" t="s">
        <v>508</v>
      </c>
      <c r="H216" s="90" t="s">
        <v>166</v>
      </c>
      <c r="I216" s="92">
        <v>18138</v>
      </c>
      <c r="J216" s="90" t="s">
        <v>167</v>
      </c>
      <c r="K216" s="93">
        <f t="shared" si="54"/>
        <v>166144.08000000002</v>
      </c>
      <c r="L216" s="232">
        <v>42998.05</v>
      </c>
      <c r="M216" s="229"/>
      <c r="N216" s="63"/>
      <c r="O216" s="63"/>
      <c r="P216" s="60" t="s">
        <v>122</v>
      </c>
      <c r="Q216" s="60"/>
      <c r="R216" s="64">
        <f t="shared" ca="1" si="50"/>
        <v>23715.316489200002</v>
      </c>
      <c r="S216" s="61">
        <f t="shared" ca="1" si="51"/>
        <v>20529.6769608</v>
      </c>
      <c r="T216" s="65">
        <f t="shared" ca="1" si="56"/>
        <v>44244.993450000002</v>
      </c>
      <c r="U216" s="61"/>
      <c r="V216" s="61"/>
      <c r="W216" s="61"/>
      <c r="X216" s="61"/>
      <c r="Y216" s="61"/>
      <c r="Z216" s="64">
        <f t="shared" ca="1" si="52"/>
        <v>23715.316489200002</v>
      </c>
      <c r="AA216" s="61">
        <f t="shared" ca="1" si="53"/>
        <v>20529.6769608</v>
      </c>
      <c r="AB216" s="65">
        <f t="shared" ca="1" si="57"/>
        <v>44244.993450000002</v>
      </c>
      <c r="AC216" s="61"/>
      <c r="AD216" s="61"/>
      <c r="AE216" s="61"/>
      <c r="AF216" s="61"/>
      <c r="AG216" s="61"/>
      <c r="AH216" s="64">
        <f t="shared" ca="1" si="44"/>
        <v>24403.060667386802</v>
      </c>
      <c r="AI216" s="61">
        <f t="shared" ca="1" si="45"/>
        <v>21125.037592663197</v>
      </c>
      <c r="AJ216" s="65">
        <f t="shared" ca="1" si="55"/>
        <v>45528.098260049999</v>
      </c>
      <c r="AK216" s="61"/>
      <c r="AL216" s="61"/>
      <c r="AM216" s="61"/>
      <c r="AN216" s="61"/>
      <c r="AO216" s="61"/>
      <c r="AP216" s="64">
        <f t="shared" ca="1" si="46"/>
        <v>25110.749426741018</v>
      </c>
      <c r="AQ216" s="61">
        <f t="shared" ca="1" si="47"/>
        <v>21737.663682850431</v>
      </c>
      <c r="AR216" s="65">
        <f t="shared" ca="1" si="58"/>
        <v>46848.413109591449</v>
      </c>
      <c r="AS216" s="61"/>
      <c r="AT216" s="61"/>
      <c r="AU216" s="61"/>
      <c r="AV216" s="61"/>
      <c r="AW216" s="61"/>
      <c r="AX216" s="64">
        <f t="shared" ca="1" si="48"/>
        <v>25838.961160116509</v>
      </c>
      <c r="AY216" s="61">
        <f t="shared" ca="1" si="49"/>
        <v>22368.055929653092</v>
      </c>
      <c r="AZ216" s="65">
        <f t="shared" ca="1" si="59"/>
        <v>48207.017089769601</v>
      </c>
      <c r="BA216" s="61"/>
      <c r="BB216" s="61"/>
      <c r="BC216" s="61"/>
      <c r="BD216" s="61"/>
      <c r="BE216" s="61"/>
      <c r="BF216" s="66" t="s">
        <v>1332</v>
      </c>
      <c r="BG216" s="66" t="s">
        <v>1331</v>
      </c>
      <c r="BH216" s="66" t="s">
        <v>1522</v>
      </c>
      <c r="BI216" s="66" t="s">
        <v>1513</v>
      </c>
    </row>
    <row r="217" spans="1:61" s="67" customFormat="1" x14ac:dyDescent="0.35">
      <c r="A217" s="90" t="s">
        <v>608</v>
      </c>
      <c r="B217" s="90" t="s">
        <v>160</v>
      </c>
      <c r="C217" s="90" t="s">
        <v>161</v>
      </c>
      <c r="D217" s="91" t="s">
        <v>162</v>
      </c>
      <c r="E217" s="90" t="s">
        <v>609</v>
      </c>
      <c r="F217" s="90" t="s">
        <v>507</v>
      </c>
      <c r="G217" s="90" t="s">
        <v>508</v>
      </c>
      <c r="H217" s="90" t="s">
        <v>166</v>
      </c>
      <c r="I217" s="92">
        <v>75</v>
      </c>
      <c r="J217" s="90" t="s">
        <v>203</v>
      </c>
      <c r="K217" s="93">
        <f t="shared" si="54"/>
        <v>687</v>
      </c>
      <c r="L217" s="232">
        <v>177.8</v>
      </c>
      <c r="M217" s="229"/>
      <c r="N217" s="63"/>
      <c r="O217" s="63"/>
      <c r="P217" s="60" t="s">
        <v>122</v>
      </c>
      <c r="Q217" s="60"/>
      <c r="R217" s="64">
        <f t="shared" ca="1" si="50"/>
        <v>98.064523200000025</v>
      </c>
      <c r="S217" s="61">
        <f t="shared" ca="1" si="51"/>
        <v>84.891676799999999</v>
      </c>
      <c r="T217" s="65">
        <f t="shared" ca="1" si="56"/>
        <v>182.95620000000002</v>
      </c>
      <c r="U217" s="61"/>
      <c r="V217" s="61"/>
      <c r="W217" s="61"/>
      <c r="X217" s="61"/>
      <c r="Y217" s="61"/>
      <c r="Z217" s="64">
        <f t="shared" ca="1" si="52"/>
        <v>98.064523200000025</v>
      </c>
      <c r="AA217" s="61">
        <f t="shared" ca="1" si="53"/>
        <v>84.891676799999999</v>
      </c>
      <c r="AB217" s="65">
        <f t="shared" ca="1" si="57"/>
        <v>182.95620000000002</v>
      </c>
      <c r="AC217" s="61"/>
      <c r="AD217" s="61"/>
      <c r="AE217" s="61"/>
      <c r="AF217" s="61"/>
      <c r="AG217" s="61"/>
      <c r="AH217" s="64">
        <f t="shared" ca="1" si="44"/>
        <v>100.90839437280002</v>
      </c>
      <c r="AI217" s="61">
        <f t="shared" ca="1" si="45"/>
        <v>87.353535427200001</v>
      </c>
      <c r="AJ217" s="65">
        <f t="shared" ca="1" si="55"/>
        <v>188.26192980000002</v>
      </c>
      <c r="AK217" s="61"/>
      <c r="AL217" s="61"/>
      <c r="AM217" s="61"/>
      <c r="AN217" s="61"/>
      <c r="AO217" s="61"/>
      <c r="AP217" s="64">
        <f t="shared" ca="1" si="46"/>
        <v>103.83473780961121</v>
      </c>
      <c r="AQ217" s="61">
        <f t="shared" ca="1" si="47"/>
        <v>89.886787954588797</v>
      </c>
      <c r="AR217" s="65">
        <f t="shared" ca="1" si="58"/>
        <v>193.72152576420001</v>
      </c>
      <c r="AS217" s="61"/>
      <c r="AT217" s="61"/>
      <c r="AU217" s="61"/>
      <c r="AV217" s="61"/>
      <c r="AW217" s="61"/>
      <c r="AX217" s="64">
        <f t="shared" ca="1" si="48"/>
        <v>106.84594520608994</v>
      </c>
      <c r="AY217" s="61">
        <f t="shared" ca="1" si="49"/>
        <v>92.493504805271868</v>
      </c>
      <c r="AZ217" s="65">
        <f t="shared" ca="1" si="59"/>
        <v>199.33945001136181</v>
      </c>
      <c r="BA217" s="61"/>
      <c r="BB217" s="61"/>
      <c r="BC217" s="61"/>
      <c r="BD217" s="61"/>
      <c r="BE217" s="61"/>
      <c r="BF217" s="66" t="s">
        <v>1332</v>
      </c>
      <c r="BG217" s="66" t="s">
        <v>1331</v>
      </c>
      <c r="BH217" s="66" t="s">
        <v>1522</v>
      </c>
      <c r="BI217" s="66" t="s">
        <v>1513</v>
      </c>
    </row>
    <row r="218" spans="1:61" s="67" customFormat="1" x14ac:dyDescent="0.35">
      <c r="A218" s="90" t="s">
        <v>610</v>
      </c>
      <c r="B218" s="90" t="s">
        <v>160</v>
      </c>
      <c r="C218" s="90" t="s">
        <v>161</v>
      </c>
      <c r="D218" s="91" t="s">
        <v>162</v>
      </c>
      <c r="E218" s="90" t="s">
        <v>611</v>
      </c>
      <c r="F218" s="90" t="s">
        <v>507</v>
      </c>
      <c r="G218" s="90" t="s">
        <v>508</v>
      </c>
      <c r="H218" s="90" t="s">
        <v>166</v>
      </c>
      <c r="I218" s="92">
        <v>10771</v>
      </c>
      <c r="J218" s="90" t="s">
        <v>206</v>
      </c>
      <c r="K218" s="93">
        <f t="shared" si="54"/>
        <v>98662.36</v>
      </c>
      <c r="L218" s="232">
        <v>25533.8</v>
      </c>
      <c r="M218" s="229"/>
      <c r="N218" s="63"/>
      <c r="O218" s="63"/>
      <c r="P218" s="60" t="s">
        <v>122</v>
      </c>
      <c r="Q218" s="60"/>
      <c r="R218" s="64">
        <f t="shared" ca="1" si="50"/>
        <v>14083.014187200002</v>
      </c>
      <c r="S218" s="61">
        <f t="shared" ca="1" si="51"/>
        <v>12191.266012799999</v>
      </c>
      <c r="T218" s="65">
        <f t="shared" ca="1" si="56"/>
        <v>26274.280200000001</v>
      </c>
      <c r="U218" s="61"/>
      <c r="V218" s="61"/>
      <c r="W218" s="61"/>
      <c r="X218" s="61"/>
      <c r="Y218" s="61"/>
      <c r="Z218" s="64">
        <f t="shared" ca="1" si="52"/>
        <v>14083.014187200002</v>
      </c>
      <c r="AA218" s="61">
        <f t="shared" ca="1" si="53"/>
        <v>12191.266012799999</v>
      </c>
      <c r="AB218" s="65">
        <f t="shared" ca="1" si="57"/>
        <v>26274.280200000001</v>
      </c>
      <c r="AC218" s="61"/>
      <c r="AD218" s="61"/>
      <c r="AE218" s="61"/>
      <c r="AF218" s="61"/>
      <c r="AG218" s="61"/>
      <c r="AH218" s="64">
        <f t="shared" ca="1" si="44"/>
        <v>14491.421598628802</v>
      </c>
      <c r="AI218" s="61">
        <f t="shared" ca="1" si="45"/>
        <v>12544.812727171198</v>
      </c>
      <c r="AJ218" s="65">
        <f t="shared" ca="1" si="55"/>
        <v>27036.2343258</v>
      </c>
      <c r="AK218" s="61"/>
      <c r="AL218" s="61"/>
      <c r="AM218" s="61"/>
      <c r="AN218" s="61"/>
      <c r="AO218" s="61"/>
      <c r="AP218" s="64">
        <f t="shared" ca="1" si="46"/>
        <v>14911.672824989035</v>
      </c>
      <c r="AQ218" s="61">
        <f t="shared" ca="1" si="47"/>
        <v>12908.612296259163</v>
      </c>
      <c r="AR218" s="65">
        <f t="shared" ca="1" si="58"/>
        <v>27820.285121248198</v>
      </c>
      <c r="AS218" s="61"/>
      <c r="AT218" s="61"/>
      <c r="AU218" s="61"/>
      <c r="AV218" s="61"/>
      <c r="AW218" s="61"/>
      <c r="AX218" s="64">
        <f t="shared" ca="1" si="48"/>
        <v>15344.111336913717</v>
      </c>
      <c r="AY218" s="61">
        <f t="shared" ca="1" si="49"/>
        <v>13282.962052850678</v>
      </c>
      <c r="AZ218" s="65">
        <f t="shared" ca="1" si="59"/>
        <v>28627.073389764395</v>
      </c>
      <c r="BA218" s="61"/>
      <c r="BB218" s="61"/>
      <c r="BC218" s="61"/>
      <c r="BD218" s="61"/>
      <c r="BE218" s="61"/>
      <c r="BF218" s="66" t="s">
        <v>1332</v>
      </c>
      <c r="BG218" s="66" t="s">
        <v>1331</v>
      </c>
      <c r="BH218" s="66" t="s">
        <v>1522</v>
      </c>
      <c r="BI218" s="66" t="s">
        <v>1513</v>
      </c>
    </row>
    <row r="219" spans="1:61" s="67" customFormat="1" x14ac:dyDescent="0.35">
      <c r="A219" s="90" t="s">
        <v>612</v>
      </c>
      <c r="B219" s="90" t="s">
        <v>160</v>
      </c>
      <c r="C219" s="90" t="s">
        <v>161</v>
      </c>
      <c r="D219" s="91" t="s">
        <v>162</v>
      </c>
      <c r="E219" s="90" t="s">
        <v>613</v>
      </c>
      <c r="F219" s="90" t="s">
        <v>507</v>
      </c>
      <c r="G219" s="90" t="s">
        <v>508</v>
      </c>
      <c r="H219" s="90" t="s">
        <v>166</v>
      </c>
      <c r="I219" s="92">
        <v>5256</v>
      </c>
      <c r="J219" s="90" t="s">
        <v>170</v>
      </c>
      <c r="K219" s="93">
        <f t="shared" si="54"/>
        <v>48144.959999999999</v>
      </c>
      <c r="L219" s="232">
        <v>12459.9</v>
      </c>
      <c r="M219" s="229"/>
      <c r="N219" s="63"/>
      <c r="O219" s="63"/>
      <c r="P219" s="60" t="s">
        <v>122</v>
      </c>
      <c r="Q219" s="60"/>
      <c r="R219" s="64">
        <f t="shared" ca="1" si="50"/>
        <v>6872.1830856000006</v>
      </c>
      <c r="S219" s="61">
        <f t="shared" ca="1" si="51"/>
        <v>5949.0540143999997</v>
      </c>
      <c r="T219" s="65">
        <f t="shared" ca="1" si="56"/>
        <v>12821.2371</v>
      </c>
      <c r="U219" s="61"/>
      <c r="V219" s="61"/>
      <c r="W219" s="61"/>
      <c r="X219" s="61"/>
      <c r="Y219" s="61"/>
      <c r="Z219" s="64">
        <f t="shared" ca="1" si="52"/>
        <v>6872.1830856000006</v>
      </c>
      <c r="AA219" s="61">
        <f t="shared" ca="1" si="53"/>
        <v>5949.0540143999997</v>
      </c>
      <c r="AB219" s="65">
        <f t="shared" ca="1" si="57"/>
        <v>12821.2371</v>
      </c>
      <c r="AC219" s="61"/>
      <c r="AD219" s="61"/>
      <c r="AE219" s="61"/>
      <c r="AF219" s="61"/>
      <c r="AG219" s="61"/>
      <c r="AH219" s="64">
        <f t="shared" ca="1" si="44"/>
        <v>7071.4763950824008</v>
      </c>
      <c r="AI219" s="61">
        <f t="shared" ca="1" si="45"/>
        <v>6121.5765808175993</v>
      </c>
      <c r="AJ219" s="65">
        <f t="shared" ca="1" si="55"/>
        <v>13193.0529759</v>
      </c>
      <c r="AK219" s="61"/>
      <c r="AL219" s="61"/>
      <c r="AM219" s="61"/>
      <c r="AN219" s="61"/>
      <c r="AO219" s="61"/>
      <c r="AP219" s="64">
        <f t="shared" ca="1" si="46"/>
        <v>7276.5492105397907</v>
      </c>
      <c r="AQ219" s="61">
        <f t="shared" ca="1" si="47"/>
        <v>6299.1023016613099</v>
      </c>
      <c r="AR219" s="65">
        <f t="shared" ca="1" si="58"/>
        <v>13575.651512201101</v>
      </c>
      <c r="AS219" s="61"/>
      <c r="AT219" s="61"/>
      <c r="AU219" s="61"/>
      <c r="AV219" s="61"/>
      <c r="AW219" s="61"/>
      <c r="AX219" s="64">
        <f t="shared" ca="1" si="48"/>
        <v>7487.5691376454442</v>
      </c>
      <c r="AY219" s="61">
        <f t="shared" ca="1" si="49"/>
        <v>6481.7762684094878</v>
      </c>
      <c r="AZ219" s="65">
        <f t="shared" ca="1" si="59"/>
        <v>13969.345406054932</v>
      </c>
      <c r="BA219" s="61"/>
      <c r="BB219" s="61"/>
      <c r="BC219" s="61"/>
      <c r="BD219" s="61"/>
      <c r="BE219" s="61"/>
      <c r="BF219" s="66" t="s">
        <v>1332</v>
      </c>
      <c r="BG219" s="66" t="s">
        <v>1331</v>
      </c>
      <c r="BH219" s="66" t="s">
        <v>1522</v>
      </c>
      <c r="BI219" s="66" t="s">
        <v>1513</v>
      </c>
    </row>
    <row r="220" spans="1:61" s="67" customFormat="1" x14ac:dyDescent="0.35">
      <c r="A220" s="90" t="s">
        <v>614</v>
      </c>
      <c r="B220" s="90" t="s">
        <v>160</v>
      </c>
      <c r="C220" s="90" t="s">
        <v>161</v>
      </c>
      <c r="D220" s="91" t="s">
        <v>162</v>
      </c>
      <c r="E220" s="90" t="s">
        <v>615</v>
      </c>
      <c r="F220" s="90" t="s">
        <v>507</v>
      </c>
      <c r="G220" s="90" t="s">
        <v>508</v>
      </c>
      <c r="H220" s="90" t="s">
        <v>166</v>
      </c>
      <c r="I220" s="92">
        <v>560</v>
      </c>
      <c r="J220" s="90" t="s">
        <v>200</v>
      </c>
      <c r="K220" s="93">
        <f t="shared" si="54"/>
        <v>5129.6000000000004</v>
      </c>
      <c r="L220" s="232">
        <v>1327.54</v>
      </c>
      <c r="M220" s="229"/>
      <c r="N220" s="63"/>
      <c r="O220" s="63"/>
      <c r="P220" s="60" t="s">
        <v>122</v>
      </c>
      <c r="Q220" s="60"/>
      <c r="R220" s="64">
        <f t="shared" ca="1" si="50"/>
        <v>732.19672176000006</v>
      </c>
      <c r="S220" s="61">
        <f t="shared" ca="1" si="51"/>
        <v>633.84193823999988</v>
      </c>
      <c r="T220" s="65">
        <f t="shared" ca="1" si="56"/>
        <v>1366.0386599999999</v>
      </c>
      <c r="U220" s="61"/>
      <c r="V220" s="61"/>
      <c r="W220" s="61"/>
      <c r="X220" s="61"/>
      <c r="Y220" s="61"/>
      <c r="Z220" s="64">
        <f t="shared" ca="1" si="52"/>
        <v>732.19672176000006</v>
      </c>
      <c r="AA220" s="61">
        <f t="shared" ca="1" si="53"/>
        <v>633.84193823999988</v>
      </c>
      <c r="AB220" s="65">
        <f t="shared" ca="1" si="57"/>
        <v>1366.0386599999999</v>
      </c>
      <c r="AC220" s="61"/>
      <c r="AD220" s="61"/>
      <c r="AE220" s="61"/>
      <c r="AF220" s="61"/>
      <c r="AG220" s="61"/>
      <c r="AH220" s="64">
        <f t="shared" ca="1" si="44"/>
        <v>753.43042669104</v>
      </c>
      <c r="AI220" s="61">
        <f t="shared" ca="1" si="45"/>
        <v>652.22335444895987</v>
      </c>
      <c r="AJ220" s="65">
        <f t="shared" ca="1" si="55"/>
        <v>1405.6537811399999</v>
      </c>
      <c r="AK220" s="61"/>
      <c r="AL220" s="61"/>
      <c r="AM220" s="61"/>
      <c r="AN220" s="61"/>
      <c r="AO220" s="61"/>
      <c r="AP220" s="64">
        <f t="shared" ca="1" si="46"/>
        <v>775.27990906508012</v>
      </c>
      <c r="AQ220" s="61">
        <f t="shared" ca="1" si="47"/>
        <v>671.1378317279798</v>
      </c>
      <c r="AR220" s="65">
        <f t="shared" ca="1" si="58"/>
        <v>1446.4177407930599</v>
      </c>
      <c r="AS220" s="61"/>
      <c r="AT220" s="61"/>
      <c r="AU220" s="61"/>
      <c r="AV220" s="61"/>
      <c r="AW220" s="61"/>
      <c r="AX220" s="64">
        <f t="shared" ca="1" si="48"/>
        <v>797.76302642796759</v>
      </c>
      <c r="AY220" s="61">
        <f t="shared" ca="1" si="49"/>
        <v>690.60082884809117</v>
      </c>
      <c r="AZ220" s="65">
        <f t="shared" ca="1" si="59"/>
        <v>1488.3638552760588</v>
      </c>
      <c r="BA220" s="61"/>
      <c r="BB220" s="61"/>
      <c r="BC220" s="61"/>
      <c r="BD220" s="61"/>
      <c r="BE220" s="61"/>
      <c r="BF220" s="66" t="s">
        <v>1332</v>
      </c>
      <c r="BG220" s="66" t="s">
        <v>1331</v>
      </c>
      <c r="BH220" s="66" t="s">
        <v>1522</v>
      </c>
      <c r="BI220" s="66" t="s">
        <v>1513</v>
      </c>
    </row>
    <row r="221" spans="1:61" s="67" customFormat="1" x14ac:dyDescent="0.35">
      <c r="A221" s="90" t="s">
        <v>616</v>
      </c>
      <c r="B221" s="90" t="s">
        <v>160</v>
      </c>
      <c r="C221" s="90" t="s">
        <v>161</v>
      </c>
      <c r="D221" s="91" t="s">
        <v>162</v>
      </c>
      <c r="E221" s="90" t="s">
        <v>617</v>
      </c>
      <c r="F221" s="90" t="s">
        <v>507</v>
      </c>
      <c r="G221" s="90" t="s">
        <v>508</v>
      </c>
      <c r="H221" s="90" t="s">
        <v>166</v>
      </c>
      <c r="I221" s="92">
        <v>5256</v>
      </c>
      <c r="J221" s="90" t="s">
        <v>170</v>
      </c>
      <c r="K221" s="93">
        <f t="shared" si="54"/>
        <v>48144.959999999999</v>
      </c>
      <c r="L221" s="232">
        <v>12459.9</v>
      </c>
      <c r="M221" s="229"/>
      <c r="N221" s="63"/>
      <c r="O221" s="63"/>
      <c r="P221" s="60" t="s">
        <v>122</v>
      </c>
      <c r="Q221" s="60"/>
      <c r="R221" s="64">
        <f t="shared" ca="1" si="50"/>
        <v>6872.1830856000006</v>
      </c>
      <c r="S221" s="61">
        <f t="shared" ca="1" si="51"/>
        <v>5949.0540143999997</v>
      </c>
      <c r="T221" s="65">
        <f t="shared" ca="1" si="56"/>
        <v>12821.2371</v>
      </c>
      <c r="U221" s="61"/>
      <c r="V221" s="61"/>
      <c r="W221" s="61"/>
      <c r="X221" s="61"/>
      <c r="Y221" s="61"/>
      <c r="Z221" s="64">
        <f t="shared" ca="1" si="52"/>
        <v>6872.1830856000006</v>
      </c>
      <c r="AA221" s="61">
        <f t="shared" ca="1" si="53"/>
        <v>5949.0540143999997</v>
      </c>
      <c r="AB221" s="65">
        <f t="shared" ca="1" si="57"/>
        <v>12821.2371</v>
      </c>
      <c r="AC221" s="61"/>
      <c r="AD221" s="61"/>
      <c r="AE221" s="61"/>
      <c r="AF221" s="61"/>
      <c r="AG221" s="61"/>
      <c r="AH221" s="64">
        <f t="shared" ca="1" si="44"/>
        <v>7071.4763950824008</v>
      </c>
      <c r="AI221" s="61">
        <f t="shared" ca="1" si="45"/>
        <v>6121.5765808175993</v>
      </c>
      <c r="AJ221" s="65">
        <f t="shared" ca="1" si="55"/>
        <v>13193.0529759</v>
      </c>
      <c r="AK221" s="61"/>
      <c r="AL221" s="61"/>
      <c r="AM221" s="61"/>
      <c r="AN221" s="61"/>
      <c r="AO221" s="61"/>
      <c r="AP221" s="64">
        <f t="shared" ca="1" si="46"/>
        <v>7276.5492105397907</v>
      </c>
      <c r="AQ221" s="61">
        <f t="shared" ca="1" si="47"/>
        <v>6299.1023016613099</v>
      </c>
      <c r="AR221" s="65">
        <f t="shared" ca="1" si="58"/>
        <v>13575.651512201101</v>
      </c>
      <c r="AS221" s="61"/>
      <c r="AT221" s="61"/>
      <c r="AU221" s="61"/>
      <c r="AV221" s="61"/>
      <c r="AW221" s="61"/>
      <c r="AX221" s="64">
        <f t="shared" ca="1" si="48"/>
        <v>7487.5691376454442</v>
      </c>
      <c r="AY221" s="61">
        <f t="shared" ca="1" si="49"/>
        <v>6481.7762684094878</v>
      </c>
      <c r="AZ221" s="65">
        <f t="shared" ca="1" si="59"/>
        <v>13969.345406054932</v>
      </c>
      <c r="BA221" s="61"/>
      <c r="BB221" s="61"/>
      <c r="BC221" s="61"/>
      <c r="BD221" s="61"/>
      <c r="BE221" s="61"/>
      <c r="BF221" s="66" t="s">
        <v>1332</v>
      </c>
      <c r="BG221" s="66" t="s">
        <v>1331</v>
      </c>
      <c r="BH221" s="66" t="s">
        <v>1522</v>
      </c>
      <c r="BI221" s="66" t="s">
        <v>1513</v>
      </c>
    </row>
    <row r="222" spans="1:61" s="67" customFormat="1" x14ac:dyDescent="0.35">
      <c r="A222" s="90" t="s">
        <v>618</v>
      </c>
      <c r="B222" s="90" t="s">
        <v>160</v>
      </c>
      <c r="C222" s="90" t="s">
        <v>161</v>
      </c>
      <c r="D222" s="91" t="s">
        <v>162</v>
      </c>
      <c r="E222" s="90" t="s">
        <v>619</v>
      </c>
      <c r="F222" s="90" t="s">
        <v>507</v>
      </c>
      <c r="G222" s="90" t="s">
        <v>508</v>
      </c>
      <c r="H222" s="90" t="s">
        <v>166</v>
      </c>
      <c r="I222" s="92">
        <v>29838</v>
      </c>
      <c r="J222" s="90" t="s">
        <v>170</v>
      </c>
      <c r="K222" s="93">
        <f t="shared" si="54"/>
        <v>273316.08</v>
      </c>
      <c r="L222" s="232">
        <v>70734.14</v>
      </c>
      <c r="M222" s="229"/>
      <c r="N222" s="63"/>
      <c r="O222" s="63"/>
      <c r="P222" s="60" t="s">
        <v>122</v>
      </c>
      <c r="Q222" s="60"/>
      <c r="R222" s="64">
        <f t="shared" ca="1" si="50"/>
        <v>39012.990512160002</v>
      </c>
      <c r="S222" s="61">
        <f t="shared" ca="1" si="51"/>
        <v>33772.439547839997</v>
      </c>
      <c r="T222" s="65">
        <f t="shared" ca="1" si="56"/>
        <v>72785.430059999999</v>
      </c>
      <c r="U222" s="61"/>
      <c r="V222" s="61"/>
      <c r="W222" s="61"/>
      <c r="X222" s="61"/>
      <c r="Y222" s="61"/>
      <c r="Z222" s="64">
        <f t="shared" ca="1" si="52"/>
        <v>39012.990512160002</v>
      </c>
      <c r="AA222" s="61">
        <f t="shared" ca="1" si="53"/>
        <v>33772.439547839997</v>
      </c>
      <c r="AB222" s="65">
        <f t="shared" ca="1" si="57"/>
        <v>72785.430059999999</v>
      </c>
      <c r="AC222" s="61"/>
      <c r="AD222" s="61"/>
      <c r="AE222" s="61"/>
      <c r="AF222" s="61"/>
      <c r="AG222" s="61"/>
      <c r="AH222" s="64">
        <f t="shared" ca="1" si="44"/>
        <v>40144.367237012644</v>
      </c>
      <c r="AI222" s="61">
        <f t="shared" ca="1" si="45"/>
        <v>34751.840294727357</v>
      </c>
      <c r="AJ222" s="65">
        <f t="shared" ca="1" si="55"/>
        <v>74896.207531740001</v>
      </c>
      <c r="AK222" s="61"/>
      <c r="AL222" s="61"/>
      <c r="AM222" s="61"/>
      <c r="AN222" s="61"/>
      <c r="AO222" s="61"/>
      <c r="AP222" s="64">
        <f t="shared" ca="1" si="46"/>
        <v>41308.553886886009</v>
      </c>
      <c r="AQ222" s="61">
        <f t="shared" ca="1" si="47"/>
        <v>35759.643663274452</v>
      </c>
      <c r="AR222" s="65">
        <f t="shared" ca="1" si="58"/>
        <v>77068.197550160461</v>
      </c>
      <c r="AS222" s="61"/>
      <c r="AT222" s="61"/>
      <c r="AU222" s="61"/>
      <c r="AV222" s="61"/>
      <c r="AW222" s="61"/>
      <c r="AX222" s="64">
        <f t="shared" ca="1" si="48"/>
        <v>42506.501949605699</v>
      </c>
      <c r="AY222" s="61">
        <f t="shared" ca="1" si="49"/>
        <v>36796.673329509409</v>
      </c>
      <c r="AZ222" s="65">
        <f t="shared" ca="1" si="59"/>
        <v>79303.175279115108</v>
      </c>
      <c r="BA222" s="61"/>
      <c r="BB222" s="61"/>
      <c r="BC222" s="61"/>
      <c r="BD222" s="61"/>
      <c r="BE222" s="61"/>
      <c r="BF222" s="66" t="s">
        <v>1332</v>
      </c>
      <c r="BG222" s="66" t="s">
        <v>1331</v>
      </c>
      <c r="BH222" s="66" t="s">
        <v>1522</v>
      </c>
      <c r="BI222" s="66" t="s">
        <v>1513</v>
      </c>
    </row>
    <row r="223" spans="1:61" s="67" customFormat="1" x14ac:dyDescent="0.35">
      <c r="A223" s="90" t="s">
        <v>620</v>
      </c>
      <c r="B223" s="90" t="s">
        <v>160</v>
      </c>
      <c r="C223" s="90" t="s">
        <v>161</v>
      </c>
      <c r="D223" s="91" t="s">
        <v>162</v>
      </c>
      <c r="E223" s="90" t="s">
        <v>621</v>
      </c>
      <c r="F223" s="90" t="s">
        <v>507</v>
      </c>
      <c r="G223" s="90" t="s">
        <v>508</v>
      </c>
      <c r="H223" s="90" t="s">
        <v>166</v>
      </c>
      <c r="I223" s="92">
        <v>2400</v>
      </c>
      <c r="J223" s="90" t="s">
        <v>206</v>
      </c>
      <c r="K223" s="93">
        <f t="shared" si="54"/>
        <v>21984</v>
      </c>
      <c r="L223" s="232">
        <v>5689.45</v>
      </c>
      <c r="M223" s="229"/>
      <c r="N223" s="63"/>
      <c r="O223" s="63"/>
      <c r="P223" s="60" t="s">
        <v>122</v>
      </c>
      <c r="Q223" s="60"/>
      <c r="R223" s="64">
        <f t="shared" ca="1" si="50"/>
        <v>3137.9820108000004</v>
      </c>
      <c r="S223" s="61">
        <f t="shared" ca="1" si="51"/>
        <v>2716.4620391999997</v>
      </c>
      <c r="T223" s="65">
        <f t="shared" ca="1" si="56"/>
        <v>5854.4440500000001</v>
      </c>
      <c r="U223" s="61"/>
      <c r="V223" s="61"/>
      <c r="W223" s="61"/>
      <c r="X223" s="61"/>
      <c r="Y223" s="61"/>
      <c r="Z223" s="64">
        <f t="shared" ca="1" si="52"/>
        <v>3137.9820108000004</v>
      </c>
      <c r="AA223" s="61">
        <f t="shared" ca="1" si="53"/>
        <v>2716.4620391999997</v>
      </c>
      <c r="AB223" s="65">
        <f t="shared" ca="1" si="57"/>
        <v>5854.4440500000001</v>
      </c>
      <c r="AC223" s="61"/>
      <c r="AD223" s="61"/>
      <c r="AE223" s="61"/>
      <c r="AF223" s="61"/>
      <c r="AG223" s="61"/>
      <c r="AH223" s="64">
        <f t="shared" ca="1" si="44"/>
        <v>3228.9834891132004</v>
      </c>
      <c r="AI223" s="61">
        <f t="shared" ca="1" si="45"/>
        <v>2795.2394383368</v>
      </c>
      <c r="AJ223" s="65">
        <f t="shared" ca="1" si="55"/>
        <v>6024.2229274500005</v>
      </c>
      <c r="AK223" s="61"/>
      <c r="AL223" s="61"/>
      <c r="AM223" s="61"/>
      <c r="AN223" s="61"/>
      <c r="AO223" s="61"/>
      <c r="AP223" s="64">
        <f t="shared" ca="1" si="46"/>
        <v>3322.624010297483</v>
      </c>
      <c r="AQ223" s="61">
        <f t="shared" ca="1" si="47"/>
        <v>2876.3013820485671</v>
      </c>
      <c r="AR223" s="65">
        <f t="shared" ca="1" si="58"/>
        <v>6198.9253923460501</v>
      </c>
      <c r="AS223" s="61"/>
      <c r="AT223" s="61"/>
      <c r="AU223" s="61"/>
      <c r="AV223" s="61"/>
      <c r="AW223" s="61"/>
      <c r="AX223" s="64">
        <f t="shared" ca="1" si="48"/>
        <v>3418.9801065961101</v>
      </c>
      <c r="AY223" s="61">
        <f t="shared" ca="1" si="49"/>
        <v>2959.7141221279753</v>
      </c>
      <c r="AZ223" s="65">
        <f t="shared" ca="1" si="59"/>
        <v>6378.6942287240854</v>
      </c>
      <c r="BA223" s="61"/>
      <c r="BB223" s="61"/>
      <c r="BC223" s="61"/>
      <c r="BD223" s="61"/>
      <c r="BE223" s="61"/>
      <c r="BF223" s="66" t="s">
        <v>1332</v>
      </c>
      <c r="BG223" s="66" t="s">
        <v>1331</v>
      </c>
      <c r="BH223" s="66" t="s">
        <v>1522</v>
      </c>
      <c r="BI223" s="66" t="s">
        <v>1513</v>
      </c>
    </row>
    <row r="224" spans="1:61" s="67" customFormat="1" x14ac:dyDescent="0.35">
      <c r="A224" s="90" t="s">
        <v>622</v>
      </c>
      <c r="B224" s="90" t="s">
        <v>160</v>
      </c>
      <c r="C224" s="90" t="s">
        <v>161</v>
      </c>
      <c r="D224" s="91" t="s">
        <v>162</v>
      </c>
      <c r="E224" s="90" t="s">
        <v>623</v>
      </c>
      <c r="F224" s="90" t="s">
        <v>507</v>
      </c>
      <c r="G224" s="90" t="s">
        <v>508</v>
      </c>
      <c r="H224" s="90" t="s">
        <v>166</v>
      </c>
      <c r="I224" s="92">
        <v>3868</v>
      </c>
      <c r="J224" s="90" t="s">
        <v>170</v>
      </c>
      <c r="K224" s="93">
        <f t="shared" si="54"/>
        <v>35430.879999999997</v>
      </c>
      <c r="L224" s="232">
        <v>9169.5</v>
      </c>
      <c r="M224" s="229"/>
      <c r="N224" s="63"/>
      <c r="O224" s="63"/>
      <c r="P224" s="60" t="s">
        <v>122</v>
      </c>
      <c r="Q224" s="60"/>
      <c r="R224" s="64">
        <f t="shared" ca="1" si="50"/>
        <v>5057.3827080000001</v>
      </c>
      <c r="S224" s="61">
        <f t="shared" ca="1" si="51"/>
        <v>4378.0327919999991</v>
      </c>
      <c r="T224" s="65">
        <f t="shared" ca="1" si="56"/>
        <v>9435.4154999999992</v>
      </c>
      <c r="U224" s="61"/>
      <c r="V224" s="61"/>
      <c r="W224" s="61"/>
      <c r="X224" s="61"/>
      <c r="Y224" s="61"/>
      <c r="Z224" s="64">
        <f t="shared" ca="1" si="52"/>
        <v>5057.3827080000001</v>
      </c>
      <c r="AA224" s="61">
        <f t="shared" ca="1" si="53"/>
        <v>4378.0327919999991</v>
      </c>
      <c r="AB224" s="65">
        <f t="shared" ca="1" si="57"/>
        <v>9435.4154999999992</v>
      </c>
      <c r="AC224" s="61"/>
      <c r="AD224" s="61"/>
      <c r="AE224" s="61"/>
      <c r="AF224" s="61"/>
      <c r="AG224" s="61"/>
      <c r="AH224" s="64">
        <f t="shared" ca="1" si="44"/>
        <v>5204.0468065320001</v>
      </c>
      <c r="AI224" s="61">
        <f t="shared" ca="1" si="45"/>
        <v>4504.9957429679998</v>
      </c>
      <c r="AJ224" s="65">
        <f t="shared" ca="1" si="55"/>
        <v>9709.0425495</v>
      </c>
      <c r="AK224" s="61"/>
      <c r="AL224" s="61"/>
      <c r="AM224" s="61"/>
      <c r="AN224" s="61"/>
      <c r="AO224" s="61"/>
      <c r="AP224" s="64">
        <f t="shared" ca="1" si="46"/>
        <v>5354.9641639214278</v>
      </c>
      <c r="AQ224" s="61">
        <f t="shared" ca="1" si="47"/>
        <v>4635.6406195140717</v>
      </c>
      <c r="AR224" s="65">
        <f t="shared" ca="1" si="58"/>
        <v>9990.6047834354995</v>
      </c>
      <c r="AS224" s="61"/>
      <c r="AT224" s="61"/>
      <c r="AU224" s="61"/>
      <c r="AV224" s="61"/>
      <c r="AW224" s="61"/>
      <c r="AX224" s="64">
        <f t="shared" ca="1" si="48"/>
        <v>5510.2581246751497</v>
      </c>
      <c r="AY224" s="61">
        <f t="shared" ca="1" si="49"/>
        <v>4770.0741974799794</v>
      </c>
      <c r="AZ224" s="65">
        <f t="shared" ca="1" si="59"/>
        <v>10280.332322155129</v>
      </c>
      <c r="BA224" s="61"/>
      <c r="BB224" s="61"/>
      <c r="BC224" s="61"/>
      <c r="BD224" s="61"/>
      <c r="BE224" s="61"/>
      <c r="BF224" s="66" t="s">
        <v>1332</v>
      </c>
      <c r="BG224" s="66" t="s">
        <v>1331</v>
      </c>
      <c r="BH224" s="66" t="s">
        <v>1522</v>
      </c>
      <c r="BI224" s="66" t="s">
        <v>1513</v>
      </c>
    </row>
    <row r="225" spans="1:61" s="67" customFormat="1" x14ac:dyDescent="0.35">
      <c r="A225" s="90" t="s">
        <v>624</v>
      </c>
      <c r="B225" s="90" t="s">
        <v>160</v>
      </c>
      <c r="C225" s="90" t="s">
        <v>161</v>
      </c>
      <c r="D225" s="91" t="s">
        <v>162</v>
      </c>
      <c r="E225" s="90" t="s">
        <v>625</v>
      </c>
      <c r="F225" s="90" t="s">
        <v>507</v>
      </c>
      <c r="G225" s="90" t="s">
        <v>508</v>
      </c>
      <c r="H225" s="90" t="s">
        <v>166</v>
      </c>
      <c r="I225" s="92">
        <v>13187</v>
      </c>
      <c r="J225" s="90" t="s">
        <v>173</v>
      </c>
      <c r="K225" s="93">
        <f t="shared" si="54"/>
        <v>120792.92</v>
      </c>
      <c r="L225" s="232">
        <v>31261.18</v>
      </c>
      <c r="M225" s="229"/>
      <c r="N225" s="63"/>
      <c r="O225" s="63"/>
      <c r="P225" s="60" t="s">
        <v>120</v>
      </c>
      <c r="Q225" s="60">
        <v>20</v>
      </c>
      <c r="R225" s="64">
        <f t="shared" ca="1" si="50"/>
        <v>17241.91626192</v>
      </c>
      <c r="S225" s="61">
        <f t="shared" ca="1" si="51"/>
        <v>14925.837958079999</v>
      </c>
      <c r="T225" s="65">
        <f t="shared" ca="1" si="56"/>
        <v>32167.754219999999</v>
      </c>
      <c r="U225" s="61"/>
      <c r="V225" s="61"/>
      <c r="W225" s="61"/>
      <c r="X225" s="61"/>
      <c r="Y225" s="61"/>
      <c r="Z225" s="64">
        <f t="shared" ca="1" si="52"/>
        <v>17241.91626192</v>
      </c>
      <c r="AA225" s="61">
        <f t="shared" ca="1" si="53"/>
        <v>14925.837958079999</v>
      </c>
      <c r="AB225" s="65">
        <f t="shared" ca="1" si="57"/>
        <v>32167.754219999999</v>
      </c>
      <c r="AC225" s="61"/>
      <c r="AD225" s="61"/>
      <c r="AE225" s="61"/>
      <c r="AF225" s="61"/>
      <c r="AG225" s="61"/>
      <c r="AH225" s="64">
        <f t="shared" ca="1" si="44"/>
        <v>17741.931833515682</v>
      </c>
      <c r="AI225" s="61">
        <f t="shared" ca="1" si="45"/>
        <v>15358.68725886432</v>
      </c>
      <c r="AJ225" s="65">
        <f t="shared" ca="1" si="55"/>
        <v>33100.619092380002</v>
      </c>
      <c r="AK225" s="61"/>
      <c r="AL225" s="61"/>
      <c r="AM225" s="61"/>
      <c r="AN225" s="61"/>
      <c r="AO225" s="61"/>
      <c r="AP225" s="64">
        <f t="shared" ca="1" si="46"/>
        <v>18256.447856687635</v>
      </c>
      <c r="AQ225" s="61">
        <f t="shared" ca="1" si="47"/>
        <v>15804.089189371385</v>
      </c>
      <c r="AR225" s="65">
        <f t="shared" ca="1" si="58"/>
        <v>34060.53704605902</v>
      </c>
      <c r="AS225" s="61"/>
      <c r="AT225" s="61"/>
      <c r="AU225" s="61"/>
      <c r="AV225" s="61"/>
      <c r="AW225" s="61"/>
      <c r="AX225" s="64">
        <f t="shared" ca="1" si="48"/>
        <v>18785.884844531582</v>
      </c>
      <c r="AY225" s="61">
        <f t="shared" ca="1" si="49"/>
        <v>16262.407775863156</v>
      </c>
      <c r="AZ225" s="65">
        <f t="shared" ca="1" si="59"/>
        <v>35048.292620394735</v>
      </c>
      <c r="BA225" s="61"/>
      <c r="BB225" s="61"/>
      <c r="BC225" s="61"/>
      <c r="BD225" s="61"/>
      <c r="BE225" s="61"/>
      <c r="BF225" s="66" t="s">
        <v>1332</v>
      </c>
      <c r="BG225" s="66" t="s">
        <v>1332</v>
      </c>
      <c r="BH225" s="66" t="s">
        <v>1495</v>
      </c>
      <c r="BI225" s="66" t="s">
        <v>1513</v>
      </c>
    </row>
    <row r="226" spans="1:61" s="67" customFormat="1" x14ac:dyDescent="0.35">
      <c r="A226" s="90" t="s">
        <v>626</v>
      </c>
      <c r="B226" s="90" t="s">
        <v>160</v>
      </c>
      <c r="C226" s="90" t="s">
        <v>161</v>
      </c>
      <c r="D226" s="91" t="s">
        <v>162</v>
      </c>
      <c r="E226" s="90" t="s">
        <v>627</v>
      </c>
      <c r="F226" s="90" t="s">
        <v>507</v>
      </c>
      <c r="G226" s="90" t="s">
        <v>508</v>
      </c>
      <c r="H226" s="90" t="s">
        <v>166</v>
      </c>
      <c r="I226" s="92">
        <v>5256</v>
      </c>
      <c r="J226" s="90" t="s">
        <v>170</v>
      </c>
      <c r="K226" s="93">
        <f t="shared" si="54"/>
        <v>48144.959999999999</v>
      </c>
      <c r="L226" s="232">
        <v>12459.9</v>
      </c>
      <c r="M226" s="229"/>
      <c r="N226" s="63"/>
      <c r="O226" s="63"/>
      <c r="P226" s="60" t="s">
        <v>122</v>
      </c>
      <c r="Q226" s="60"/>
      <c r="R226" s="64">
        <f t="shared" ca="1" si="50"/>
        <v>6872.1830856000006</v>
      </c>
      <c r="S226" s="61">
        <f t="shared" ca="1" si="51"/>
        <v>5949.0540143999997</v>
      </c>
      <c r="T226" s="65">
        <f t="shared" ca="1" si="56"/>
        <v>12821.2371</v>
      </c>
      <c r="U226" s="61"/>
      <c r="V226" s="61"/>
      <c r="W226" s="61"/>
      <c r="X226" s="61"/>
      <c r="Y226" s="61"/>
      <c r="Z226" s="64">
        <f t="shared" ca="1" si="52"/>
        <v>6872.1830856000006</v>
      </c>
      <c r="AA226" s="61">
        <f t="shared" ca="1" si="53"/>
        <v>5949.0540143999997</v>
      </c>
      <c r="AB226" s="65">
        <f t="shared" ca="1" si="57"/>
        <v>12821.2371</v>
      </c>
      <c r="AC226" s="61"/>
      <c r="AD226" s="61"/>
      <c r="AE226" s="61"/>
      <c r="AF226" s="61"/>
      <c r="AG226" s="61"/>
      <c r="AH226" s="64">
        <f t="shared" ca="1" si="44"/>
        <v>7071.4763950824008</v>
      </c>
      <c r="AI226" s="61">
        <f t="shared" ca="1" si="45"/>
        <v>6121.5765808175993</v>
      </c>
      <c r="AJ226" s="65">
        <f t="shared" ca="1" si="55"/>
        <v>13193.0529759</v>
      </c>
      <c r="AK226" s="61"/>
      <c r="AL226" s="61"/>
      <c r="AM226" s="61"/>
      <c r="AN226" s="61"/>
      <c r="AO226" s="61"/>
      <c r="AP226" s="64">
        <f t="shared" ca="1" si="46"/>
        <v>7276.5492105397907</v>
      </c>
      <c r="AQ226" s="61">
        <f t="shared" ca="1" si="47"/>
        <v>6299.1023016613099</v>
      </c>
      <c r="AR226" s="65">
        <f t="shared" ca="1" si="58"/>
        <v>13575.651512201101</v>
      </c>
      <c r="AS226" s="61"/>
      <c r="AT226" s="61"/>
      <c r="AU226" s="61"/>
      <c r="AV226" s="61"/>
      <c r="AW226" s="61"/>
      <c r="AX226" s="64">
        <f t="shared" ca="1" si="48"/>
        <v>7487.5691376454442</v>
      </c>
      <c r="AY226" s="61">
        <f t="shared" ca="1" si="49"/>
        <v>6481.7762684094878</v>
      </c>
      <c r="AZ226" s="65">
        <f t="shared" ca="1" si="59"/>
        <v>13969.345406054932</v>
      </c>
      <c r="BA226" s="61"/>
      <c r="BB226" s="61"/>
      <c r="BC226" s="61"/>
      <c r="BD226" s="61"/>
      <c r="BE226" s="61"/>
      <c r="BF226" s="66" t="s">
        <v>1332</v>
      </c>
      <c r="BG226" s="66" t="s">
        <v>1331</v>
      </c>
      <c r="BH226" s="66" t="s">
        <v>1522</v>
      </c>
      <c r="BI226" s="66" t="s">
        <v>1513</v>
      </c>
    </row>
    <row r="227" spans="1:61" s="67" customFormat="1" x14ac:dyDescent="0.35">
      <c r="A227" s="90" t="s">
        <v>628</v>
      </c>
      <c r="B227" s="90" t="s">
        <v>160</v>
      </c>
      <c r="C227" s="90" t="s">
        <v>161</v>
      </c>
      <c r="D227" s="91" t="s">
        <v>162</v>
      </c>
      <c r="E227" s="90" t="s">
        <v>629</v>
      </c>
      <c r="F227" s="90" t="s">
        <v>507</v>
      </c>
      <c r="G227" s="90" t="s">
        <v>508</v>
      </c>
      <c r="H227" s="90" t="s">
        <v>166</v>
      </c>
      <c r="I227" s="92">
        <v>7060</v>
      </c>
      <c r="J227" s="90" t="s">
        <v>170</v>
      </c>
      <c r="K227" s="93">
        <f t="shared" si="54"/>
        <v>64669.599999999999</v>
      </c>
      <c r="L227" s="232">
        <v>16736.48</v>
      </c>
      <c r="M227" s="229"/>
      <c r="N227" s="63"/>
      <c r="O227" s="63"/>
      <c r="P227" s="60" t="s">
        <v>120</v>
      </c>
      <c r="Q227" s="60" t="s">
        <v>1618</v>
      </c>
      <c r="R227" s="64">
        <f t="shared" ca="1" si="50"/>
        <v>9230.9051251199999</v>
      </c>
      <c r="S227" s="61">
        <f t="shared" ca="1" si="51"/>
        <v>7990.9327948799983</v>
      </c>
      <c r="T227" s="65">
        <f t="shared" ca="1" si="56"/>
        <v>17221.837919999998</v>
      </c>
      <c r="U227" s="61"/>
      <c r="V227" s="61"/>
      <c r="W227" s="61"/>
      <c r="X227" s="61"/>
      <c r="Y227" s="61"/>
      <c r="Z227" s="64">
        <f t="shared" ca="1" si="52"/>
        <v>9230.9051251199999</v>
      </c>
      <c r="AA227" s="61">
        <f t="shared" ca="1" si="53"/>
        <v>7990.9327948799983</v>
      </c>
      <c r="AB227" s="65">
        <f t="shared" ca="1" si="57"/>
        <v>17221.837919999998</v>
      </c>
      <c r="AC227" s="61"/>
      <c r="AD227" s="61"/>
      <c r="AE227" s="61"/>
      <c r="AF227" s="61"/>
      <c r="AG227" s="61"/>
      <c r="AH227" s="64">
        <f t="shared" ca="1" si="44"/>
        <v>9498.6013737484791</v>
      </c>
      <c r="AI227" s="61">
        <f t="shared" ca="1" si="45"/>
        <v>8222.6698459315194</v>
      </c>
      <c r="AJ227" s="65">
        <f t="shared" ca="1" si="55"/>
        <v>17721.271219679998</v>
      </c>
      <c r="AK227" s="61"/>
      <c r="AL227" s="61"/>
      <c r="AM227" s="61"/>
      <c r="AN227" s="61"/>
      <c r="AO227" s="61"/>
      <c r="AP227" s="64">
        <f t="shared" ca="1" si="46"/>
        <v>9774.0608135871862</v>
      </c>
      <c r="AQ227" s="61">
        <f t="shared" ca="1" si="47"/>
        <v>8461.1272714635325</v>
      </c>
      <c r="AR227" s="65">
        <f t="shared" ca="1" si="58"/>
        <v>18235.188085050719</v>
      </c>
      <c r="AS227" s="61"/>
      <c r="AT227" s="61"/>
      <c r="AU227" s="61"/>
      <c r="AV227" s="61"/>
      <c r="AW227" s="61"/>
      <c r="AX227" s="64">
        <f t="shared" ca="1" si="48"/>
        <v>10057.508577181214</v>
      </c>
      <c r="AY227" s="61">
        <f t="shared" ca="1" si="49"/>
        <v>8706.4999623359745</v>
      </c>
      <c r="AZ227" s="65">
        <f t="shared" ca="1" si="59"/>
        <v>18764.008539517188</v>
      </c>
      <c r="BA227" s="61"/>
      <c r="BB227" s="61"/>
      <c r="BC227" s="61"/>
      <c r="BD227" s="61"/>
      <c r="BE227" s="61"/>
      <c r="BF227" s="66" t="s">
        <v>1332</v>
      </c>
      <c r="BG227" s="66" t="s">
        <v>1332</v>
      </c>
      <c r="BH227" s="66"/>
      <c r="BI227" s="66" t="s">
        <v>1513</v>
      </c>
    </row>
    <row r="228" spans="1:61" s="67" customFormat="1" x14ac:dyDescent="0.35">
      <c r="A228" s="90" t="s">
        <v>630</v>
      </c>
      <c r="B228" s="90" t="s">
        <v>160</v>
      </c>
      <c r="C228" s="90" t="s">
        <v>161</v>
      </c>
      <c r="D228" s="91" t="s">
        <v>162</v>
      </c>
      <c r="E228" s="90" t="s">
        <v>631</v>
      </c>
      <c r="F228" s="90" t="s">
        <v>507</v>
      </c>
      <c r="G228" s="90" t="s">
        <v>508</v>
      </c>
      <c r="H228" s="90" t="s">
        <v>166</v>
      </c>
      <c r="I228" s="92">
        <v>5358</v>
      </c>
      <c r="J228" s="90" t="s">
        <v>170</v>
      </c>
      <c r="K228" s="93">
        <f t="shared" si="54"/>
        <v>49079.28</v>
      </c>
      <c r="L228" s="232">
        <v>12701.71</v>
      </c>
      <c r="M228" s="229"/>
      <c r="N228" s="63"/>
      <c r="O228" s="63"/>
      <c r="P228" s="60" t="s">
        <v>120</v>
      </c>
      <c r="Q228" s="60" t="s">
        <v>1618</v>
      </c>
      <c r="R228" s="64">
        <f t="shared" ca="1" si="50"/>
        <v>7005.5519402399996</v>
      </c>
      <c r="S228" s="61">
        <f t="shared" ca="1" si="51"/>
        <v>6064.5076497599994</v>
      </c>
      <c r="T228" s="65">
        <f t="shared" ca="1" si="56"/>
        <v>13070.059589999999</v>
      </c>
      <c r="U228" s="61"/>
      <c r="V228" s="61"/>
      <c r="W228" s="61"/>
      <c r="X228" s="61"/>
      <c r="Y228" s="61"/>
      <c r="Z228" s="64">
        <f t="shared" ca="1" si="52"/>
        <v>7005.5519402399996</v>
      </c>
      <c r="AA228" s="61">
        <f t="shared" ca="1" si="53"/>
        <v>6064.5076497599994</v>
      </c>
      <c r="AB228" s="65">
        <f t="shared" ca="1" si="57"/>
        <v>13070.059589999999</v>
      </c>
      <c r="AC228" s="61"/>
      <c r="AD228" s="61"/>
      <c r="AE228" s="61"/>
      <c r="AF228" s="61"/>
      <c r="AG228" s="61"/>
      <c r="AH228" s="64">
        <f t="shared" ca="1" si="44"/>
        <v>7208.7129465069593</v>
      </c>
      <c r="AI228" s="61">
        <f t="shared" ca="1" si="45"/>
        <v>6240.3783716030393</v>
      </c>
      <c r="AJ228" s="65">
        <f t="shared" ca="1" si="55"/>
        <v>13449.091318109999</v>
      </c>
      <c r="AK228" s="61"/>
      <c r="AL228" s="61"/>
      <c r="AM228" s="61"/>
      <c r="AN228" s="61"/>
      <c r="AO228" s="61"/>
      <c r="AP228" s="64">
        <f t="shared" ca="1" si="46"/>
        <v>7417.7656219556611</v>
      </c>
      <c r="AQ228" s="61">
        <f t="shared" ca="1" si="47"/>
        <v>6421.3493443795269</v>
      </c>
      <c r="AR228" s="65">
        <f t="shared" ca="1" si="58"/>
        <v>13839.114966335188</v>
      </c>
      <c r="AS228" s="61"/>
      <c r="AT228" s="61"/>
      <c r="AU228" s="61"/>
      <c r="AV228" s="61"/>
      <c r="AW228" s="61"/>
      <c r="AX228" s="64">
        <f t="shared" ca="1" si="48"/>
        <v>7632.8808249923759</v>
      </c>
      <c r="AY228" s="61">
        <f t="shared" ca="1" si="49"/>
        <v>6607.5684753665328</v>
      </c>
      <c r="AZ228" s="65">
        <f t="shared" ca="1" si="59"/>
        <v>14240.449300358909</v>
      </c>
      <c r="BA228" s="61"/>
      <c r="BB228" s="61"/>
      <c r="BC228" s="61"/>
      <c r="BD228" s="61"/>
      <c r="BE228" s="61"/>
      <c r="BF228" s="66" t="s">
        <v>1332</v>
      </c>
      <c r="BG228" s="66" t="s">
        <v>1332</v>
      </c>
      <c r="BH228" s="66"/>
      <c r="BI228" s="66" t="s">
        <v>1513</v>
      </c>
    </row>
    <row r="229" spans="1:61" s="67" customFormat="1" x14ac:dyDescent="0.35">
      <c r="A229" s="90" t="s">
        <v>632</v>
      </c>
      <c r="B229" s="90" t="s">
        <v>160</v>
      </c>
      <c r="C229" s="90" t="s">
        <v>161</v>
      </c>
      <c r="D229" s="91" t="s">
        <v>162</v>
      </c>
      <c r="E229" s="90" t="s">
        <v>633</v>
      </c>
      <c r="F229" s="90" t="s">
        <v>507</v>
      </c>
      <c r="G229" s="90" t="s">
        <v>508</v>
      </c>
      <c r="H229" s="90" t="s">
        <v>166</v>
      </c>
      <c r="I229" s="92">
        <v>7061</v>
      </c>
      <c r="J229" s="90" t="s">
        <v>170</v>
      </c>
      <c r="K229" s="93">
        <f t="shared" si="54"/>
        <v>64678.76</v>
      </c>
      <c r="L229" s="232">
        <v>16738.849999999999</v>
      </c>
      <c r="M229" s="229"/>
      <c r="N229" s="63"/>
      <c r="O229" s="63"/>
      <c r="P229" s="60" t="s">
        <v>120</v>
      </c>
      <c r="Q229" s="60" t="s">
        <v>1618</v>
      </c>
      <c r="R229" s="64">
        <f t="shared" ca="1" si="50"/>
        <v>9232.2122844000005</v>
      </c>
      <c r="S229" s="61">
        <f t="shared" ca="1" si="51"/>
        <v>7992.0643655999993</v>
      </c>
      <c r="T229" s="65">
        <f t="shared" ca="1" si="56"/>
        <v>17224.27665</v>
      </c>
      <c r="U229" s="61"/>
      <c r="V229" s="61"/>
      <c r="W229" s="61"/>
      <c r="X229" s="61"/>
      <c r="Y229" s="61"/>
      <c r="Z229" s="64">
        <f t="shared" ca="1" si="52"/>
        <v>9232.2122844000005</v>
      </c>
      <c r="AA229" s="61">
        <f t="shared" ca="1" si="53"/>
        <v>7992.0643655999993</v>
      </c>
      <c r="AB229" s="65">
        <f t="shared" ca="1" si="57"/>
        <v>17224.27665</v>
      </c>
      <c r="AC229" s="61"/>
      <c r="AD229" s="61"/>
      <c r="AE229" s="61"/>
      <c r="AF229" s="61"/>
      <c r="AG229" s="61"/>
      <c r="AH229" s="64">
        <f t="shared" ca="1" si="44"/>
        <v>9499.9464406476</v>
      </c>
      <c r="AI229" s="61">
        <f t="shared" ca="1" si="45"/>
        <v>8223.8342322024</v>
      </c>
      <c r="AJ229" s="65">
        <f t="shared" ca="1" si="55"/>
        <v>17723.78067285</v>
      </c>
      <c r="AK229" s="61"/>
      <c r="AL229" s="61"/>
      <c r="AM229" s="61"/>
      <c r="AN229" s="61"/>
      <c r="AO229" s="61"/>
      <c r="AP229" s="64">
        <f t="shared" ca="1" si="46"/>
        <v>9775.4448874263799</v>
      </c>
      <c r="AQ229" s="61">
        <f t="shared" ca="1" si="47"/>
        <v>8462.325424936269</v>
      </c>
      <c r="AR229" s="65">
        <f t="shared" ca="1" si="58"/>
        <v>18237.770312362649</v>
      </c>
      <c r="AS229" s="61"/>
      <c r="AT229" s="61"/>
      <c r="AU229" s="61"/>
      <c r="AV229" s="61"/>
      <c r="AW229" s="61"/>
      <c r="AX229" s="64">
        <f t="shared" ca="1" si="48"/>
        <v>10058.932789161745</v>
      </c>
      <c r="AY229" s="61">
        <f t="shared" ca="1" si="49"/>
        <v>8707.7328622594196</v>
      </c>
      <c r="AZ229" s="65">
        <f t="shared" ca="1" si="59"/>
        <v>18766.665651421165</v>
      </c>
      <c r="BA229" s="61"/>
      <c r="BB229" s="61"/>
      <c r="BC229" s="61"/>
      <c r="BD229" s="61"/>
      <c r="BE229" s="61"/>
      <c r="BF229" s="66" t="s">
        <v>1332</v>
      </c>
      <c r="BG229" s="66" t="s">
        <v>1332</v>
      </c>
      <c r="BH229" s="66"/>
      <c r="BI229" s="66" t="s">
        <v>1513</v>
      </c>
    </row>
    <row r="230" spans="1:61" s="67" customFormat="1" x14ac:dyDescent="0.35">
      <c r="A230" s="90" t="s">
        <v>634</v>
      </c>
      <c r="B230" s="90" t="s">
        <v>160</v>
      </c>
      <c r="C230" s="90" t="s">
        <v>161</v>
      </c>
      <c r="D230" s="91" t="s">
        <v>162</v>
      </c>
      <c r="E230" s="90" t="s">
        <v>635</v>
      </c>
      <c r="F230" s="90" t="s">
        <v>507</v>
      </c>
      <c r="G230" s="90" t="s">
        <v>508</v>
      </c>
      <c r="H230" s="90" t="s">
        <v>166</v>
      </c>
      <c r="I230" s="92">
        <v>4800</v>
      </c>
      <c r="J230" s="90" t="s">
        <v>203</v>
      </c>
      <c r="K230" s="93">
        <f t="shared" si="54"/>
        <v>43968</v>
      </c>
      <c r="L230" s="232">
        <v>11378.91</v>
      </c>
      <c r="M230" s="229"/>
      <c r="N230" s="63"/>
      <c r="O230" s="63"/>
      <c r="P230" s="60" t="s">
        <v>122</v>
      </c>
      <c r="Q230" s="60"/>
      <c r="R230" s="64">
        <f t="shared" ca="1" si="50"/>
        <v>6275.9695370400004</v>
      </c>
      <c r="S230" s="61">
        <f t="shared" ca="1" si="51"/>
        <v>5432.9288529599999</v>
      </c>
      <c r="T230" s="65">
        <f t="shared" ca="1" si="56"/>
        <v>11708.89839</v>
      </c>
      <c r="U230" s="61"/>
      <c r="V230" s="61"/>
      <c r="W230" s="61"/>
      <c r="X230" s="61"/>
      <c r="Y230" s="61"/>
      <c r="Z230" s="64">
        <f t="shared" ca="1" si="52"/>
        <v>6275.9695370400004</v>
      </c>
      <c r="AA230" s="61">
        <f t="shared" ca="1" si="53"/>
        <v>5432.9288529599999</v>
      </c>
      <c r="AB230" s="65">
        <f t="shared" ca="1" si="57"/>
        <v>11708.89839</v>
      </c>
      <c r="AC230" s="61"/>
      <c r="AD230" s="61"/>
      <c r="AE230" s="61"/>
      <c r="AF230" s="61"/>
      <c r="AG230" s="61"/>
      <c r="AH230" s="64">
        <f t="shared" ca="1" si="44"/>
        <v>6457.9726536141607</v>
      </c>
      <c r="AI230" s="61">
        <f t="shared" ca="1" si="45"/>
        <v>5590.4837896958397</v>
      </c>
      <c r="AJ230" s="65">
        <f t="shared" ca="1" si="55"/>
        <v>12048.45644331</v>
      </c>
      <c r="AK230" s="61"/>
      <c r="AL230" s="61"/>
      <c r="AM230" s="61"/>
      <c r="AN230" s="61"/>
      <c r="AO230" s="61"/>
      <c r="AP230" s="64">
        <f t="shared" ca="1" si="46"/>
        <v>6645.2538605689715</v>
      </c>
      <c r="AQ230" s="61">
        <f t="shared" ca="1" si="47"/>
        <v>5752.6078195970185</v>
      </c>
      <c r="AR230" s="65">
        <f t="shared" ca="1" si="58"/>
        <v>12397.86168016599</v>
      </c>
      <c r="AS230" s="61"/>
      <c r="AT230" s="61"/>
      <c r="AU230" s="61"/>
      <c r="AV230" s="61"/>
      <c r="AW230" s="61"/>
      <c r="AX230" s="64">
        <f t="shared" ca="1" si="48"/>
        <v>6837.9662225254715</v>
      </c>
      <c r="AY230" s="61">
        <f t="shared" ca="1" si="49"/>
        <v>5919.4334463653331</v>
      </c>
      <c r="AZ230" s="65">
        <f t="shared" ca="1" si="59"/>
        <v>12757.399668890805</v>
      </c>
      <c r="BA230" s="61"/>
      <c r="BB230" s="61"/>
      <c r="BC230" s="61"/>
      <c r="BD230" s="61"/>
      <c r="BE230" s="61"/>
      <c r="BF230" s="66" t="s">
        <v>1332</v>
      </c>
      <c r="BG230" s="66" t="s">
        <v>1331</v>
      </c>
      <c r="BH230" s="66" t="s">
        <v>1522</v>
      </c>
      <c r="BI230" s="66" t="s">
        <v>1513</v>
      </c>
    </row>
    <row r="231" spans="1:61" s="67" customFormat="1" x14ac:dyDescent="0.35">
      <c r="A231" s="90" t="s">
        <v>636</v>
      </c>
      <c r="B231" s="90" t="s">
        <v>160</v>
      </c>
      <c r="C231" s="90" t="s">
        <v>161</v>
      </c>
      <c r="D231" s="91" t="s">
        <v>162</v>
      </c>
      <c r="E231" s="90" t="s">
        <v>259</v>
      </c>
      <c r="F231" s="90" t="s">
        <v>507</v>
      </c>
      <c r="G231" s="90" t="s">
        <v>508</v>
      </c>
      <c r="H231" s="90" t="s">
        <v>166</v>
      </c>
      <c r="I231" s="92">
        <v>13500</v>
      </c>
      <c r="J231" s="90" t="s">
        <v>173</v>
      </c>
      <c r="K231" s="93">
        <f t="shared" si="54"/>
        <v>123660</v>
      </c>
      <c r="L231" s="232">
        <v>32003.18</v>
      </c>
      <c r="M231" s="229"/>
      <c r="N231" s="63"/>
      <c r="O231" s="63"/>
      <c r="P231" s="60" t="s">
        <v>122</v>
      </c>
      <c r="Q231" s="60"/>
      <c r="R231" s="64">
        <f t="shared" ca="1" si="50"/>
        <v>17651.16190992</v>
      </c>
      <c r="S231" s="61">
        <f t="shared" ca="1" si="51"/>
        <v>15280.110310079999</v>
      </c>
      <c r="T231" s="65">
        <f t="shared" ca="1" si="56"/>
        <v>32931.272219999999</v>
      </c>
      <c r="U231" s="61"/>
      <c r="V231" s="61"/>
      <c r="W231" s="61"/>
      <c r="X231" s="61"/>
      <c r="Y231" s="61"/>
      <c r="Z231" s="64">
        <f t="shared" ca="1" si="52"/>
        <v>17651.16190992</v>
      </c>
      <c r="AA231" s="61">
        <f t="shared" ca="1" si="53"/>
        <v>15280.110310079999</v>
      </c>
      <c r="AB231" s="65">
        <f t="shared" ca="1" si="57"/>
        <v>32931.272219999999</v>
      </c>
      <c r="AC231" s="61"/>
      <c r="AD231" s="61"/>
      <c r="AE231" s="61"/>
      <c r="AF231" s="61"/>
      <c r="AG231" s="61"/>
      <c r="AH231" s="64">
        <f t="shared" ref="AH231:AH245" ca="1" si="60">AJ231-AI231</f>
        <v>18163.045605307678</v>
      </c>
      <c r="AI231" s="61">
        <f t="shared" ref="AI231:AI245" ca="1" si="61">AJ231*46.4%</f>
        <v>15723.233509072319</v>
      </c>
      <c r="AJ231" s="65">
        <f t="shared" ca="1" si="55"/>
        <v>33886.279114379999</v>
      </c>
      <c r="AK231" s="61"/>
      <c r="AL231" s="61"/>
      <c r="AM231" s="61"/>
      <c r="AN231" s="61"/>
      <c r="AO231" s="61"/>
      <c r="AP231" s="64">
        <f t="shared" ref="AP231:AP245" ca="1" si="62">AR231-AQ231</f>
        <v>18689.773927861606</v>
      </c>
      <c r="AQ231" s="61">
        <f t="shared" ref="AQ231:AQ245" ca="1" si="63">AR231*46.4%</f>
        <v>16179.207280835415</v>
      </c>
      <c r="AR231" s="65">
        <f t="shared" ca="1" si="58"/>
        <v>34868.98120869702</v>
      </c>
      <c r="AS231" s="61"/>
      <c r="AT231" s="61"/>
      <c r="AU231" s="61"/>
      <c r="AV231" s="61"/>
      <c r="AW231" s="61"/>
      <c r="AX231" s="64">
        <f t="shared" ref="AX231:AX245" ca="1" si="64">AZ231-AY231</f>
        <v>19231.777371769589</v>
      </c>
      <c r="AY231" s="61">
        <f t="shared" ref="AY231:AY245" ca="1" si="65">AZ231*46.4%</f>
        <v>16648.404291979641</v>
      </c>
      <c r="AZ231" s="65">
        <f t="shared" ca="1" si="59"/>
        <v>35880.18166374923</v>
      </c>
      <c r="BA231" s="61"/>
      <c r="BB231" s="61"/>
      <c r="BC231" s="61"/>
      <c r="BD231" s="61"/>
      <c r="BE231" s="61"/>
      <c r="BF231" s="66" t="s">
        <v>1332</v>
      </c>
      <c r="BG231" s="66" t="s">
        <v>1331</v>
      </c>
      <c r="BH231" s="66" t="s">
        <v>1522</v>
      </c>
      <c r="BI231" s="66" t="s">
        <v>1513</v>
      </c>
    </row>
    <row r="232" spans="1:61" s="67" customFormat="1" x14ac:dyDescent="0.35">
      <c r="A232" s="90" t="s">
        <v>637</v>
      </c>
      <c r="B232" s="90" t="s">
        <v>160</v>
      </c>
      <c r="C232" s="90" t="s">
        <v>161</v>
      </c>
      <c r="D232" s="91" t="s">
        <v>162</v>
      </c>
      <c r="E232" s="90" t="s">
        <v>638</v>
      </c>
      <c r="F232" s="90" t="s">
        <v>507</v>
      </c>
      <c r="G232" s="90" t="s">
        <v>508</v>
      </c>
      <c r="H232" s="90" t="s">
        <v>166</v>
      </c>
      <c r="I232" s="92">
        <v>340</v>
      </c>
      <c r="J232" s="90" t="s">
        <v>200</v>
      </c>
      <c r="K232" s="93">
        <f t="shared" si="54"/>
        <v>3114.4</v>
      </c>
      <c r="L232" s="232">
        <v>806.01</v>
      </c>
      <c r="M232" s="229"/>
      <c r="N232" s="63"/>
      <c r="O232" s="63"/>
      <c r="P232" s="60" t="s">
        <v>122</v>
      </c>
      <c r="Q232" s="60"/>
      <c r="R232" s="64">
        <f t="shared" ref="R232:R245" ca="1" si="66">T232-S232</f>
        <v>444.54997944000002</v>
      </c>
      <c r="S232" s="61">
        <f t="shared" ref="S232:S245" ca="1" si="67">T232*46.4%</f>
        <v>384.83431055999995</v>
      </c>
      <c r="T232" s="65">
        <f t="shared" ca="1" si="56"/>
        <v>829.38428999999996</v>
      </c>
      <c r="U232" s="61"/>
      <c r="V232" s="61"/>
      <c r="W232" s="61"/>
      <c r="X232" s="61"/>
      <c r="Y232" s="61"/>
      <c r="Z232" s="64">
        <f t="shared" ref="Z232:Z245" ca="1" si="68">AB232-AA232</f>
        <v>444.54997944000002</v>
      </c>
      <c r="AA232" s="61">
        <f t="shared" ref="AA232:AA245" ca="1" si="69">AB232*46.4%</f>
        <v>384.83431055999995</v>
      </c>
      <c r="AB232" s="65">
        <f t="shared" ca="1" si="57"/>
        <v>829.38428999999996</v>
      </c>
      <c r="AC232" s="61"/>
      <c r="AD232" s="61"/>
      <c r="AE232" s="61"/>
      <c r="AF232" s="61"/>
      <c r="AG232" s="61"/>
      <c r="AH232" s="64">
        <f t="shared" ca="1" si="60"/>
        <v>457.44192884376002</v>
      </c>
      <c r="AI232" s="61">
        <f t="shared" ca="1" si="61"/>
        <v>395.99450556623992</v>
      </c>
      <c r="AJ232" s="65">
        <f t="shared" ca="1" si="55"/>
        <v>853.43643440999995</v>
      </c>
      <c r="AK232" s="61"/>
      <c r="AL232" s="61"/>
      <c r="AM232" s="61"/>
      <c r="AN232" s="61"/>
      <c r="AO232" s="61"/>
      <c r="AP232" s="64">
        <f t="shared" ca="1" si="62"/>
        <v>470.70774478022901</v>
      </c>
      <c r="AQ232" s="61">
        <f t="shared" ca="1" si="63"/>
        <v>407.47834622766089</v>
      </c>
      <c r="AR232" s="65">
        <f t="shared" ca="1" si="58"/>
        <v>878.1860910078899</v>
      </c>
      <c r="AS232" s="61"/>
      <c r="AT232" s="61"/>
      <c r="AU232" s="61"/>
      <c r="AV232" s="61"/>
      <c r="AW232" s="61"/>
      <c r="AX232" s="64">
        <f t="shared" ca="1" si="64"/>
        <v>484.35826937885565</v>
      </c>
      <c r="AY232" s="61">
        <f t="shared" ca="1" si="65"/>
        <v>419.29521826826306</v>
      </c>
      <c r="AZ232" s="65">
        <f t="shared" ca="1" si="59"/>
        <v>903.65348764711871</v>
      </c>
      <c r="BA232" s="61"/>
      <c r="BB232" s="61"/>
      <c r="BC232" s="61"/>
      <c r="BD232" s="61"/>
      <c r="BE232" s="61"/>
      <c r="BF232" s="66" t="s">
        <v>1332</v>
      </c>
      <c r="BG232" s="66" t="s">
        <v>1331</v>
      </c>
      <c r="BH232" s="66" t="s">
        <v>1522</v>
      </c>
      <c r="BI232" s="66" t="s">
        <v>1513</v>
      </c>
    </row>
    <row r="233" spans="1:61" s="67" customFormat="1" x14ac:dyDescent="0.35">
      <c r="A233" s="90" t="s">
        <v>639</v>
      </c>
      <c r="B233" s="90" t="s">
        <v>160</v>
      </c>
      <c r="C233" s="90" t="s">
        <v>161</v>
      </c>
      <c r="D233" s="91" t="s">
        <v>162</v>
      </c>
      <c r="E233" s="90" t="s">
        <v>640</v>
      </c>
      <c r="F233" s="90" t="s">
        <v>507</v>
      </c>
      <c r="G233" s="90" t="s">
        <v>508</v>
      </c>
      <c r="H233" s="90" t="s">
        <v>166</v>
      </c>
      <c r="I233" s="92">
        <v>5358</v>
      </c>
      <c r="J233" s="90" t="s">
        <v>170</v>
      </c>
      <c r="K233" s="93">
        <f t="shared" si="54"/>
        <v>49079.28</v>
      </c>
      <c r="L233" s="232">
        <v>12701.71</v>
      </c>
      <c r="M233" s="229"/>
      <c r="N233" s="63"/>
      <c r="O233" s="63"/>
      <c r="P233" s="60" t="s">
        <v>120</v>
      </c>
      <c r="Q233" s="60" t="s">
        <v>1618</v>
      </c>
      <c r="R233" s="64">
        <f t="shared" ca="1" si="66"/>
        <v>7005.5519402399996</v>
      </c>
      <c r="S233" s="61">
        <f t="shared" ca="1" si="67"/>
        <v>6064.5076497599994</v>
      </c>
      <c r="T233" s="65">
        <f t="shared" ca="1" si="56"/>
        <v>13070.059589999999</v>
      </c>
      <c r="U233" s="61"/>
      <c r="V233" s="61"/>
      <c r="W233" s="61"/>
      <c r="X233" s="61"/>
      <c r="Y233" s="61"/>
      <c r="Z233" s="64">
        <f t="shared" ca="1" si="68"/>
        <v>7005.5519402399996</v>
      </c>
      <c r="AA233" s="61">
        <f t="shared" ca="1" si="69"/>
        <v>6064.5076497599994</v>
      </c>
      <c r="AB233" s="65">
        <f t="shared" ca="1" si="57"/>
        <v>13070.059589999999</v>
      </c>
      <c r="AC233" s="61"/>
      <c r="AD233" s="61"/>
      <c r="AE233" s="61"/>
      <c r="AF233" s="61"/>
      <c r="AG233" s="61"/>
      <c r="AH233" s="64">
        <f t="shared" ca="1" si="60"/>
        <v>7208.7129465069593</v>
      </c>
      <c r="AI233" s="61">
        <f t="shared" ca="1" si="61"/>
        <v>6240.3783716030393</v>
      </c>
      <c r="AJ233" s="65">
        <f t="shared" ca="1" si="55"/>
        <v>13449.091318109999</v>
      </c>
      <c r="AK233" s="61"/>
      <c r="AL233" s="61"/>
      <c r="AM233" s="61"/>
      <c r="AN233" s="61"/>
      <c r="AO233" s="61"/>
      <c r="AP233" s="64">
        <f t="shared" ca="1" si="62"/>
        <v>7417.7656219556611</v>
      </c>
      <c r="AQ233" s="61">
        <f t="shared" ca="1" si="63"/>
        <v>6421.3493443795269</v>
      </c>
      <c r="AR233" s="65">
        <f t="shared" ca="1" si="58"/>
        <v>13839.114966335188</v>
      </c>
      <c r="AS233" s="61"/>
      <c r="AT233" s="61"/>
      <c r="AU233" s="61"/>
      <c r="AV233" s="61"/>
      <c r="AW233" s="61"/>
      <c r="AX233" s="64">
        <f t="shared" ca="1" si="64"/>
        <v>7632.8808249923759</v>
      </c>
      <c r="AY233" s="61">
        <f t="shared" ca="1" si="65"/>
        <v>6607.5684753665328</v>
      </c>
      <c r="AZ233" s="65">
        <f t="shared" ca="1" si="59"/>
        <v>14240.449300358909</v>
      </c>
      <c r="BA233" s="61"/>
      <c r="BB233" s="61"/>
      <c r="BC233" s="61"/>
      <c r="BD233" s="61"/>
      <c r="BE233" s="61"/>
      <c r="BF233" s="66" t="s">
        <v>1332</v>
      </c>
      <c r="BG233" s="66" t="s">
        <v>1332</v>
      </c>
      <c r="BH233" s="66"/>
      <c r="BI233" s="66" t="s">
        <v>1513</v>
      </c>
    </row>
    <row r="234" spans="1:61" s="67" customFormat="1" x14ac:dyDescent="0.35">
      <c r="A234" s="90" t="s">
        <v>641</v>
      </c>
      <c r="B234" s="90" t="s">
        <v>160</v>
      </c>
      <c r="C234" s="90" t="s">
        <v>161</v>
      </c>
      <c r="D234" s="91" t="s">
        <v>162</v>
      </c>
      <c r="E234" s="90" t="s">
        <v>642</v>
      </c>
      <c r="F234" s="90" t="s">
        <v>507</v>
      </c>
      <c r="G234" s="90" t="s">
        <v>508</v>
      </c>
      <c r="H234" s="90" t="s">
        <v>166</v>
      </c>
      <c r="I234" s="92">
        <v>20676</v>
      </c>
      <c r="J234" s="90" t="s">
        <v>200</v>
      </c>
      <c r="K234" s="93">
        <f t="shared" si="54"/>
        <v>189392.16</v>
      </c>
      <c r="L234" s="232">
        <v>49014.65</v>
      </c>
      <c r="M234" s="229"/>
      <c r="N234" s="63"/>
      <c r="O234" s="63"/>
      <c r="P234" s="60" t="s">
        <v>122</v>
      </c>
      <c r="Q234" s="60"/>
      <c r="R234" s="64">
        <f t="shared" ca="1" si="66"/>
        <v>27033.736119600006</v>
      </c>
      <c r="S234" s="61">
        <f t="shared" ca="1" si="67"/>
        <v>23402.338730399999</v>
      </c>
      <c r="T234" s="65">
        <f t="shared" ca="1" si="56"/>
        <v>50436.074850000005</v>
      </c>
      <c r="U234" s="61"/>
      <c r="V234" s="61"/>
      <c r="W234" s="61"/>
      <c r="X234" s="61"/>
      <c r="Y234" s="61"/>
      <c r="Z234" s="64">
        <f t="shared" ca="1" si="68"/>
        <v>27033.736119600006</v>
      </c>
      <c r="AA234" s="61">
        <f t="shared" ca="1" si="69"/>
        <v>23402.338730399999</v>
      </c>
      <c r="AB234" s="65">
        <f t="shared" ca="1" si="57"/>
        <v>50436.074850000005</v>
      </c>
      <c r="AC234" s="61"/>
      <c r="AD234" s="61"/>
      <c r="AE234" s="61"/>
      <c r="AF234" s="61"/>
      <c r="AG234" s="61"/>
      <c r="AH234" s="64">
        <f t="shared" ca="1" si="60"/>
        <v>27817.714467068403</v>
      </c>
      <c r="AI234" s="61">
        <f t="shared" ca="1" si="61"/>
        <v>24081.006553581599</v>
      </c>
      <c r="AJ234" s="65">
        <f t="shared" ca="1" si="55"/>
        <v>51898.721020650002</v>
      </c>
      <c r="AK234" s="61"/>
      <c r="AL234" s="61"/>
      <c r="AM234" s="61"/>
      <c r="AN234" s="61"/>
      <c r="AO234" s="61"/>
      <c r="AP234" s="64">
        <f t="shared" ca="1" si="62"/>
        <v>28624.428186613386</v>
      </c>
      <c r="AQ234" s="61">
        <f t="shared" ca="1" si="63"/>
        <v>24779.355743635464</v>
      </c>
      <c r="AR234" s="65">
        <f t="shared" ca="1" si="58"/>
        <v>53403.78393024885</v>
      </c>
      <c r="AS234" s="61"/>
      <c r="AT234" s="61"/>
      <c r="AU234" s="61"/>
      <c r="AV234" s="61"/>
      <c r="AW234" s="61"/>
      <c r="AX234" s="64">
        <f t="shared" ca="1" si="64"/>
        <v>29454.536604025172</v>
      </c>
      <c r="AY234" s="61">
        <f t="shared" ca="1" si="65"/>
        <v>25497.957060200893</v>
      </c>
      <c r="AZ234" s="65">
        <f t="shared" ca="1" si="59"/>
        <v>54952.493664226065</v>
      </c>
      <c r="BA234" s="61"/>
      <c r="BB234" s="61"/>
      <c r="BC234" s="61"/>
      <c r="BD234" s="61"/>
      <c r="BE234" s="61"/>
      <c r="BF234" s="66" t="s">
        <v>1332</v>
      </c>
      <c r="BG234" s="66" t="s">
        <v>1331</v>
      </c>
      <c r="BH234" s="66" t="s">
        <v>1522</v>
      </c>
      <c r="BI234" s="66" t="s">
        <v>1513</v>
      </c>
    </row>
    <row r="235" spans="1:61" s="67" customFormat="1" x14ac:dyDescent="0.35">
      <c r="A235" s="90" t="s">
        <v>643</v>
      </c>
      <c r="B235" s="90" t="s">
        <v>160</v>
      </c>
      <c r="C235" s="90" t="s">
        <v>161</v>
      </c>
      <c r="D235" s="91" t="s">
        <v>162</v>
      </c>
      <c r="E235" s="90" t="s">
        <v>644</v>
      </c>
      <c r="F235" s="90" t="s">
        <v>507</v>
      </c>
      <c r="G235" s="90" t="s">
        <v>508</v>
      </c>
      <c r="H235" s="90" t="s">
        <v>166</v>
      </c>
      <c r="I235" s="92">
        <v>26310</v>
      </c>
      <c r="J235" s="90" t="s">
        <v>167</v>
      </c>
      <c r="K235" s="93">
        <f t="shared" si="54"/>
        <v>240999.6</v>
      </c>
      <c r="L235" s="232">
        <v>62370.64</v>
      </c>
      <c r="M235" s="229"/>
      <c r="N235" s="63"/>
      <c r="O235" s="63"/>
      <c r="P235" s="60" t="s">
        <v>122</v>
      </c>
      <c r="Q235" s="60"/>
      <c r="R235" s="64">
        <f t="shared" ca="1" si="66"/>
        <v>34400.152268160004</v>
      </c>
      <c r="S235" s="61">
        <f t="shared" ca="1" si="67"/>
        <v>29779.236291839999</v>
      </c>
      <c r="T235" s="65">
        <f t="shared" ca="1" si="56"/>
        <v>64179.388559999999</v>
      </c>
      <c r="U235" s="61"/>
      <c r="V235" s="61"/>
      <c r="W235" s="61"/>
      <c r="X235" s="61"/>
      <c r="Y235" s="61"/>
      <c r="Z235" s="64">
        <f t="shared" ca="1" si="68"/>
        <v>34400.152268160004</v>
      </c>
      <c r="AA235" s="61">
        <f t="shared" ca="1" si="69"/>
        <v>29779.236291839999</v>
      </c>
      <c r="AB235" s="65">
        <f t="shared" ca="1" si="57"/>
        <v>64179.388559999999</v>
      </c>
      <c r="AC235" s="61"/>
      <c r="AD235" s="61"/>
      <c r="AE235" s="61"/>
      <c r="AF235" s="61"/>
      <c r="AG235" s="61"/>
      <c r="AH235" s="64">
        <f t="shared" ca="1" si="60"/>
        <v>35397.756683936648</v>
      </c>
      <c r="AI235" s="61">
        <f t="shared" ca="1" si="61"/>
        <v>30642.834144303361</v>
      </c>
      <c r="AJ235" s="65">
        <f t="shared" ca="1" si="55"/>
        <v>66040.590828240005</v>
      </c>
      <c r="AK235" s="61"/>
      <c r="AL235" s="61"/>
      <c r="AM235" s="61"/>
      <c r="AN235" s="61"/>
      <c r="AO235" s="61"/>
      <c r="AP235" s="64">
        <f t="shared" ca="1" si="62"/>
        <v>36424.291627770806</v>
      </c>
      <c r="AQ235" s="61">
        <f t="shared" ca="1" si="63"/>
        <v>31531.476334488158</v>
      </c>
      <c r="AR235" s="65">
        <f t="shared" ca="1" si="58"/>
        <v>67955.767962258964</v>
      </c>
      <c r="AS235" s="61"/>
      <c r="AT235" s="61"/>
      <c r="AU235" s="61"/>
      <c r="AV235" s="61"/>
      <c r="AW235" s="61"/>
      <c r="AX235" s="64">
        <f t="shared" ca="1" si="64"/>
        <v>37480.596084976161</v>
      </c>
      <c r="AY235" s="61">
        <f t="shared" ca="1" si="65"/>
        <v>32445.889148188315</v>
      </c>
      <c r="AZ235" s="65">
        <f t="shared" ca="1" si="59"/>
        <v>69926.48523316448</v>
      </c>
      <c r="BA235" s="61"/>
      <c r="BB235" s="61"/>
      <c r="BC235" s="61"/>
      <c r="BD235" s="61"/>
      <c r="BE235" s="61"/>
      <c r="BF235" s="66" t="s">
        <v>1332</v>
      </c>
      <c r="BG235" s="66" t="s">
        <v>1331</v>
      </c>
      <c r="BH235" s="66" t="s">
        <v>1522</v>
      </c>
      <c r="BI235" s="66" t="s">
        <v>1513</v>
      </c>
    </row>
    <row r="236" spans="1:61" s="67" customFormat="1" x14ac:dyDescent="0.35">
      <c r="A236" s="90" t="s">
        <v>645</v>
      </c>
      <c r="B236" s="90" t="s">
        <v>160</v>
      </c>
      <c r="C236" s="90" t="s">
        <v>161</v>
      </c>
      <c r="D236" s="91" t="s">
        <v>162</v>
      </c>
      <c r="E236" s="90" t="s">
        <v>646</v>
      </c>
      <c r="F236" s="90" t="s">
        <v>507</v>
      </c>
      <c r="G236" s="90" t="s">
        <v>508</v>
      </c>
      <c r="H236" s="90" t="s">
        <v>166</v>
      </c>
      <c r="I236" s="92">
        <v>4558</v>
      </c>
      <c r="J236" s="90" t="s">
        <v>170</v>
      </c>
      <c r="K236" s="93">
        <f t="shared" si="54"/>
        <v>41751.279999999999</v>
      </c>
      <c r="L236" s="232">
        <v>10805.22</v>
      </c>
      <c r="M236" s="229"/>
      <c r="N236" s="63"/>
      <c r="O236" s="63"/>
      <c r="P236" s="60" t="s">
        <v>122</v>
      </c>
      <c r="Q236" s="60"/>
      <c r="R236" s="64">
        <f t="shared" ca="1" si="66"/>
        <v>5959.5542596799996</v>
      </c>
      <c r="S236" s="61">
        <f t="shared" ca="1" si="67"/>
        <v>5159.0171203199998</v>
      </c>
      <c r="T236" s="65">
        <f t="shared" ca="1" si="56"/>
        <v>11118.571379999999</v>
      </c>
      <c r="U236" s="61"/>
      <c r="V236" s="61"/>
      <c r="W236" s="61"/>
      <c r="X236" s="61"/>
      <c r="Y236" s="61"/>
      <c r="Z236" s="64">
        <f t="shared" ca="1" si="68"/>
        <v>5959.5542596799996</v>
      </c>
      <c r="AA236" s="61">
        <f t="shared" ca="1" si="69"/>
        <v>5159.0171203199998</v>
      </c>
      <c r="AB236" s="65">
        <f t="shared" ca="1" si="57"/>
        <v>11118.571379999999</v>
      </c>
      <c r="AC236" s="61"/>
      <c r="AD236" s="61"/>
      <c r="AE236" s="61"/>
      <c r="AF236" s="61"/>
      <c r="AG236" s="61"/>
      <c r="AH236" s="64">
        <f t="shared" ca="1" si="60"/>
        <v>6132.3813332107202</v>
      </c>
      <c r="AI236" s="61">
        <f t="shared" ca="1" si="61"/>
        <v>5308.6286168092793</v>
      </c>
      <c r="AJ236" s="65">
        <f t="shared" ca="1" si="55"/>
        <v>11441.009950019999</v>
      </c>
      <c r="AK236" s="61"/>
      <c r="AL236" s="61"/>
      <c r="AM236" s="61"/>
      <c r="AN236" s="61"/>
      <c r="AO236" s="61"/>
      <c r="AP236" s="64">
        <f t="shared" ca="1" si="62"/>
        <v>6310.2203918738314</v>
      </c>
      <c r="AQ236" s="61">
        <f t="shared" ca="1" si="63"/>
        <v>5462.5788466967488</v>
      </c>
      <c r="AR236" s="65">
        <f t="shared" ca="1" si="58"/>
        <v>11772.79923857058</v>
      </c>
      <c r="AS236" s="61"/>
      <c r="AT236" s="61"/>
      <c r="AU236" s="61"/>
      <c r="AV236" s="61"/>
      <c r="AW236" s="61"/>
      <c r="AX236" s="64">
        <f t="shared" ca="1" si="64"/>
        <v>6493.2167832381729</v>
      </c>
      <c r="AY236" s="61">
        <f t="shared" ca="1" si="65"/>
        <v>5620.9936332509551</v>
      </c>
      <c r="AZ236" s="65">
        <f t="shared" ca="1" si="59"/>
        <v>12114.210416489128</v>
      </c>
      <c r="BA236" s="61"/>
      <c r="BB236" s="61"/>
      <c r="BC236" s="61"/>
      <c r="BD236" s="61"/>
      <c r="BE236" s="61"/>
      <c r="BF236" s="66" t="s">
        <v>1332</v>
      </c>
      <c r="BG236" s="66" t="s">
        <v>1331</v>
      </c>
      <c r="BH236" s="66" t="s">
        <v>1522</v>
      </c>
      <c r="BI236" s="66" t="s">
        <v>1513</v>
      </c>
    </row>
    <row r="237" spans="1:61" s="67" customFormat="1" x14ac:dyDescent="0.35">
      <c r="A237" s="90" t="s">
        <v>647</v>
      </c>
      <c r="B237" s="90" t="s">
        <v>160</v>
      </c>
      <c r="C237" s="90" t="s">
        <v>161</v>
      </c>
      <c r="D237" s="91" t="s">
        <v>162</v>
      </c>
      <c r="E237" s="90" t="s">
        <v>648</v>
      </c>
      <c r="F237" s="90" t="s">
        <v>507</v>
      </c>
      <c r="G237" s="90" t="s">
        <v>508</v>
      </c>
      <c r="H237" s="90" t="s">
        <v>166</v>
      </c>
      <c r="I237" s="92">
        <v>5358</v>
      </c>
      <c r="J237" s="90" t="s">
        <v>170</v>
      </c>
      <c r="K237" s="93">
        <f t="shared" si="54"/>
        <v>49079.28</v>
      </c>
      <c r="L237" s="232">
        <v>12701.71</v>
      </c>
      <c r="M237" s="229"/>
      <c r="N237" s="63"/>
      <c r="O237" s="63"/>
      <c r="P237" s="60" t="s">
        <v>120</v>
      </c>
      <c r="Q237" s="60" t="s">
        <v>1618</v>
      </c>
      <c r="R237" s="64">
        <f t="shared" ca="1" si="66"/>
        <v>7005.5519402399996</v>
      </c>
      <c r="S237" s="61">
        <f t="shared" ca="1" si="67"/>
        <v>6064.5076497599994</v>
      </c>
      <c r="T237" s="65">
        <f t="shared" ca="1" si="56"/>
        <v>13070.059589999999</v>
      </c>
      <c r="U237" s="61"/>
      <c r="V237" s="61"/>
      <c r="W237" s="61"/>
      <c r="X237" s="61"/>
      <c r="Y237" s="61"/>
      <c r="Z237" s="64">
        <f t="shared" ca="1" si="68"/>
        <v>7005.5519402399996</v>
      </c>
      <c r="AA237" s="61">
        <f t="shared" ca="1" si="69"/>
        <v>6064.5076497599994</v>
      </c>
      <c r="AB237" s="65">
        <f t="shared" ca="1" si="57"/>
        <v>13070.059589999999</v>
      </c>
      <c r="AC237" s="61"/>
      <c r="AD237" s="61"/>
      <c r="AE237" s="61"/>
      <c r="AF237" s="61"/>
      <c r="AG237" s="61"/>
      <c r="AH237" s="64">
        <f t="shared" ca="1" si="60"/>
        <v>7208.7129465069593</v>
      </c>
      <c r="AI237" s="61">
        <f t="shared" ca="1" si="61"/>
        <v>6240.3783716030393</v>
      </c>
      <c r="AJ237" s="65">
        <f t="shared" ca="1" si="55"/>
        <v>13449.091318109999</v>
      </c>
      <c r="AK237" s="61"/>
      <c r="AL237" s="61"/>
      <c r="AM237" s="61"/>
      <c r="AN237" s="61"/>
      <c r="AO237" s="61"/>
      <c r="AP237" s="64">
        <f t="shared" ca="1" si="62"/>
        <v>7417.7656219556611</v>
      </c>
      <c r="AQ237" s="61">
        <f t="shared" ca="1" si="63"/>
        <v>6421.3493443795269</v>
      </c>
      <c r="AR237" s="65">
        <f t="shared" ca="1" si="58"/>
        <v>13839.114966335188</v>
      </c>
      <c r="AS237" s="61"/>
      <c r="AT237" s="61"/>
      <c r="AU237" s="61"/>
      <c r="AV237" s="61"/>
      <c r="AW237" s="61"/>
      <c r="AX237" s="64">
        <f t="shared" ca="1" si="64"/>
        <v>7632.8808249923759</v>
      </c>
      <c r="AY237" s="61">
        <f t="shared" ca="1" si="65"/>
        <v>6607.5684753665328</v>
      </c>
      <c r="AZ237" s="65">
        <f t="shared" ca="1" si="59"/>
        <v>14240.449300358909</v>
      </c>
      <c r="BA237" s="61"/>
      <c r="BB237" s="61"/>
      <c r="BC237" s="61"/>
      <c r="BD237" s="61"/>
      <c r="BE237" s="61"/>
      <c r="BF237" s="66" t="s">
        <v>1332</v>
      </c>
      <c r="BG237" s="66" t="s">
        <v>1332</v>
      </c>
      <c r="BH237" s="66"/>
      <c r="BI237" s="66" t="s">
        <v>1513</v>
      </c>
    </row>
    <row r="238" spans="1:61" s="67" customFormat="1" x14ac:dyDescent="0.35">
      <c r="A238" s="90" t="s">
        <v>649</v>
      </c>
      <c r="B238" s="90" t="s">
        <v>160</v>
      </c>
      <c r="C238" s="90" t="s">
        <v>161</v>
      </c>
      <c r="D238" s="91" t="s">
        <v>162</v>
      </c>
      <c r="E238" s="90" t="s">
        <v>650</v>
      </c>
      <c r="F238" s="90" t="s">
        <v>507</v>
      </c>
      <c r="G238" s="90" t="s">
        <v>508</v>
      </c>
      <c r="H238" s="90" t="s">
        <v>166</v>
      </c>
      <c r="I238" s="92">
        <v>17531</v>
      </c>
      <c r="J238" s="90" t="s">
        <v>206</v>
      </c>
      <c r="K238" s="93">
        <f t="shared" si="54"/>
        <v>160583.96</v>
      </c>
      <c r="L238" s="232">
        <v>41559.089999999997</v>
      </c>
      <c r="M238" s="229"/>
      <c r="N238" s="63"/>
      <c r="O238" s="63"/>
      <c r="P238" s="60" t="s">
        <v>122</v>
      </c>
      <c r="Q238" s="60"/>
      <c r="R238" s="64">
        <f t="shared" ca="1" si="66"/>
        <v>22921.666734959999</v>
      </c>
      <c r="S238" s="61">
        <f t="shared" ca="1" si="67"/>
        <v>19842.636875039996</v>
      </c>
      <c r="T238" s="65">
        <f t="shared" ca="1" si="56"/>
        <v>42764.303609999995</v>
      </c>
      <c r="U238" s="61"/>
      <c r="V238" s="61"/>
      <c r="W238" s="61"/>
      <c r="X238" s="61"/>
      <c r="Y238" s="61"/>
      <c r="Z238" s="64">
        <f t="shared" ca="1" si="68"/>
        <v>22921.666734959999</v>
      </c>
      <c r="AA238" s="61">
        <f t="shared" ca="1" si="69"/>
        <v>19842.636875039996</v>
      </c>
      <c r="AB238" s="65">
        <f t="shared" ca="1" si="57"/>
        <v>42764.303609999995</v>
      </c>
      <c r="AC238" s="61"/>
      <c r="AD238" s="61"/>
      <c r="AE238" s="61"/>
      <c r="AF238" s="61"/>
      <c r="AG238" s="61"/>
      <c r="AH238" s="64">
        <f t="shared" ca="1" si="60"/>
        <v>23586.39507027384</v>
      </c>
      <c r="AI238" s="61">
        <f t="shared" ca="1" si="61"/>
        <v>20418.073344416156</v>
      </c>
      <c r="AJ238" s="65">
        <f t="shared" ca="1" si="55"/>
        <v>44004.468414689996</v>
      </c>
      <c r="AK238" s="61"/>
      <c r="AL238" s="61"/>
      <c r="AM238" s="61"/>
      <c r="AN238" s="61"/>
      <c r="AO238" s="61"/>
      <c r="AP238" s="64">
        <f t="shared" ca="1" si="62"/>
        <v>24270.400527311784</v>
      </c>
      <c r="AQ238" s="61">
        <f t="shared" ca="1" si="63"/>
        <v>21010.197471404226</v>
      </c>
      <c r="AR238" s="65">
        <f t="shared" ca="1" si="58"/>
        <v>45280.59799871601</v>
      </c>
      <c r="AS238" s="61"/>
      <c r="AT238" s="61"/>
      <c r="AU238" s="61"/>
      <c r="AV238" s="61"/>
      <c r="AW238" s="61"/>
      <c r="AX238" s="64">
        <f t="shared" ca="1" si="64"/>
        <v>24974.242142603824</v>
      </c>
      <c r="AY238" s="61">
        <f t="shared" ca="1" si="65"/>
        <v>21619.49319807495</v>
      </c>
      <c r="AZ238" s="65">
        <f t="shared" ca="1" si="59"/>
        <v>46593.735340678773</v>
      </c>
      <c r="BA238" s="61"/>
      <c r="BB238" s="61"/>
      <c r="BC238" s="61"/>
      <c r="BD238" s="61"/>
      <c r="BE238" s="61"/>
      <c r="BF238" s="66" t="s">
        <v>1332</v>
      </c>
      <c r="BG238" s="66" t="s">
        <v>1331</v>
      </c>
      <c r="BH238" s="66" t="s">
        <v>1522</v>
      </c>
      <c r="BI238" s="66" t="s">
        <v>1513</v>
      </c>
    </row>
    <row r="239" spans="1:61" s="67" customFormat="1" x14ac:dyDescent="0.35">
      <c r="A239" s="90" t="s">
        <v>651</v>
      </c>
      <c r="B239" s="90" t="s">
        <v>160</v>
      </c>
      <c r="C239" s="90" t="s">
        <v>161</v>
      </c>
      <c r="D239" s="91" t="s">
        <v>162</v>
      </c>
      <c r="E239" s="90" t="s">
        <v>652</v>
      </c>
      <c r="F239" s="90" t="s">
        <v>507</v>
      </c>
      <c r="G239" s="90" t="s">
        <v>508</v>
      </c>
      <c r="H239" s="90" t="s">
        <v>166</v>
      </c>
      <c r="I239" s="92">
        <v>20676</v>
      </c>
      <c r="J239" s="90" t="s">
        <v>200</v>
      </c>
      <c r="K239" s="93">
        <f t="shared" si="54"/>
        <v>189392.16</v>
      </c>
      <c r="L239" s="232">
        <v>49014.65</v>
      </c>
      <c r="M239" s="229"/>
      <c r="N239" s="63"/>
      <c r="O239" s="63"/>
      <c r="P239" s="60" t="s">
        <v>122</v>
      </c>
      <c r="Q239" s="60"/>
      <c r="R239" s="64">
        <f t="shared" ca="1" si="66"/>
        <v>27033.736119600006</v>
      </c>
      <c r="S239" s="61">
        <f t="shared" ca="1" si="67"/>
        <v>23402.338730399999</v>
      </c>
      <c r="T239" s="65">
        <f t="shared" ca="1" si="56"/>
        <v>50436.074850000005</v>
      </c>
      <c r="U239" s="61"/>
      <c r="V239" s="61"/>
      <c r="W239" s="61"/>
      <c r="X239" s="61"/>
      <c r="Y239" s="61"/>
      <c r="Z239" s="64">
        <f t="shared" ca="1" si="68"/>
        <v>27033.736119600006</v>
      </c>
      <c r="AA239" s="61">
        <f t="shared" ca="1" si="69"/>
        <v>23402.338730399999</v>
      </c>
      <c r="AB239" s="65">
        <f t="shared" ca="1" si="57"/>
        <v>50436.074850000005</v>
      </c>
      <c r="AC239" s="61"/>
      <c r="AD239" s="61"/>
      <c r="AE239" s="61"/>
      <c r="AF239" s="61"/>
      <c r="AG239" s="61"/>
      <c r="AH239" s="64">
        <f t="shared" ca="1" si="60"/>
        <v>27817.714467068403</v>
      </c>
      <c r="AI239" s="61">
        <f t="shared" ca="1" si="61"/>
        <v>24081.006553581599</v>
      </c>
      <c r="AJ239" s="65">
        <f t="shared" ca="1" si="55"/>
        <v>51898.721020650002</v>
      </c>
      <c r="AK239" s="61"/>
      <c r="AL239" s="61"/>
      <c r="AM239" s="61"/>
      <c r="AN239" s="61"/>
      <c r="AO239" s="61"/>
      <c r="AP239" s="64">
        <f t="shared" ca="1" si="62"/>
        <v>28624.428186613386</v>
      </c>
      <c r="AQ239" s="61">
        <f t="shared" ca="1" si="63"/>
        <v>24779.355743635464</v>
      </c>
      <c r="AR239" s="65">
        <f t="shared" ca="1" si="58"/>
        <v>53403.78393024885</v>
      </c>
      <c r="AS239" s="61"/>
      <c r="AT239" s="61"/>
      <c r="AU239" s="61"/>
      <c r="AV239" s="61"/>
      <c r="AW239" s="61"/>
      <c r="AX239" s="64">
        <f t="shared" ca="1" si="64"/>
        <v>29454.536604025172</v>
      </c>
      <c r="AY239" s="61">
        <f t="shared" ca="1" si="65"/>
        <v>25497.957060200893</v>
      </c>
      <c r="AZ239" s="65">
        <f t="shared" ca="1" si="59"/>
        <v>54952.493664226065</v>
      </c>
      <c r="BA239" s="61"/>
      <c r="BB239" s="61"/>
      <c r="BC239" s="61"/>
      <c r="BD239" s="61"/>
      <c r="BE239" s="61"/>
      <c r="BF239" s="66" t="s">
        <v>1332</v>
      </c>
      <c r="BG239" s="66" t="s">
        <v>1331</v>
      </c>
      <c r="BH239" s="66" t="s">
        <v>1522</v>
      </c>
      <c r="BI239" s="66" t="s">
        <v>1513</v>
      </c>
    </row>
    <row r="240" spans="1:61" s="67" customFormat="1" x14ac:dyDescent="0.35">
      <c r="A240" s="90" t="s">
        <v>653</v>
      </c>
      <c r="B240" s="90" t="s">
        <v>160</v>
      </c>
      <c r="C240" s="90" t="s">
        <v>161</v>
      </c>
      <c r="D240" s="91" t="s">
        <v>162</v>
      </c>
      <c r="E240" s="90" t="s">
        <v>654</v>
      </c>
      <c r="F240" s="90" t="s">
        <v>507</v>
      </c>
      <c r="G240" s="90" t="s">
        <v>508</v>
      </c>
      <c r="H240" s="90" t="s">
        <v>166</v>
      </c>
      <c r="I240" s="92">
        <v>29838</v>
      </c>
      <c r="J240" s="90" t="s">
        <v>190</v>
      </c>
      <c r="K240" s="93">
        <f t="shared" si="54"/>
        <v>273316.08</v>
      </c>
      <c r="L240" s="232">
        <v>70734.14</v>
      </c>
      <c r="M240" s="229"/>
      <c r="N240" s="63"/>
      <c r="O240" s="63"/>
      <c r="P240" s="60" t="s">
        <v>122</v>
      </c>
      <c r="Q240" s="60"/>
      <c r="R240" s="64">
        <f t="shared" ca="1" si="66"/>
        <v>39012.990512160002</v>
      </c>
      <c r="S240" s="61">
        <f t="shared" ca="1" si="67"/>
        <v>33772.439547839997</v>
      </c>
      <c r="T240" s="65">
        <f t="shared" ca="1" si="56"/>
        <v>72785.430059999999</v>
      </c>
      <c r="U240" s="61"/>
      <c r="V240" s="61"/>
      <c r="W240" s="61"/>
      <c r="X240" s="61"/>
      <c r="Y240" s="61"/>
      <c r="Z240" s="64">
        <f t="shared" ca="1" si="68"/>
        <v>39012.990512160002</v>
      </c>
      <c r="AA240" s="61">
        <f t="shared" ca="1" si="69"/>
        <v>33772.439547839997</v>
      </c>
      <c r="AB240" s="65">
        <f t="shared" ca="1" si="57"/>
        <v>72785.430059999999</v>
      </c>
      <c r="AC240" s="61"/>
      <c r="AD240" s="61"/>
      <c r="AE240" s="61"/>
      <c r="AF240" s="61"/>
      <c r="AG240" s="61"/>
      <c r="AH240" s="64">
        <f t="shared" ca="1" si="60"/>
        <v>40144.367237012644</v>
      </c>
      <c r="AI240" s="61">
        <f t="shared" ca="1" si="61"/>
        <v>34751.840294727357</v>
      </c>
      <c r="AJ240" s="65">
        <f t="shared" ca="1" si="55"/>
        <v>74896.207531740001</v>
      </c>
      <c r="AK240" s="61"/>
      <c r="AL240" s="61"/>
      <c r="AM240" s="61"/>
      <c r="AN240" s="61"/>
      <c r="AO240" s="61"/>
      <c r="AP240" s="64">
        <f t="shared" ca="1" si="62"/>
        <v>41308.553886886009</v>
      </c>
      <c r="AQ240" s="61">
        <f t="shared" ca="1" si="63"/>
        <v>35759.643663274452</v>
      </c>
      <c r="AR240" s="65">
        <f t="shared" ca="1" si="58"/>
        <v>77068.197550160461</v>
      </c>
      <c r="AS240" s="61"/>
      <c r="AT240" s="61"/>
      <c r="AU240" s="61"/>
      <c r="AV240" s="61"/>
      <c r="AW240" s="61"/>
      <c r="AX240" s="64">
        <f t="shared" ca="1" si="64"/>
        <v>42506.501949605699</v>
      </c>
      <c r="AY240" s="61">
        <f t="shared" ca="1" si="65"/>
        <v>36796.673329509409</v>
      </c>
      <c r="AZ240" s="65">
        <f t="shared" ca="1" si="59"/>
        <v>79303.175279115108</v>
      </c>
      <c r="BA240" s="61"/>
      <c r="BB240" s="61"/>
      <c r="BC240" s="61"/>
      <c r="BD240" s="61"/>
      <c r="BE240" s="61"/>
      <c r="BF240" s="66" t="s">
        <v>1332</v>
      </c>
      <c r="BG240" s="66" t="s">
        <v>1331</v>
      </c>
      <c r="BH240" s="66" t="s">
        <v>1522</v>
      </c>
      <c r="BI240" s="66" t="s">
        <v>1513</v>
      </c>
    </row>
    <row r="241" spans="1:61" s="67" customFormat="1" x14ac:dyDescent="0.35">
      <c r="A241" s="90" t="s">
        <v>655</v>
      </c>
      <c r="B241" s="90" t="s">
        <v>160</v>
      </c>
      <c r="C241" s="90" t="s">
        <v>161</v>
      </c>
      <c r="D241" s="91" t="s">
        <v>162</v>
      </c>
      <c r="E241" s="90" t="s">
        <v>656</v>
      </c>
      <c r="F241" s="90" t="s">
        <v>507</v>
      </c>
      <c r="G241" s="90" t="s">
        <v>508</v>
      </c>
      <c r="H241" s="90" t="s">
        <v>166</v>
      </c>
      <c r="I241" s="92">
        <v>3000</v>
      </c>
      <c r="J241" s="90" t="s">
        <v>190</v>
      </c>
      <c r="K241" s="93">
        <f t="shared" si="54"/>
        <v>27480</v>
      </c>
      <c r="L241" s="232">
        <v>7111.82</v>
      </c>
      <c r="M241" s="229"/>
      <c r="N241" s="63"/>
      <c r="O241" s="63"/>
      <c r="P241" s="60" t="s">
        <v>122</v>
      </c>
      <c r="Q241" s="60"/>
      <c r="R241" s="64">
        <f t="shared" ca="1" si="66"/>
        <v>3922.4816500799998</v>
      </c>
      <c r="S241" s="61">
        <f t="shared" ca="1" si="67"/>
        <v>3395.5811299199995</v>
      </c>
      <c r="T241" s="65">
        <f t="shared" ca="1" si="56"/>
        <v>7318.0627799999993</v>
      </c>
      <c r="U241" s="61"/>
      <c r="V241" s="61"/>
      <c r="W241" s="61"/>
      <c r="X241" s="61"/>
      <c r="Y241" s="61"/>
      <c r="Z241" s="64">
        <f t="shared" ca="1" si="68"/>
        <v>3922.4816500799998</v>
      </c>
      <c r="AA241" s="61">
        <f t="shared" ca="1" si="69"/>
        <v>3395.5811299199995</v>
      </c>
      <c r="AB241" s="65">
        <f t="shared" ca="1" si="57"/>
        <v>7318.0627799999993</v>
      </c>
      <c r="AC241" s="61"/>
      <c r="AD241" s="61"/>
      <c r="AE241" s="61"/>
      <c r="AF241" s="61"/>
      <c r="AG241" s="61"/>
      <c r="AH241" s="64">
        <f t="shared" ca="1" si="60"/>
        <v>4036.2336179323197</v>
      </c>
      <c r="AI241" s="61">
        <f t="shared" ca="1" si="61"/>
        <v>3494.0529826876796</v>
      </c>
      <c r="AJ241" s="65">
        <f t="shared" ca="1" si="55"/>
        <v>7530.2866006199993</v>
      </c>
      <c r="AK241" s="61"/>
      <c r="AL241" s="61"/>
      <c r="AM241" s="61"/>
      <c r="AN241" s="61"/>
      <c r="AO241" s="61"/>
      <c r="AP241" s="64">
        <f t="shared" ca="1" si="62"/>
        <v>4153.2843928523571</v>
      </c>
      <c r="AQ241" s="61">
        <f t="shared" ca="1" si="63"/>
        <v>3595.3805191856218</v>
      </c>
      <c r="AR241" s="65">
        <f t="shared" ca="1" si="58"/>
        <v>7748.6649120379789</v>
      </c>
      <c r="AS241" s="61"/>
      <c r="AT241" s="61"/>
      <c r="AU241" s="61"/>
      <c r="AV241" s="61"/>
      <c r="AW241" s="61"/>
      <c r="AX241" s="64">
        <f t="shared" ca="1" si="64"/>
        <v>4273.7296402450756</v>
      </c>
      <c r="AY241" s="61">
        <f t="shared" ca="1" si="65"/>
        <v>3699.6465542420051</v>
      </c>
      <c r="AZ241" s="65">
        <f t="shared" ca="1" si="59"/>
        <v>7973.3761944870803</v>
      </c>
      <c r="BA241" s="61"/>
      <c r="BB241" s="61"/>
      <c r="BC241" s="61"/>
      <c r="BD241" s="61"/>
      <c r="BE241" s="61"/>
      <c r="BF241" s="66" t="s">
        <v>1332</v>
      </c>
      <c r="BG241" s="66" t="s">
        <v>1331</v>
      </c>
      <c r="BH241" s="66" t="s">
        <v>1522</v>
      </c>
      <c r="BI241" s="66" t="s">
        <v>1513</v>
      </c>
    </row>
    <row r="242" spans="1:61" s="67" customFormat="1" x14ac:dyDescent="0.35">
      <c r="A242" s="90" t="s">
        <v>657</v>
      </c>
      <c r="B242" s="90" t="s">
        <v>160</v>
      </c>
      <c r="C242" s="90" t="s">
        <v>161</v>
      </c>
      <c r="D242" s="91" t="s">
        <v>162</v>
      </c>
      <c r="E242" s="90" t="s">
        <v>658</v>
      </c>
      <c r="F242" s="90" t="s">
        <v>507</v>
      </c>
      <c r="G242" s="90" t="s">
        <v>508</v>
      </c>
      <c r="H242" s="90" t="s">
        <v>166</v>
      </c>
      <c r="I242" s="92">
        <v>480</v>
      </c>
      <c r="J242" s="90" t="s">
        <v>176</v>
      </c>
      <c r="K242" s="93">
        <f t="shared" si="54"/>
        <v>4396.8</v>
      </c>
      <c r="L242" s="232">
        <v>1137.8900000000001</v>
      </c>
      <c r="M242" s="229"/>
      <c r="N242" s="63"/>
      <c r="O242" s="63"/>
      <c r="P242" s="60" t="s">
        <v>122</v>
      </c>
      <c r="Q242" s="60"/>
      <c r="R242" s="64">
        <f t="shared" ca="1" si="66"/>
        <v>627.59640216000014</v>
      </c>
      <c r="S242" s="61">
        <f t="shared" ca="1" si="67"/>
        <v>543.29240784000001</v>
      </c>
      <c r="T242" s="65">
        <f t="shared" ca="1" si="56"/>
        <v>1170.8888100000001</v>
      </c>
      <c r="U242" s="61"/>
      <c r="V242" s="61"/>
      <c r="W242" s="61"/>
      <c r="X242" s="61"/>
      <c r="Y242" s="61"/>
      <c r="Z242" s="64">
        <f t="shared" ca="1" si="68"/>
        <v>627.59640216000014</v>
      </c>
      <c r="AA242" s="61">
        <f t="shared" ca="1" si="69"/>
        <v>543.29240784000001</v>
      </c>
      <c r="AB242" s="65">
        <f t="shared" ca="1" si="57"/>
        <v>1170.8888100000001</v>
      </c>
      <c r="AC242" s="61"/>
      <c r="AD242" s="61"/>
      <c r="AE242" s="61"/>
      <c r="AF242" s="61"/>
      <c r="AG242" s="61"/>
      <c r="AH242" s="64">
        <f t="shared" ca="1" si="60"/>
        <v>645.79669782264011</v>
      </c>
      <c r="AI242" s="61">
        <f t="shared" ca="1" si="61"/>
        <v>559.04788766735999</v>
      </c>
      <c r="AJ242" s="65">
        <f t="shared" ca="1" si="55"/>
        <v>1204.8445854900001</v>
      </c>
      <c r="AK242" s="61"/>
      <c r="AL242" s="61"/>
      <c r="AM242" s="61"/>
      <c r="AN242" s="61"/>
      <c r="AO242" s="61"/>
      <c r="AP242" s="64">
        <f t="shared" ca="1" si="62"/>
        <v>664.52480205949666</v>
      </c>
      <c r="AQ242" s="61">
        <f t="shared" ca="1" si="63"/>
        <v>575.26027640971336</v>
      </c>
      <c r="AR242" s="65">
        <f t="shared" ca="1" si="58"/>
        <v>1239.78507846921</v>
      </c>
      <c r="AS242" s="61"/>
      <c r="AT242" s="61"/>
      <c r="AU242" s="61"/>
      <c r="AV242" s="61"/>
      <c r="AW242" s="61"/>
      <c r="AX242" s="64">
        <f t="shared" ca="1" si="64"/>
        <v>683.79602131922206</v>
      </c>
      <c r="AY242" s="61">
        <f t="shared" ca="1" si="65"/>
        <v>591.94282442559506</v>
      </c>
      <c r="AZ242" s="65">
        <f t="shared" ca="1" si="59"/>
        <v>1275.7388457448171</v>
      </c>
      <c r="BA242" s="61"/>
      <c r="BB242" s="61"/>
      <c r="BC242" s="61"/>
      <c r="BD242" s="61"/>
      <c r="BE242" s="61"/>
      <c r="BF242" s="66" t="s">
        <v>1332</v>
      </c>
      <c r="BG242" s="66" t="s">
        <v>1331</v>
      </c>
      <c r="BH242" s="66" t="s">
        <v>1522</v>
      </c>
      <c r="BI242" s="66" t="s">
        <v>1513</v>
      </c>
    </row>
    <row r="243" spans="1:61" s="67" customFormat="1" x14ac:dyDescent="0.35">
      <c r="A243" s="90" t="s">
        <v>659</v>
      </c>
      <c r="B243" s="90" t="s">
        <v>160</v>
      </c>
      <c r="C243" s="90" t="s">
        <v>161</v>
      </c>
      <c r="D243" s="91" t="s">
        <v>162</v>
      </c>
      <c r="E243" s="90" t="s">
        <v>660</v>
      </c>
      <c r="F243" s="90" t="s">
        <v>507</v>
      </c>
      <c r="G243" s="90" t="s">
        <v>508</v>
      </c>
      <c r="H243" s="90" t="s">
        <v>166</v>
      </c>
      <c r="I243" s="92">
        <v>25000</v>
      </c>
      <c r="J243" s="90" t="s">
        <v>176</v>
      </c>
      <c r="K243" s="93">
        <f t="shared" si="54"/>
        <v>229000</v>
      </c>
      <c r="L243" s="232">
        <v>59265.15</v>
      </c>
      <c r="M243" s="229"/>
      <c r="N243" s="63"/>
      <c r="O243" s="63"/>
      <c r="P243" s="60" t="s">
        <v>122</v>
      </c>
      <c r="Q243" s="60"/>
      <c r="R243" s="64">
        <f t="shared" ca="1" si="66"/>
        <v>32687.337891600004</v>
      </c>
      <c r="S243" s="61">
        <f t="shared" ca="1" si="67"/>
        <v>28296.501458399998</v>
      </c>
      <c r="T243" s="65">
        <f t="shared" ca="1" si="56"/>
        <v>60983.839350000002</v>
      </c>
      <c r="U243" s="61"/>
      <c r="V243" s="61"/>
      <c r="W243" s="61"/>
      <c r="X243" s="61"/>
      <c r="Y243" s="61"/>
      <c r="Z243" s="64">
        <f t="shared" ca="1" si="68"/>
        <v>32687.337891600004</v>
      </c>
      <c r="AA243" s="61">
        <f t="shared" ca="1" si="69"/>
        <v>28296.501458399998</v>
      </c>
      <c r="AB243" s="65">
        <f t="shared" ca="1" si="57"/>
        <v>60983.839350000002</v>
      </c>
      <c r="AC243" s="61"/>
      <c r="AD243" s="61"/>
      <c r="AE243" s="61"/>
      <c r="AF243" s="61"/>
      <c r="AG243" s="61"/>
      <c r="AH243" s="64">
        <f t="shared" ca="1" si="60"/>
        <v>33635.270690456404</v>
      </c>
      <c r="AI243" s="61">
        <f t="shared" ca="1" si="61"/>
        <v>29117.100000693601</v>
      </c>
      <c r="AJ243" s="65">
        <f t="shared" ca="1" si="55"/>
        <v>62752.370691150005</v>
      </c>
      <c r="AK243" s="61"/>
      <c r="AL243" s="61"/>
      <c r="AM243" s="61"/>
      <c r="AN243" s="61"/>
      <c r="AO243" s="61"/>
      <c r="AP243" s="64">
        <f t="shared" ca="1" si="62"/>
        <v>34610.693540479639</v>
      </c>
      <c r="AQ243" s="61">
        <f t="shared" ca="1" si="63"/>
        <v>29961.495900713715</v>
      </c>
      <c r="AR243" s="65">
        <f t="shared" ca="1" si="58"/>
        <v>64572.189441193354</v>
      </c>
      <c r="AS243" s="61"/>
      <c r="AT243" s="61"/>
      <c r="AU243" s="61"/>
      <c r="AV243" s="61"/>
      <c r="AW243" s="61"/>
      <c r="AX243" s="64">
        <f t="shared" ca="1" si="64"/>
        <v>35614.403653153553</v>
      </c>
      <c r="AY243" s="61">
        <f t="shared" ca="1" si="65"/>
        <v>30830.379281834412</v>
      </c>
      <c r="AZ243" s="65">
        <f t="shared" ca="1" si="59"/>
        <v>66444.782934987961</v>
      </c>
      <c r="BA243" s="61"/>
      <c r="BB243" s="61"/>
      <c r="BC243" s="61"/>
      <c r="BD243" s="61"/>
      <c r="BE243" s="61"/>
      <c r="BF243" s="66" t="s">
        <v>1332</v>
      </c>
      <c r="BG243" s="66" t="s">
        <v>1331</v>
      </c>
      <c r="BH243" s="66" t="s">
        <v>1522</v>
      </c>
      <c r="BI243" s="66" t="s">
        <v>1513</v>
      </c>
    </row>
    <row r="244" spans="1:61" s="67" customFormat="1" x14ac:dyDescent="0.35">
      <c r="A244" s="90" t="s">
        <v>661</v>
      </c>
      <c r="B244" s="90" t="s">
        <v>160</v>
      </c>
      <c r="C244" s="90" t="s">
        <v>161</v>
      </c>
      <c r="D244" s="91" t="s">
        <v>162</v>
      </c>
      <c r="E244" s="90" t="s">
        <v>662</v>
      </c>
      <c r="F244" s="90" t="s">
        <v>507</v>
      </c>
      <c r="G244" s="90" t="s">
        <v>508</v>
      </c>
      <c r="H244" s="90" t="s">
        <v>166</v>
      </c>
      <c r="I244" s="92">
        <v>1280</v>
      </c>
      <c r="J244" s="90" t="s">
        <v>167</v>
      </c>
      <c r="K244" s="93">
        <f t="shared" si="54"/>
        <v>11724.8</v>
      </c>
      <c r="L244" s="232">
        <v>3034.38</v>
      </c>
      <c r="M244" s="229"/>
      <c r="N244" s="63"/>
      <c r="O244" s="63"/>
      <c r="P244" s="60" t="s">
        <v>122</v>
      </c>
      <c r="Q244" s="60"/>
      <c r="R244" s="64">
        <f t="shared" ca="1" si="66"/>
        <v>1673.59408272</v>
      </c>
      <c r="S244" s="61">
        <f t="shared" ca="1" si="67"/>
        <v>1448.7829372799999</v>
      </c>
      <c r="T244" s="65">
        <f t="shared" ca="1" si="56"/>
        <v>3122.3770199999999</v>
      </c>
      <c r="U244" s="61"/>
      <c r="V244" s="61"/>
      <c r="W244" s="61"/>
      <c r="X244" s="61"/>
      <c r="Y244" s="61"/>
      <c r="Z244" s="64">
        <f t="shared" ca="1" si="68"/>
        <v>1673.59408272</v>
      </c>
      <c r="AA244" s="61">
        <f t="shared" ca="1" si="69"/>
        <v>1448.7829372799999</v>
      </c>
      <c r="AB244" s="65">
        <f t="shared" ca="1" si="57"/>
        <v>3122.3770199999999</v>
      </c>
      <c r="AC244" s="61"/>
      <c r="AD244" s="61"/>
      <c r="AE244" s="61"/>
      <c r="AF244" s="61"/>
      <c r="AG244" s="61"/>
      <c r="AH244" s="64">
        <f t="shared" ca="1" si="60"/>
        <v>1722.12831111888</v>
      </c>
      <c r="AI244" s="61">
        <f t="shared" ca="1" si="61"/>
        <v>1490.7976424611197</v>
      </c>
      <c r="AJ244" s="65">
        <f t="shared" ca="1" si="55"/>
        <v>3212.9259535799997</v>
      </c>
      <c r="AK244" s="61"/>
      <c r="AL244" s="61"/>
      <c r="AM244" s="61"/>
      <c r="AN244" s="61"/>
      <c r="AO244" s="61"/>
      <c r="AP244" s="64">
        <f t="shared" ca="1" si="62"/>
        <v>1772.0700321413274</v>
      </c>
      <c r="AQ244" s="61">
        <f t="shared" ca="1" si="63"/>
        <v>1534.0307740924923</v>
      </c>
      <c r="AR244" s="65">
        <f t="shared" ca="1" si="58"/>
        <v>3306.1008062338196</v>
      </c>
      <c r="AS244" s="61"/>
      <c r="AT244" s="61"/>
      <c r="AU244" s="61"/>
      <c r="AV244" s="61"/>
      <c r="AW244" s="61"/>
      <c r="AX244" s="64">
        <f t="shared" ca="1" si="64"/>
        <v>1823.4600630734258</v>
      </c>
      <c r="AY244" s="61">
        <f t="shared" ca="1" si="65"/>
        <v>1578.5176665411745</v>
      </c>
      <c r="AZ244" s="65">
        <f t="shared" ca="1" si="59"/>
        <v>3401.9777296146003</v>
      </c>
      <c r="BA244" s="61"/>
      <c r="BB244" s="61"/>
      <c r="BC244" s="61"/>
      <c r="BD244" s="61"/>
      <c r="BE244" s="61"/>
      <c r="BF244" s="66" t="s">
        <v>1332</v>
      </c>
      <c r="BG244" s="66" t="s">
        <v>1331</v>
      </c>
      <c r="BH244" s="66" t="s">
        <v>1522</v>
      </c>
      <c r="BI244" s="66" t="s">
        <v>1513</v>
      </c>
    </row>
    <row r="245" spans="1:61" s="67" customFormat="1" x14ac:dyDescent="0.35">
      <c r="A245" s="90" t="s">
        <v>663</v>
      </c>
      <c r="B245" s="90" t="s">
        <v>160</v>
      </c>
      <c r="C245" s="90" t="s">
        <v>161</v>
      </c>
      <c r="D245" s="91" t="s">
        <v>162</v>
      </c>
      <c r="E245" s="90" t="s">
        <v>664</v>
      </c>
      <c r="F245" s="90" t="s">
        <v>507</v>
      </c>
      <c r="G245" s="90" t="s">
        <v>508</v>
      </c>
      <c r="H245" s="90" t="s">
        <v>166</v>
      </c>
      <c r="I245" s="92">
        <v>216</v>
      </c>
      <c r="J245" s="90" t="s">
        <v>176</v>
      </c>
      <c r="K245" s="93">
        <f t="shared" si="54"/>
        <v>1978.56</v>
      </c>
      <c r="L245" s="228">
        <v>512.04999999999995</v>
      </c>
      <c r="M245" s="63"/>
      <c r="N245" s="63"/>
      <c r="O245" s="63"/>
      <c r="P245" s="60" t="s">
        <v>122</v>
      </c>
      <c r="Q245" s="60"/>
      <c r="R245" s="64">
        <f t="shared" ca="1" si="66"/>
        <v>282.41810520000001</v>
      </c>
      <c r="S245" s="61">
        <f t="shared" ca="1" si="67"/>
        <v>244.48134479999999</v>
      </c>
      <c r="T245" s="65">
        <f t="shared" ca="1" si="56"/>
        <v>526.89945</v>
      </c>
      <c r="U245" s="61"/>
      <c r="V245" s="61"/>
      <c r="W245" s="61"/>
      <c r="X245" s="61"/>
      <c r="Y245" s="61"/>
      <c r="Z245" s="64">
        <f t="shared" ca="1" si="68"/>
        <v>282.41810520000001</v>
      </c>
      <c r="AA245" s="61">
        <f t="shared" ca="1" si="69"/>
        <v>244.48134479999999</v>
      </c>
      <c r="AB245" s="65">
        <f t="shared" ca="1" si="57"/>
        <v>526.89945</v>
      </c>
      <c r="AC245" s="61"/>
      <c r="AD245" s="61"/>
      <c r="AE245" s="61"/>
      <c r="AF245" s="61"/>
      <c r="AG245" s="61"/>
      <c r="AH245" s="64">
        <f t="shared" ca="1" si="60"/>
        <v>290.60823025080003</v>
      </c>
      <c r="AI245" s="61">
        <f t="shared" ca="1" si="61"/>
        <v>251.5713037992</v>
      </c>
      <c r="AJ245" s="65">
        <f t="shared" ca="1" si="55"/>
        <v>542.17953405000003</v>
      </c>
      <c r="AK245" s="61"/>
      <c r="AL245" s="61"/>
      <c r="AM245" s="61"/>
      <c r="AN245" s="61"/>
      <c r="AO245" s="61"/>
      <c r="AP245" s="64">
        <f t="shared" ca="1" si="62"/>
        <v>299.03586892807328</v>
      </c>
      <c r="AQ245" s="61">
        <f t="shared" ca="1" si="63"/>
        <v>258.8668716093768</v>
      </c>
      <c r="AR245" s="65">
        <f t="shared" ca="1" si="58"/>
        <v>557.90274053745009</v>
      </c>
      <c r="AS245" s="61"/>
      <c r="AT245" s="61"/>
      <c r="AU245" s="61"/>
      <c r="AV245" s="61"/>
      <c r="AW245" s="61"/>
      <c r="AX245" s="64">
        <f t="shared" ca="1" si="64"/>
        <v>307.70790912698737</v>
      </c>
      <c r="AY245" s="61">
        <f t="shared" ca="1" si="65"/>
        <v>266.37401088604872</v>
      </c>
      <c r="AZ245" s="65">
        <f t="shared" ca="1" si="59"/>
        <v>574.0819200130361</v>
      </c>
      <c r="BA245" s="61"/>
      <c r="BB245" s="61"/>
      <c r="BC245" s="61"/>
      <c r="BD245" s="61"/>
      <c r="BE245" s="61"/>
      <c r="BF245" s="66" t="s">
        <v>1332</v>
      </c>
      <c r="BG245" s="66" t="s">
        <v>1331</v>
      </c>
      <c r="BH245" s="66" t="s">
        <v>1522</v>
      </c>
      <c r="BI245" s="66" t="s">
        <v>1513</v>
      </c>
    </row>
    <row r="246" spans="1:61" s="67" customFormat="1" x14ac:dyDescent="0.35">
      <c r="A246" s="90" t="s">
        <v>665</v>
      </c>
      <c r="B246" s="90" t="s">
        <v>160</v>
      </c>
      <c r="C246" s="90" t="s">
        <v>161</v>
      </c>
      <c r="D246" s="91" t="s">
        <v>162</v>
      </c>
      <c r="E246" s="90" t="s">
        <v>666</v>
      </c>
      <c r="F246" s="90" t="s">
        <v>667</v>
      </c>
      <c r="G246" s="90" t="s">
        <v>668</v>
      </c>
      <c r="H246" s="90" t="s">
        <v>166</v>
      </c>
      <c r="I246" s="92">
        <v>2740</v>
      </c>
      <c r="J246" s="90" t="s">
        <v>170</v>
      </c>
      <c r="K246" s="93">
        <f t="shared" si="54"/>
        <v>25098.400000000001</v>
      </c>
      <c r="L246" s="61">
        <v>6405.78</v>
      </c>
      <c r="M246" s="63"/>
      <c r="N246" s="63"/>
      <c r="O246" s="63"/>
      <c r="P246" s="60" t="s">
        <v>122</v>
      </c>
      <c r="Q246" s="60"/>
      <c r="R246" s="64">
        <v>6591.5476199999994</v>
      </c>
      <c r="S246" s="61"/>
      <c r="T246" s="65">
        <f t="shared" si="56"/>
        <v>6591.5476199999994</v>
      </c>
      <c r="U246" s="61"/>
      <c r="V246" s="61"/>
      <c r="W246" s="61"/>
      <c r="X246" s="61"/>
      <c r="Y246" s="61"/>
      <c r="Z246" s="64">
        <f t="shared" ref="Z246:Z264" si="70">L246+(L246*0.029)</f>
        <v>6591.5476199999994</v>
      </c>
      <c r="AA246" s="61"/>
      <c r="AB246" s="65">
        <f t="shared" si="57"/>
        <v>6591.5476199999994</v>
      </c>
      <c r="AC246" s="61"/>
      <c r="AD246" s="61"/>
      <c r="AE246" s="61"/>
      <c r="AF246" s="61"/>
      <c r="AG246" s="61"/>
      <c r="AH246" s="64">
        <f t="shared" ref="AH246:AH277" si="71">Z246+(Z246*0.029)</f>
        <v>6782.7025009799991</v>
      </c>
      <c r="AI246" s="61"/>
      <c r="AJ246" s="65">
        <f t="shared" si="55"/>
        <v>6782.7025009799991</v>
      </c>
      <c r="AK246" s="61"/>
      <c r="AL246" s="61"/>
      <c r="AM246" s="61"/>
      <c r="AN246" s="61"/>
      <c r="AO246" s="61"/>
      <c r="AP246" s="64">
        <f t="shared" ref="AP246:AP277" si="72">AH246+(AH246*0.029)</f>
        <v>6979.400873508419</v>
      </c>
      <c r="AQ246" s="61"/>
      <c r="AR246" s="65">
        <f t="shared" si="58"/>
        <v>6979.400873508419</v>
      </c>
      <c r="AS246" s="61"/>
      <c r="AT246" s="61"/>
      <c r="AU246" s="61"/>
      <c r="AV246" s="61"/>
      <c r="AW246" s="61"/>
      <c r="AX246" s="64">
        <f t="shared" ref="AX246:AX264" si="73">AP246+(AP246*0.029)</f>
        <v>7181.8034988401632</v>
      </c>
      <c r="AY246" s="61"/>
      <c r="AZ246" s="65">
        <f t="shared" si="59"/>
        <v>7181.8034988401632</v>
      </c>
      <c r="BA246" s="61"/>
      <c r="BB246" s="61"/>
      <c r="BC246" s="61"/>
      <c r="BD246" s="61"/>
      <c r="BE246" s="61"/>
      <c r="BF246" s="66" t="s">
        <v>1332</v>
      </c>
      <c r="BG246" s="66" t="s">
        <v>1331</v>
      </c>
      <c r="BH246" s="66" t="s">
        <v>1522</v>
      </c>
      <c r="BI246" s="66" t="s">
        <v>1514</v>
      </c>
    </row>
    <row r="247" spans="1:61" s="67" customFormat="1" x14ac:dyDescent="0.35">
      <c r="A247" s="90" t="s">
        <v>669</v>
      </c>
      <c r="B247" s="90" t="s">
        <v>160</v>
      </c>
      <c r="C247" s="90" t="s">
        <v>161</v>
      </c>
      <c r="D247" s="91" t="s">
        <v>162</v>
      </c>
      <c r="E247" s="90" t="s">
        <v>670</v>
      </c>
      <c r="F247" s="90" t="s">
        <v>667</v>
      </c>
      <c r="G247" s="90" t="s">
        <v>668</v>
      </c>
      <c r="H247" s="90" t="s">
        <v>166</v>
      </c>
      <c r="I247" s="92">
        <v>2740</v>
      </c>
      <c r="J247" s="90" t="s">
        <v>170</v>
      </c>
      <c r="K247" s="93">
        <f t="shared" si="54"/>
        <v>25098.400000000001</v>
      </c>
      <c r="L247" s="61">
        <v>65518.94</v>
      </c>
      <c r="M247" s="63"/>
      <c r="N247" s="63"/>
      <c r="O247" s="63"/>
      <c r="P247" s="60" t="s">
        <v>122</v>
      </c>
      <c r="Q247" s="60"/>
      <c r="R247" s="64">
        <v>67418.989260000002</v>
      </c>
      <c r="S247" s="61"/>
      <c r="T247" s="65">
        <f t="shared" si="56"/>
        <v>67418.989260000002</v>
      </c>
      <c r="U247" s="61"/>
      <c r="V247" s="61"/>
      <c r="W247" s="61"/>
      <c r="X247" s="61"/>
      <c r="Y247" s="61"/>
      <c r="Z247" s="64">
        <f t="shared" si="70"/>
        <v>67418.989260000002</v>
      </c>
      <c r="AA247" s="61"/>
      <c r="AB247" s="65">
        <f t="shared" si="57"/>
        <v>67418.989260000002</v>
      </c>
      <c r="AC247" s="61"/>
      <c r="AD247" s="61"/>
      <c r="AE247" s="61"/>
      <c r="AF247" s="61"/>
      <c r="AG247" s="61"/>
      <c r="AH247" s="64">
        <f t="shared" si="71"/>
        <v>69374.139948540003</v>
      </c>
      <c r="AI247" s="61"/>
      <c r="AJ247" s="65">
        <f t="shared" si="55"/>
        <v>69374.139948540003</v>
      </c>
      <c r="AK247" s="61"/>
      <c r="AL247" s="61"/>
      <c r="AM247" s="61"/>
      <c r="AN247" s="61"/>
      <c r="AO247" s="61"/>
      <c r="AP247" s="64">
        <f t="shared" si="72"/>
        <v>71385.990007047658</v>
      </c>
      <c r="AQ247" s="61"/>
      <c r="AR247" s="65">
        <f t="shared" si="58"/>
        <v>71385.990007047658</v>
      </c>
      <c r="AS247" s="61"/>
      <c r="AT247" s="61"/>
      <c r="AU247" s="61"/>
      <c r="AV247" s="61"/>
      <c r="AW247" s="61"/>
      <c r="AX247" s="64">
        <f t="shared" si="73"/>
        <v>73456.183717252046</v>
      </c>
      <c r="AY247" s="61"/>
      <c r="AZ247" s="65">
        <f t="shared" si="59"/>
        <v>73456.183717252046</v>
      </c>
      <c r="BA247" s="61"/>
      <c r="BB247" s="61"/>
      <c r="BC247" s="61"/>
      <c r="BD247" s="61"/>
      <c r="BE247" s="61"/>
      <c r="BF247" s="66" t="s">
        <v>1332</v>
      </c>
      <c r="BG247" s="66" t="s">
        <v>1331</v>
      </c>
      <c r="BH247" s="66" t="s">
        <v>1522</v>
      </c>
      <c r="BI247" s="66" t="s">
        <v>1514</v>
      </c>
    </row>
    <row r="248" spans="1:61" s="67" customFormat="1" x14ac:dyDescent="0.35">
      <c r="A248" s="90" t="s">
        <v>671</v>
      </c>
      <c r="B248" s="90" t="s">
        <v>160</v>
      </c>
      <c r="C248" s="90" t="s">
        <v>161</v>
      </c>
      <c r="D248" s="91" t="s">
        <v>162</v>
      </c>
      <c r="E248" s="90" t="s">
        <v>672</v>
      </c>
      <c r="F248" s="90" t="s">
        <v>667</v>
      </c>
      <c r="G248" s="90" t="s">
        <v>668</v>
      </c>
      <c r="H248" s="90" t="s">
        <v>166</v>
      </c>
      <c r="I248" s="92">
        <v>400</v>
      </c>
      <c r="J248" s="90" t="s">
        <v>200</v>
      </c>
      <c r="K248" s="93">
        <f t="shared" si="54"/>
        <v>3664</v>
      </c>
      <c r="L248" s="61">
        <v>935.15</v>
      </c>
      <c r="M248" s="63"/>
      <c r="N248" s="63"/>
      <c r="O248" s="63"/>
      <c r="P248" s="60" t="s">
        <v>122</v>
      </c>
      <c r="Q248" s="60"/>
      <c r="R248" s="64">
        <v>962.26935000000003</v>
      </c>
      <c r="S248" s="61"/>
      <c r="T248" s="65">
        <f t="shared" si="56"/>
        <v>962.26935000000003</v>
      </c>
      <c r="U248" s="61"/>
      <c r="V248" s="61"/>
      <c r="W248" s="61"/>
      <c r="X248" s="61"/>
      <c r="Y248" s="61"/>
      <c r="Z248" s="64">
        <f t="shared" si="70"/>
        <v>962.26935000000003</v>
      </c>
      <c r="AA248" s="61"/>
      <c r="AB248" s="65">
        <f t="shared" si="57"/>
        <v>962.26935000000003</v>
      </c>
      <c r="AC248" s="61"/>
      <c r="AD248" s="61"/>
      <c r="AE248" s="61"/>
      <c r="AF248" s="61"/>
      <c r="AG248" s="61"/>
      <c r="AH248" s="64">
        <f t="shared" si="71"/>
        <v>990.17516115000001</v>
      </c>
      <c r="AI248" s="61"/>
      <c r="AJ248" s="65">
        <f t="shared" si="55"/>
        <v>990.17516115000001</v>
      </c>
      <c r="AK248" s="61"/>
      <c r="AL248" s="61"/>
      <c r="AM248" s="61"/>
      <c r="AN248" s="61"/>
      <c r="AO248" s="61"/>
      <c r="AP248" s="64">
        <f t="shared" si="72"/>
        <v>1018.89024082335</v>
      </c>
      <c r="AQ248" s="61"/>
      <c r="AR248" s="65">
        <f t="shared" si="58"/>
        <v>1018.89024082335</v>
      </c>
      <c r="AS248" s="61"/>
      <c r="AT248" s="61"/>
      <c r="AU248" s="61"/>
      <c r="AV248" s="61"/>
      <c r="AW248" s="61"/>
      <c r="AX248" s="64">
        <f t="shared" si="73"/>
        <v>1048.4380578072271</v>
      </c>
      <c r="AY248" s="61"/>
      <c r="AZ248" s="65">
        <f t="shared" si="59"/>
        <v>1048.4380578072271</v>
      </c>
      <c r="BA248" s="61"/>
      <c r="BB248" s="61"/>
      <c r="BC248" s="61"/>
      <c r="BD248" s="61"/>
      <c r="BE248" s="61"/>
      <c r="BF248" s="66" t="s">
        <v>1332</v>
      </c>
      <c r="BG248" s="66" t="s">
        <v>1331</v>
      </c>
      <c r="BH248" s="66" t="s">
        <v>1522</v>
      </c>
      <c r="BI248" s="66" t="s">
        <v>1514</v>
      </c>
    </row>
    <row r="249" spans="1:61" s="67" customFormat="1" x14ac:dyDescent="0.35">
      <c r="A249" s="90" t="s">
        <v>673</v>
      </c>
      <c r="B249" s="90" t="s">
        <v>160</v>
      </c>
      <c r="C249" s="90" t="s">
        <v>161</v>
      </c>
      <c r="D249" s="91" t="s">
        <v>162</v>
      </c>
      <c r="E249" s="90" t="s">
        <v>674</v>
      </c>
      <c r="F249" s="90" t="s">
        <v>667</v>
      </c>
      <c r="G249" s="90" t="s">
        <v>668</v>
      </c>
      <c r="H249" s="90" t="s">
        <v>166</v>
      </c>
      <c r="I249" s="92">
        <v>400</v>
      </c>
      <c r="J249" s="90" t="s">
        <v>200</v>
      </c>
      <c r="K249" s="93">
        <f t="shared" si="54"/>
        <v>3664</v>
      </c>
      <c r="L249" s="61">
        <v>935.15</v>
      </c>
      <c r="M249" s="63"/>
      <c r="N249" s="63"/>
      <c r="O249" s="63"/>
      <c r="P249" s="60" t="s">
        <v>122</v>
      </c>
      <c r="Q249" s="60"/>
      <c r="R249" s="64">
        <v>962.26935000000003</v>
      </c>
      <c r="S249" s="61"/>
      <c r="T249" s="65">
        <f t="shared" si="56"/>
        <v>962.26935000000003</v>
      </c>
      <c r="U249" s="61"/>
      <c r="V249" s="61"/>
      <c r="W249" s="61"/>
      <c r="X249" s="61"/>
      <c r="Y249" s="61"/>
      <c r="Z249" s="64">
        <f t="shared" si="70"/>
        <v>962.26935000000003</v>
      </c>
      <c r="AA249" s="61"/>
      <c r="AB249" s="65">
        <f t="shared" si="57"/>
        <v>962.26935000000003</v>
      </c>
      <c r="AC249" s="61"/>
      <c r="AD249" s="61"/>
      <c r="AE249" s="61"/>
      <c r="AF249" s="61"/>
      <c r="AG249" s="61"/>
      <c r="AH249" s="64">
        <f t="shared" si="71"/>
        <v>990.17516115000001</v>
      </c>
      <c r="AI249" s="61"/>
      <c r="AJ249" s="65">
        <f t="shared" si="55"/>
        <v>990.17516115000001</v>
      </c>
      <c r="AK249" s="61"/>
      <c r="AL249" s="61"/>
      <c r="AM249" s="61"/>
      <c r="AN249" s="61"/>
      <c r="AO249" s="61"/>
      <c r="AP249" s="64">
        <f t="shared" si="72"/>
        <v>1018.89024082335</v>
      </c>
      <c r="AQ249" s="61"/>
      <c r="AR249" s="65">
        <f t="shared" si="58"/>
        <v>1018.89024082335</v>
      </c>
      <c r="AS249" s="61"/>
      <c r="AT249" s="61"/>
      <c r="AU249" s="61"/>
      <c r="AV249" s="61"/>
      <c r="AW249" s="61"/>
      <c r="AX249" s="64">
        <f t="shared" si="73"/>
        <v>1048.4380578072271</v>
      </c>
      <c r="AY249" s="61"/>
      <c r="AZ249" s="65">
        <f t="shared" si="59"/>
        <v>1048.4380578072271</v>
      </c>
      <c r="BA249" s="61"/>
      <c r="BB249" s="61"/>
      <c r="BC249" s="61"/>
      <c r="BD249" s="61"/>
      <c r="BE249" s="61"/>
      <c r="BF249" s="66" t="s">
        <v>1332</v>
      </c>
      <c r="BG249" s="66" t="s">
        <v>1331</v>
      </c>
      <c r="BH249" s="66" t="s">
        <v>1522</v>
      </c>
      <c r="BI249" s="66" t="s">
        <v>1514</v>
      </c>
    </row>
    <row r="250" spans="1:61" s="67" customFormat="1" x14ac:dyDescent="0.35">
      <c r="A250" s="90" t="s">
        <v>675</v>
      </c>
      <c r="B250" s="90" t="s">
        <v>160</v>
      </c>
      <c r="C250" s="90" t="s">
        <v>161</v>
      </c>
      <c r="D250" s="91" t="s">
        <v>162</v>
      </c>
      <c r="E250" s="90" t="s">
        <v>676</v>
      </c>
      <c r="F250" s="90" t="s">
        <v>667</v>
      </c>
      <c r="G250" s="90" t="s">
        <v>668</v>
      </c>
      <c r="H250" s="90" t="s">
        <v>166</v>
      </c>
      <c r="I250" s="92">
        <v>900</v>
      </c>
      <c r="J250" s="90" t="s">
        <v>203</v>
      </c>
      <c r="K250" s="93">
        <f t="shared" si="54"/>
        <v>8244</v>
      </c>
      <c r="L250" s="61">
        <v>2104.09</v>
      </c>
      <c r="M250" s="63"/>
      <c r="N250" s="63"/>
      <c r="O250" s="63"/>
      <c r="P250" s="60" t="s">
        <v>122</v>
      </c>
      <c r="Q250" s="60"/>
      <c r="R250" s="64">
        <v>2165.1086100000002</v>
      </c>
      <c r="S250" s="61"/>
      <c r="T250" s="65">
        <f t="shared" si="56"/>
        <v>2165.1086100000002</v>
      </c>
      <c r="U250" s="61"/>
      <c r="V250" s="61"/>
      <c r="W250" s="61"/>
      <c r="X250" s="61"/>
      <c r="Y250" s="61"/>
      <c r="Z250" s="64">
        <f t="shared" si="70"/>
        <v>2165.1086100000002</v>
      </c>
      <c r="AA250" s="61"/>
      <c r="AB250" s="65">
        <f t="shared" si="57"/>
        <v>2165.1086100000002</v>
      </c>
      <c r="AC250" s="61"/>
      <c r="AD250" s="61"/>
      <c r="AE250" s="61"/>
      <c r="AF250" s="61"/>
      <c r="AG250" s="61"/>
      <c r="AH250" s="64">
        <f t="shared" si="71"/>
        <v>2227.8967596900002</v>
      </c>
      <c r="AI250" s="61"/>
      <c r="AJ250" s="65">
        <f t="shared" si="55"/>
        <v>2227.8967596900002</v>
      </c>
      <c r="AK250" s="61"/>
      <c r="AL250" s="61"/>
      <c r="AM250" s="61"/>
      <c r="AN250" s="61"/>
      <c r="AO250" s="61"/>
      <c r="AP250" s="64">
        <f t="shared" si="72"/>
        <v>2292.50576572101</v>
      </c>
      <c r="AQ250" s="61"/>
      <c r="AR250" s="65">
        <f t="shared" si="58"/>
        <v>2292.50576572101</v>
      </c>
      <c r="AS250" s="61"/>
      <c r="AT250" s="61"/>
      <c r="AU250" s="61"/>
      <c r="AV250" s="61"/>
      <c r="AW250" s="61"/>
      <c r="AX250" s="64">
        <f t="shared" si="73"/>
        <v>2358.9884329269194</v>
      </c>
      <c r="AY250" s="61"/>
      <c r="AZ250" s="65">
        <f t="shared" si="59"/>
        <v>2358.9884329269194</v>
      </c>
      <c r="BA250" s="61"/>
      <c r="BB250" s="61"/>
      <c r="BC250" s="61"/>
      <c r="BD250" s="61"/>
      <c r="BE250" s="61"/>
      <c r="BF250" s="66" t="s">
        <v>1332</v>
      </c>
      <c r="BG250" s="66" t="s">
        <v>1331</v>
      </c>
      <c r="BH250" s="66" t="s">
        <v>1522</v>
      </c>
      <c r="BI250" s="66" t="s">
        <v>1514</v>
      </c>
    </row>
    <row r="251" spans="1:61" s="67" customFormat="1" x14ac:dyDescent="0.35">
      <c r="A251" s="90" t="s">
        <v>677</v>
      </c>
      <c r="B251" s="90" t="s">
        <v>160</v>
      </c>
      <c r="C251" s="90" t="s">
        <v>161</v>
      </c>
      <c r="D251" s="91" t="s">
        <v>162</v>
      </c>
      <c r="E251" s="90" t="s">
        <v>678</v>
      </c>
      <c r="F251" s="90" t="s">
        <v>667</v>
      </c>
      <c r="G251" s="90" t="s">
        <v>668</v>
      </c>
      <c r="H251" s="90" t="s">
        <v>166</v>
      </c>
      <c r="I251" s="92">
        <v>3120</v>
      </c>
      <c r="J251" s="90" t="s">
        <v>173</v>
      </c>
      <c r="K251" s="93">
        <f t="shared" si="54"/>
        <v>28579.200000000001</v>
      </c>
      <c r="L251" s="61">
        <v>7294.17</v>
      </c>
      <c r="M251" s="63"/>
      <c r="N251" s="63"/>
      <c r="O251" s="63"/>
      <c r="P251" s="60" t="s">
        <v>122</v>
      </c>
      <c r="Q251" s="60"/>
      <c r="R251" s="64">
        <v>7505.70093</v>
      </c>
      <c r="S251" s="61"/>
      <c r="T251" s="65">
        <f t="shared" si="56"/>
        <v>7505.70093</v>
      </c>
      <c r="U251" s="61"/>
      <c r="V251" s="61"/>
      <c r="W251" s="61"/>
      <c r="X251" s="61"/>
      <c r="Y251" s="61"/>
      <c r="Z251" s="64">
        <f t="shared" si="70"/>
        <v>7505.70093</v>
      </c>
      <c r="AA251" s="61"/>
      <c r="AB251" s="65">
        <f t="shared" si="57"/>
        <v>7505.70093</v>
      </c>
      <c r="AC251" s="61"/>
      <c r="AD251" s="61"/>
      <c r="AE251" s="61"/>
      <c r="AF251" s="61"/>
      <c r="AG251" s="61"/>
      <c r="AH251" s="64">
        <f t="shared" si="71"/>
        <v>7723.36625697</v>
      </c>
      <c r="AI251" s="61"/>
      <c r="AJ251" s="65">
        <f t="shared" si="55"/>
        <v>7723.36625697</v>
      </c>
      <c r="AK251" s="61"/>
      <c r="AL251" s="61"/>
      <c r="AM251" s="61"/>
      <c r="AN251" s="61"/>
      <c r="AO251" s="61"/>
      <c r="AP251" s="64">
        <f t="shared" si="72"/>
        <v>7947.3438784221298</v>
      </c>
      <c r="AQ251" s="61"/>
      <c r="AR251" s="65">
        <f t="shared" si="58"/>
        <v>7947.3438784221298</v>
      </c>
      <c r="AS251" s="61"/>
      <c r="AT251" s="61"/>
      <c r="AU251" s="61"/>
      <c r="AV251" s="61"/>
      <c r="AW251" s="61"/>
      <c r="AX251" s="64">
        <f t="shared" si="73"/>
        <v>8177.8168508963718</v>
      </c>
      <c r="AY251" s="61"/>
      <c r="AZ251" s="65">
        <f t="shared" si="59"/>
        <v>8177.8168508963718</v>
      </c>
      <c r="BA251" s="61"/>
      <c r="BB251" s="61"/>
      <c r="BC251" s="61"/>
      <c r="BD251" s="61"/>
      <c r="BE251" s="61"/>
      <c r="BF251" s="66" t="s">
        <v>1332</v>
      </c>
      <c r="BG251" s="66" t="s">
        <v>1331</v>
      </c>
      <c r="BH251" s="66" t="s">
        <v>1522</v>
      </c>
      <c r="BI251" s="66" t="s">
        <v>1514</v>
      </c>
    </row>
    <row r="252" spans="1:61" s="67" customFormat="1" x14ac:dyDescent="0.35">
      <c r="A252" s="90" t="s">
        <v>679</v>
      </c>
      <c r="B252" s="90" t="s">
        <v>160</v>
      </c>
      <c r="C252" s="90" t="s">
        <v>161</v>
      </c>
      <c r="D252" s="91" t="s">
        <v>162</v>
      </c>
      <c r="E252" s="90" t="s">
        <v>680</v>
      </c>
      <c r="F252" s="90" t="s">
        <v>667</v>
      </c>
      <c r="G252" s="90" t="s">
        <v>668</v>
      </c>
      <c r="H252" s="90" t="s">
        <v>166</v>
      </c>
      <c r="I252" s="92">
        <v>2740</v>
      </c>
      <c r="J252" s="90" t="s">
        <v>170</v>
      </c>
      <c r="K252" s="93">
        <f t="shared" si="54"/>
        <v>25098.400000000001</v>
      </c>
      <c r="L252" s="61">
        <v>6405.78</v>
      </c>
      <c r="M252" s="63"/>
      <c r="N252" s="63"/>
      <c r="O252" s="63"/>
      <c r="P252" s="60" t="s">
        <v>122</v>
      </c>
      <c r="Q252" s="60"/>
      <c r="R252" s="64">
        <v>6591.5476199999994</v>
      </c>
      <c r="S252" s="61"/>
      <c r="T252" s="65">
        <f t="shared" si="56"/>
        <v>6591.5476199999994</v>
      </c>
      <c r="U252" s="61"/>
      <c r="V252" s="61"/>
      <c r="W252" s="61"/>
      <c r="X252" s="61"/>
      <c r="Y252" s="61"/>
      <c r="Z252" s="64">
        <f t="shared" si="70"/>
        <v>6591.5476199999994</v>
      </c>
      <c r="AA252" s="61"/>
      <c r="AB252" s="65">
        <f t="shared" si="57"/>
        <v>6591.5476199999994</v>
      </c>
      <c r="AC252" s="61"/>
      <c r="AD252" s="61"/>
      <c r="AE252" s="61"/>
      <c r="AF252" s="61"/>
      <c r="AG252" s="61"/>
      <c r="AH252" s="64">
        <f t="shared" si="71"/>
        <v>6782.7025009799991</v>
      </c>
      <c r="AI252" s="61"/>
      <c r="AJ252" s="65">
        <f t="shared" si="55"/>
        <v>6782.7025009799991</v>
      </c>
      <c r="AK252" s="61"/>
      <c r="AL252" s="61"/>
      <c r="AM252" s="61"/>
      <c r="AN252" s="61"/>
      <c r="AO252" s="61"/>
      <c r="AP252" s="64">
        <f t="shared" si="72"/>
        <v>6979.400873508419</v>
      </c>
      <c r="AQ252" s="61"/>
      <c r="AR252" s="65">
        <f t="shared" si="58"/>
        <v>6979.400873508419</v>
      </c>
      <c r="AS252" s="61"/>
      <c r="AT252" s="61"/>
      <c r="AU252" s="61"/>
      <c r="AV252" s="61"/>
      <c r="AW252" s="61"/>
      <c r="AX252" s="64">
        <f t="shared" si="73"/>
        <v>7181.8034988401632</v>
      </c>
      <c r="AY252" s="61"/>
      <c r="AZ252" s="65">
        <f t="shared" si="59"/>
        <v>7181.8034988401632</v>
      </c>
      <c r="BA252" s="61"/>
      <c r="BB252" s="61"/>
      <c r="BC252" s="61"/>
      <c r="BD252" s="61"/>
      <c r="BE252" s="61"/>
      <c r="BF252" s="66" t="s">
        <v>1332</v>
      </c>
      <c r="BG252" s="66" t="s">
        <v>1331</v>
      </c>
      <c r="BH252" s="66" t="s">
        <v>1522</v>
      </c>
      <c r="BI252" s="66" t="s">
        <v>1514</v>
      </c>
    </row>
    <row r="253" spans="1:61" s="67" customFormat="1" x14ac:dyDescent="0.35">
      <c r="A253" s="90" t="s">
        <v>681</v>
      </c>
      <c r="B253" s="90" t="s">
        <v>160</v>
      </c>
      <c r="C253" s="90" t="s">
        <v>161</v>
      </c>
      <c r="D253" s="91" t="s">
        <v>162</v>
      </c>
      <c r="E253" s="90" t="s">
        <v>682</v>
      </c>
      <c r="F253" s="90" t="s">
        <v>667</v>
      </c>
      <c r="G253" s="90" t="s">
        <v>668</v>
      </c>
      <c r="H253" s="90" t="s">
        <v>166</v>
      </c>
      <c r="I253" s="92">
        <v>3000</v>
      </c>
      <c r="J253" s="90" t="s">
        <v>206</v>
      </c>
      <c r="K253" s="93">
        <f t="shared" si="54"/>
        <v>27480</v>
      </c>
      <c r="L253" s="61">
        <v>7013.62</v>
      </c>
      <c r="M253" s="63"/>
      <c r="N253" s="63"/>
      <c r="O253" s="63"/>
      <c r="P253" s="60" t="s">
        <v>122</v>
      </c>
      <c r="Q253" s="60"/>
      <c r="R253" s="64">
        <v>7217.0149799999999</v>
      </c>
      <c r="S253" s="61"/>
      <c r="T253" s="65">
        <f t="shared" si="56"/>
        <v>7217.0149799999999</v>
      </c>
      <c r="U253" s="61"/>
      <c r="V253" s="61"/>
      <c r="W253" s="61"/>
      <c r="X253" s="61"/>
      <c r="Y253" s="61"/>
      <c r="Z253" s="64">
        <f t="shared" si="70"/>
        <v>7217.0149799999999</v>
      </c>
      <c r="AA253" s="61"/>
      <c r="AB253" s="65">
        <f t="shared" si="57"/>
        <v>7217.0149799999999</v>
      </c>
      <c r="AC253" s="61"/>
      <c r="AD253" s="61"/>
      <c r="AE253" s="61"/>
      <c r="AF253" s="61"/>
      <c r="AG253" s="61"/>
      <c r="AH253" s="64">
        <f t="shared" si="71"/>
        <v>7426.3084144200002</v>
      </c>
      <c r="AI253" s="61"/>
      <c r="AJ253" s="65">
        <f t="shared" si="55"/>
        <v>7426.3084144200002</v>
      </c>
      <c r="AK253" s="61"/>
      <c r="AL253" s="61"/>
      <c r="AM253" s="61"/>
      <c r="AN253" s="61"/>
      <c r="AO253" s="61"/>
      <c r="AP253" s="64">
        <f t="shared" si="72"/>
        <v>7641.6713584381805</v>
      </c>
      <c r="AQ253" s="61"/>
      <c r="AR253" s="65">
        <f t="shared" si="58"/>
        <v>7641.6713584381805</v>
      </c>
      <c r="AS253" s="61"/>
      <c r="AT253" s="61"/>
      <c r="AU253" s="61"/>
      <c r="AV253" s="61"/>
      <c r="AW253" s="61"/>
      <c r="AX253" s="64">
        <f t="shared" si="73"/>
        <v>7863.2798278328873</v>
      </c>
      <c r="AY253" s="61"/>
      <c r="AZ253" s="65">
        <f t="shared" si="59"/>
        <v>7863.2798278328873</v>
      </c>
      <c r="BA253" s="61"/>
      <c r="BB253" s="61"/>
      <c r="BC253" s="61"/>
      <c r="BD253" s="61"/>
      <c r="BE253" s="61"/>
      <c r="BF253" s="66" t="s">
        <v>1332</v>
      </c>
      <c r="BG253" s="66" t="s">
        <v>1331</v>
      </c>
      <c r="BH253" s="66" t="s">
        <v>1522</v>
      </c>
      <c r="BI253" s="66" t="s">
        <v>1514</v>
      </c>
    </row>
    <row r="254" spans="1:61" s="67" customFormat="1" x14ac:dyDescent="0.35">
      <c r="A254" s="90" t="s">
        <v>683</v>
      </c>
      <c r="B254" s="90" t="s">
        <v>160</v>
      </c>
      <c r="C254" s="90" t="s">
        <v>161</v>
      </c>
      <c r="D254" s="91" t="s">
        <v>162</v>
      </c>
      <c r="E254" s="90" t="s">
        <v>684</v>
      </c>
      <c r="F254" s="90" t="s">
        <v>667</v>
      </c>
      <c r="G254" s="90" t="s">
        <v>668</v>
      </c>
      <c r="H254" s="90" t="s">
        <v>166</v>
      </c>
      <c r="I254" s="92">
        <v>3600</v>
      </c>
      <c r="J254" s="90" t="s">
        <v>200</v>
      </c>
      <c r="K254" s="93">
        <f t="shared" si="54"/>
        <v>32976</v>
      </c>
      <c r="L254" s="61">
        <v>8416.35</v>
      </c>
      <c r="M254" s="63"/>
      <c r="N254" s="63"/>
      <c r="O254" s="63"/>
      <c r="P254" s="60" t="s">
        <v>122</v>
      </c>
      <c r="Q254" s="60"/>
      <c r="R254" s="64">
        <v>8660.4241500000007</v>
      </c>
      <c r="S254" s="61"/>
      <c r="T254" s="65">
        <f t="shared" si="56"/>
        <v>8660.4241500000007</v>
      </c>
      <c r="U254" s="61"/>
      <c r="V254" s="61"/>
      <c r="W254" s="61"/>
      <c r="X254" s="61"/>
      <c r="Y254" s="61"/>
      <c r="Z254" s="64">
        <f t="shared" si="70"/>
        <v>8660.4241500000007</v>
      </c>
      <c r="AA254" s="61"/>
      <c r="AB254" s="65">
        <f t="shared" si="57"/>
        <v>8660.4241500000007</v>
      </c>
      <c r="AC254" s="61"/>
      <c r="AD254" s="61"/>
      <c r="AE254" s="61"/>
      <c r="AF254" s="61"/>
      <c r="AG254" s="61"/>
      <c r="AH254" s="64">
        <f t="shared" si="71"/>
        <v>8911.5764503500013</v>
      </c>
      <c r="AI254" s="61"/>
      <c r="AJ254" s="65">
        <f t="shared" si="55"/>
        <v>8911.5764503500013</v>
      </c>
      <c r="AK254" s="61"/>
      <c r="AL254" s="61"/>
      <c r="AM254" s="61"/>
      <c r="AN254" s="61"/>
      <c r="AO254" s="61"/>
      <c r="AP254" s="64">
        <f t="shared" si="72"/>
        <v>9170.012167410152</v>
      </c>
      <c r="AQ254" s="61"/>
      <c r="AR254" s="65">
        <f t="shared" si="58"/>
        <v>9170.012167410152</v>
      </c>
      <c r="AS254" s="61"/>
      <c r="AT254" s="61"/>
      <c r="AU254" s="61"/>
      <c r="AV254" s="61"/>
      <c r="AW254" s="61"/>
      <c r="AX254" s="64">
        <f t="shared" si="73"/>
        <v>9435.9425202650455</v>
      </c>
      <c r="AY254" s="61"/>
      <c r="AZ254" s="65">
        <f t="shared" si="59"/>
        <v>9435.9425202650455</v>
      </c>
      <c r="BA254" s="61"/>
      <c r="BB254" s="61"/>
      <c r="BC254" s="61"/>
      <c r="BD254" s="61"/>
      <c r="BE254" s="61"/>
      <c r="BF254" s="66" t="s">
        <v>1332</v>
      </c>
      <c r="BG254" s="66" t="s">
        <v>1331</v>
      </c>
      <c r="BH254" s="66" t="s">
        <v>1522</v>
      </c>
      <c r="BI254" s="66" t="s">
        <v>1514</v>
      </c>
    </row>
    <row r="255" spans="1:61" s="67" customFormat="1" x14ac:dyDescent="0.35">
      <c r="A255" s="90" t="s">
        <v>685</v>
      </c>
      <c r="B255" s="90" t="s">
        <v>160</v>
      </c>
      <c r="C255" s="90" t="s">
        <v>161</v>
      </c>
      <c r="D255" s="91" t="s">
        <v>162</v>
      </c>
      <c r="E255" s="90" t="s">
        <v>686</v>
      </c>
      <c r="F255" s="90" t="s">
        <v>667</v>
      </c>
      <c r="G255" s="90" t="s">
        <v>668</v>
      </c>
      <c r="H255" s="90" t="s">
        <v>166</v>
      </c>
      <c r="I255" s="92">
        <v>28025</v>
      </c>
      <c r="J255" s="90" t="s">
        <v>167</v>
      </c>
      <c r="K255" s="93">
        <f t="shared" si="54"/>
        <v>256709</v>
      </c>
      <c r="L255" s="61">
        <v>6405.78</v>
      </c>
      <c r="M255" s="63"/>
      <c r="N255" s="63"/>
      <c r="O255" s="63"/>
      <c r="P255" s="60" t="s">
        <v>122</v>
      </c>
      <c r="Q255" s="60"/>
      <c r="R255" s="64">
        <v>6591.5476199999994</v>
      </c>
      <c r="S255" s="61"/>
      <c r="T255" s="65">
        <f t="shared" si="56"/>
        <v>6591.5476199999994</v>
      </c>
      <c r="U255" s="61"/>
      <c r="V255" s="61"/>
      <c r="W255" s="61"/>
      <c r="X255" s="61"/>
      <c r="Y255" s="61"/>
      <c r="Z255" s="64">
        <f t="shared" si="70"/>
        <v>6591.5476199999994</v>
      </c>
      <c r="AA255" s="61"/>
      <c r="AB255" s="65">
        <f t="shared" si="57"/>
        <v>6591.5476199999994</v>
      </c>
      <c r="AC255" s="61"/>
      <c r="AD255" s="61"/>
      <c r="AE255" s="61"/>
      <c r="AF255" s="61"/>
      <c r="AG255" s="61"/>
      <c r="AH255" s="64">
        <f t="shared" si="71"/>
        <v>6782.7025009799991</v>
      </c>
      <c r="AI255" s="61"/>
      <c r="AJ255" s="65">
        <f t="shared" si="55"/>
        <v>6782.7025009799991</v>
      </c>
      <c r="AK255" s="61"/>
      <c r="AL255" s="61"/>
      <c r="AM255" s="61"/>
      <c r="AN255" s="61"/>
      <c r="AO255" s="61"/>
      <c r="AP255" s="64">
        <f t="shared" si="72"/>
        <v>6979.400873508419</v>
      </c>
      <c r="AQ255" s="61"/>
      <c r="AR255" s="65">
        <f t="shared" si="58"/>
        <v>6979.400873508419</v>
      </c>
      <c r="AS255" s="61"/>
      <c r="AT255" s="61"/>
      <c r="AU255" s="61"/>
      <c r="AV255" s="61"/>
      <c r="AW255" s="61"/>
      <c r="AX255" s="64">
        <f t="shared" si="73"/>
        <v>7181.8034988401632</v>
      </c>
      <c r="AY255" s="61"/>
      <c r="AZ255" s="65">
        <f t="shared" si="59"/>
        <v>7181.8034988401632</v>
      </c>
      <c r="BA255" s="61"/>
      <c r="BB255" s="61"/>
      <c r="BC255" s="61"/>
      <c r="BD255" s="61"/>
      <c r="BE255" s="61"/>
      <c r="BF255" s="66" t="s">
        <v>1332</v>
      </c>
      <c r="BG255" s="66" t="s">
        <v>1331</v>
      </c>
      <c r="BH255" s="66" t="s">
        <v>1522</v>
      </c>
      <c r="BI255" s="66" t="s">
        <v>1514</v>
      </c>
    </row>
    <row r="256" spans="1:61" s="67" customFormat="1" x14ac:dyDescent="0.35">
      <c r="A256" s="90" t="s">
        <v>687</v>
      </c>
      <c r="B256" s="90" t="s">
        <v>160</v>
      </c>
      <c r="C256" s="90" t="s">
        <v>161</v>
      </c>
      <c r="D256" s="91" t="s">
        <v>162</v>
      </c>
      <c r="E256" s="90" t="s">
        <v>688</v>
      </c>
      <c r="F256" s="90" t="s">
        <v>667</v>
      </c>
      <c r="G256" s="90" t="s">
        <v>668</v>
      </c>
      <c r="H256" s="90" t="s">
        <v>166</v>
      </c>
      <c r="I256" s="92">
        <v>12921</v>
      </c>
      <c r="J256" s="90" t="s">
        <v>170</v>
      </c>
      <c r="K256" s="93">
        <f t="shared" si="54"/>
        <v>118356.36</v>
      </c>
      <c r="L256" s="61">
        <v>30207.68</v>
      </c>
      <c r="M256" s="63"/>
      <c r="N256" s="63"/>
      <c r="O256" s="63"/>
      <c r="P256" s="60" t="s">
        <v>122</v>
      </c>
      <c r="Q256" s="60"/>
      <c r="R256" s="64">
        <v>31083.702720000001</v>
      </c>
      <c r="S256" s="61"/>
      <c r="T256" s="65">
        <f t="shared" si="56"/>
        <v>31083.702720000001</v>
      </c>
      <c r="U256" s="61"/>
      <c r="V256" s="61"/>
      <c r="W256" s="61"/>
      <c r="X256" s="61"/>
      <c r="Y256" s="61"/>
      <c r="Z256" s="64">
        <f t="shared" si="70"/>
        <v>31083.702720000001</v>
      </c>
      <c r="AA256" s="61"/>
      <c r="AB256" s="65">
        <f t="shared" si="57"/>
        <v>31083.702720000001</v>
      </c>
      <c r="AC256" s="61"/>
      <c r="AD256" s="61"/>
      <c r="AE256" s="61"/>
      <c r="AF256" s="61"/>
      <c r="AG256" s="61"/>
      <c r="AH256" s="64">
        <f t="shared" si="71"/>
        <v>31985.130098879999</v>
      </c>
      <c r="AI256" s="61"/>
      <c r="AJ256" s="65">
        <f t="shared" si="55"/>
        <v>31985.130098879999</v>
      </c>
      <c r="AK256" s="61"/>
      <c r="AL256" s="61"/>
      <c r="AM256" s="61"/>
      <c r="AN256" s="61"/>
      <c r="AO256" s="61"/>
      <c r="AP256" s="64">
        <f t="shared" si="72"/>
        <v>32912.698871747518</v>
      </c>
      <c r="AQ256" s="61"/>
      <c r="AR256" s="65">
        <f t="shared" si="58"/>
        <v>32912.698871747518</v>
      </c>
      <c r="AS256" s="61"/>
      <c r="AT256" s="61"/>
      <c r="AU256" s="61"/>
      <c r="AV256" s="61"/>
      <c r="AW256" s="61"/>
      <c r="AX256" s="64">
        <f t="shared" si="73"/>
        <v>33867.167139028199</v>
      </c>
      <c r="AY256" s="61"/>
      <c r="AZ256" s="65">
        <f t="shared" si="59"/>
        <v>33867.167139028199</v>
      </c>
      <c r="BA256" s="61"/>
      <c r="BB256" s="61"/>
      <c r="BC256" s="61"/>
      <c r="BD256" s="61"/>
      <c r="BE256" s="61"/>
      <c r="BF256" s="66" t="s">
        <v>1332</v>
      </c>
      <c r="BG256" s="66" t="s">
        <v>1331</v>
      </c>
      <c r="BH256" s="66" t="s">
        <v>1522</v>
      </c>
      <c r="BI256" s="66" t="s">
        <v>1514</v>
      </c>
    </row>
    <row r="257" spans="1:61" s="67" customFormat="1" x14ac:dyDescent="0.35">
      <c r="A257" s="90" t="s">
        <v>689</v>
      </c>
      <c r="B257" s="90" t="s">
        <v>160</v>
      </c>
      <c r="C257" s="90" t="s">
        <v>161</v>
      </c>
      <c r="D257" s="91" t="s">
        <v>162</v>
      </c>
      <c r="E257" s="90" t="s">
        <v>690</v>
      </c>
      <c r="F257" s="90" t="s">
        <v>667</v>
      </c>
      <c r="G257" s="90" t="s">
        <v>668</v>
      </c>
      <c r="H257" s="90" t="s">
        <v>166</v>
      </c>
      <c r="I257" s="92">
        <v>4500</v>
      </c>
      <c r="J257" s="90" t="s">
        <v>200</v>
      </c>
      <c r="K257" s="93">
        <f t="shared" si="54"/>
        <v>41220</v>
      </c>
      <c r="L257" s="61">
        <v>10520.44</v>
      </c>
      <c r="M257" s="63"/>
      <c r="N257" s="63"/>
      <c r="O257" s="63"/>
      <c r="P257" s="60" t="s">
        <v>122</v>
      </c>
      <c r="Q257" s="60"/>
      <c r="R257" s="64">
        <v>10825.53276</v>
      </c>
      <c r="S257" s="61"/>
      <c r="T257" s="65">
        <f t="shared" si="56"/>
        <v>10825.53276</v>
      </c>
      <c r="U257" s="61"/>
      <c r="V257" s="61"/>
      <c r="W257" s="61"/>
      <c r="X257" s="61"/>
      <c r="Y257" s="61"/>
      <c r="Z257" s="64">
        <f t="shared" si="70"/>
        <v>10825.53276</v>
      </c>
      <c r="AA257" s="61"/>
      <c r="AB257" s="65">
        <f t="shared" si="57"/>
        <v>10825.53276</v>
      </c>
      <c r="AC257" s="61"/>
      <c r="AD257" s="61"/>
      <c r="AE257" s="61"/>
      <c r="AF257" s="61"/>
      <c r="AG257" s="61"/>
      <c r="AH257" s="64">
        <f t="shared" si="71"/>
        <v>11139.47321004</v>
      </c>
      <c r="AI257" s="61"/>
      <c r="AJ257" s="65">
        <f t="shared" si="55"/>
        <v>11139.47321004</v>
      </c>
      <c r="AK257" s="61"/>
      <c r="AL257" s="61"/>
      <c r="AM257" s="61"/>
      <c r="AN257" s="61"/>
      <c r="AO257" s="61"/>
      <c r="AP257" s="64">
        <f t="shared" si="72"/>
        <v>11462.517933131159</v>
      </c>
      <c r="AQ257" s="61"/>
      <c r="AR257" s="65">
        <f t="shared" si="58"/>
        <v>11462.517933131159</v>
      </c>
      <c r="AS257" s="61"/>
      <c r="AT257" s="61"/>
      <c r="AU257" s="61"/>
      <c r="AV257" s="61"/>
      <c r="AW257" s="61"/>
      <c r="AX257" s="64">
        <f t="shared" si="73"/>
        <v>11794.930953191963</v>
      </c>
      <c r="AY257" s="61"/>
      <c r="AZ257" s="65">
        <f t="shared" si="59"/>
        <v>11794.930953191963</v>
      </c>
      <c r="BA257" s="61"/>
      <c r="BB257" s="61"/>
      <c r="BC257" s="61"/>
      <c r="BD257" s="61"/>
      <c r="BE257" s="61"/>
      <c r="BF257" s="66" t="s">
        <v>1332</v>
      </c>
      <c r="BG257" s="66" t="s">
        <v>1331</v>
      </c>
      <c r="BH257" s="66" t="s">
        <v>1522</v>
      </c>
      <c r="BI257" s="66" t="s">
        <v>1514</v>
      </c>
    </row>
    <row r="258" spans="1:61" s="67" customFormat="1" x14ac:dyDescent="0.35">
      <c r="A258" s="90" t="s">
        <v>691</v>
      </c>
      <c r="B258" s="90" t="s">
        <v>160</v>
      </c>
      <c r="C258" s="90" t="s">
        <v>161</v>
      </c>
      <c r="D258" s="91" t="s">
        <v>162</v>
      </c>
      <c r="E258" s="90" t="s">
        <v>692</v>
      </c>
      <c r="F258" s="90" t="s">
        <v>667</v>
      </c>
      <c r="G258" s="90" t="s">
        <v>668</v>
      </c>
      <c r="H258" s="90" t="s">
        <v>166</v>
      </c>
      <c r="I258" s="92">
        <v>38306</v>
      </c>
      <c r="J258" s="90" t="s">
        <v>173</v>
      </c>
      <c r="K258" s="93">
        <f t="shared" si="54"/>
        <v>350882.96</v>
      </c>
      <c r="L258" s="61">
        <v>89554.62</v>
      </c>
      <c r="M258" s="63"/>
      <c r="N258" s="63"/>
      <c r="O258" s="63"/>
      <c r="P258" s="60" t="s">
        <v>122</v>
      </c>
      <c r="Q258" s="60"/>
      <c r="R258" s="64">
        <v>92151.703979999991</v>
      </c>
      <c r="S258" s="61"/>
      <c r="T258" s="65">
        <f t="shared" si="56"/>
        <v>92151.703979999991</v>
      </c>
      <c r="U258" s="61"/>
      <c r="V258" s="61"/>
      <c r="W258" s="61"/>
      <c r="X258" s="61"/>
      <c r="Y258" s="61"/>
      <c r="Z258" s="64">
        <f t="shared" si="70"/>
        <v>92151.703979999991</v>
      </c>
      <c r="AA258" s="61"/>
      <c r="AB258" s="65">
        <f t="shared" si="57"/>
        <v>92151.703979999991</v>
      </c>
      <c r="AC258" s="61"/>
      <c r="AD258" s="61"/>
      <c r="AE258" s="61"/>
      <c r="AF258" s="61"/>
      <c r="AG258" s="61"/>
      <c r="AH258" s="64">
        <f t="shared" si="71"/>
        <v>94824.103395419996</v>
      </c>
      <c r="AI258" s="61"/>
      <c r="AJ258" s="65">
        <f t="shared" si="55"/>
        <v>94824.103395419996</v>
      </c>
      <c r="AK258" s="61"/>
      <c r="AL258" s="61"/>
      <c r="AM258" s="61"/>
      <c r="AN258" s="61"/>
      <c r="AO258" s="61"/>
      <c r="AP258" s="64">
        <f t="shared" si="72"/>
        <v>97574.002393887175</v>
      </c>
      <c r="AQ258" s="61"/>
      <c r="AR258" s="65">
        <f t="shared" si="58"/>
        <v>97574.002393887175</v>
      </c>
      <c r="AS258" s="61"/>
      <c r="AT258" s="61"/>
      <c r="AU258" s="61"/>
      <c r="AV258" s="61"/>
      <c r="AW258" s="61"/>
      <c r="AX258" s="64">
        <f t="shared" si="73"/>
        <v>100403.6484633099</v>
      </c>
      <c r="AY258" s="61"/>
      <c r="AZ258" s="65">
        <f t="shared" si="59"/>
        <v>100403.6484633099</v>
      </c>
      <c r="BA258" s="61"/>
      <c r="BB258" s="61"/>
      <c r="BC258" s="61"/>
      <c r="BD258" s="61"/>
      <c r="BE258" s="61"/>
      <c r="BF258" s="66" t="s">
        <v>1332</v>
      </c>
      <c r="BG258" s="66" t="s">
        <v>1331</v>
      </c>
      <c r="BH258" s="66" t="s">
        <v>1522</v>
      </c>
      <c r="BI258" s="66" t="s">
        <v>1514</v>
      </c>
    </row>
    <row r="259" spans="1:61" s="67" customFormat="1" x14ac:dyDescent="0.35">
      <c r="A259" s="90" t="s">
        <v>693</v>
      </c>
      <c r="B259" s="90" t="s">
        <v>160</v>
      </c>
      <c r="C259" s="90" t="s">
        <v>161</v>
      </c>
      <c r="D259" s="91" t="s">
        <v>162</v>
      </c>
      <c r="E259" s="90" t="s">
        <v>694</v>
      </c>
      <c r="F259" s="90" t="s">
        <v>667</v>
      </c>
      <c r="G259" s="90" t="s">
        <v>668</v>
      </c>
      <c r="H259" s="90" t="s">
        <v>166</v>
      </c>
      <c r="I259" s="92">
        <v>5300</v>
      </c>
      <c r="J259" s="90" t="s">
        <v>200</v>
      </c>
      <c r="K259" s="93">
        <f t="shared" si="54"/>
        <v>48548</v>
      </c>
      <c r="L259" s="61">
        <v>12390.74</v>
      </c>
      <c r="M259" s="63"/>
      <c r="N259" s="63"/>
      <c r="O259" s="63"/>
      <c r="P259" s="60" t="s">
        <v>122</v>
      </c>
      <c r="Q259" s="60"/>
      <c r="R259" s="64">
        <v>12750.071459999999</v>
      </c>
      <c r="S259" s="61"/>
      <c r="T259" s="65">
        <f t="shared" si="56"/>
        <v>12750.071459999999</v>
      </c>
      <c r="U259" s="61"/>
      <c r="V259" s="61"/>
      <c r="W259" s="61"/>
      <c r="X259" s="61"/>
      <c r="Y259" s="61"/>
      <c r="Z259" s="64">
        <f t="shared" si="70"/>
        <v>12750.071459999999</v>
      </c>
      <c r="AA259" s="61"/>
      <c r="AB259" s="65">
        <f t="shared" si="57"/>
        <v>12750.071459999999</v>
      </c>
      <c r="AC259" s="61"/>
      <c r="AD259" s="61"/>
      <c r="AE259" s="61"/>
      <c r="AF259" s="61"/>
      <c r="AG259" s="61"/>
      <c r="AH259" s="64">
        <f t="shared" si="71"/>
        <v>13119.823532339999</v>
      </c>
      <c r="AI259" s="61"/>
      <c r="AJ259" s="65">
        <f t="shared" si="55"/>
        <v>13119.823532339999</v>
      </c>
      <c r="AK259" s="61"/>
      <c r="AL259" s="61"/>
      <c r="AM259" s="61"/>
      <c r="AN259" s="61"/>
      <c r="AO259" s="61"/>
      <c r="AP259" s="64">
        <f t="shared" si="72"/>
        <v>13500.298414777859</v>
      </c>
      <c r="AQ259" s="61"/>
      <c r="AR259" s="65">
        <f t="shared" si="58"/>
        <v>13500.298414777859</v>
      </c>
      <c r="AS259" s="61"/>
      <c r="AT259" s="61"/>
      <c r="AU259" s="61"/>
      <c r="AV259" s="61"/>
      <c r="AW259" s="61"/>
      <c r="AX259" s="64">
        <f t="shared" si="73"/>
        <v>13891.807068806416</v>
      </c>
      <c r="AY259" s="61"/>
      <c r="AZ259" s="65">
        <f t="shared" si="59"/>
        <v>13891.807068806416</v>
      </c>
      <c r="BA259" s="61"/>
      <c r="BB259" s="61"/>
      <c r="BC259" s="61"/>
      <c r="BD259" s="61"/>
      <c r="BE259" s="61"/>
      <c r="BF259" s="66" t="s">
        <v>1332</v>
      </c>
      <c r="BG259" s="66" t="s">
        <v>1331</v>
      </c>
      <c r="BH259" s="66" t="s">
        <v>1522</v>
      </c>
      <c r="BI259" s="66" t="s">
        <v>1514</v>
      </c>
    </row>
    <row r="260" spans="1:61" s="67" customFormat="1" x14ac:dyDescent="0.35">
      <c r="A260" s="90" t="s">
        <v>695</v>
      </c>
      <c r="B260" s="90" t="s">
        <v>160</v>
      </c>
      <c r="C260" s="90" t="s">
        <v>161</v>
      </c>
      <c r="D260" s="91" t="s">
        <v>162</v>
      </c>
      <c r="E260" s="90" t="s">
        <v>696</v>
      </c>
      <c r="F260" s="90" t="s">
        <v>667</v>
      </c>
      <c r="G260" s="90" t="s">
        <v>668</v>
      </c>
      <c r="H260" s="90" t="s">
        <v>166</v>
      </c>
      <c r="I260" s="92">
        <v>9100</v>
      </c>
      <c r="J260" s="90" t="s">
        <v>200</v>
      </c>
      <c r="K260" s="93">
        <f t="shared" si="54"/>
        <v>83356</v>
      </c>
      <c r="L260" s="61">
        <v>21274.66</v>
      </c>
      <c r="M260" s="63"/>
      <c r="N260" s="63"/>
      <c r="O260" s="63"/>
      <c r="P260" s="60" t="s">
        <v>122</v>
      </c>
      <c r="Q260" s="60"/>
      <c r="R260" s="64">
        <v>21891.62514</v>
      </c>
      <c r="S260" s="61"/>
      <c r="T260" s="65">
        <f t="shared" si="56"/>
        <v>21891.62514</v>
      </c>
      <c r="U260" s="61"/>
      <c r="V260" s="61"/>
      <c r="W260" s="61"/>
      <c r="X260" s="61"/>
      <c r="Y260" s="61"/>
      <c r="Z260" s="64">
        <f t="shared" si="70"/>
        <v>21891.62514</v>
      </c>
      <c r="AA260" s="61"/>
      <c r="AB260" s="65">
        <f t="shared" si="57"/>
        <v>21891.62514</v>
      </c>
      <c r="AC260" s="61"/>
      <c r="AD260" s="61"/>
      <c r="AE260" s="61"/>
      <c r="AF260" s="61"/>
      <c r="AG260" s="61"/>
      <c r="AH260" s="64">
        <f t="shared" si="71"/>
        <v>22526.482269060001</v>
      </c>
      <c r="AI260" s="61"/>
      <c r="AJ260" s="65">
        <f t="shared" si="55"/>
        <v>22526.482269060001</v>
      </c>
      <c r="AK260" s="61"/>
      <c r="AL260" s="61"/>
      <c r="AM260" s="61"/>
      <c r="AN260" s="61"/>
      <c r="AO260" s="61"/>
      <c r="AP260" s="64">
        <f t="shared" si="72"/>
        <v>23179.750254862742</v>
      </c>
      <c r="AQ260" s="61"/>
      <c r="AR260" s="65">
        <f t="shared" si="58"/>
        <v>23179.750254862742</v>
      </c>
      <c r="AS260" s="61"/>
      <c r="AT260" s="61"/>
      <c r="AU260" s="61"/>
      <c r="AV260" s="61"/>
      <c r="AW260" s="61"/>
      <c r="AX260" s="64">
        <f t="shared" si="73"/>
        <v>23851.96301225376</v>
      </c>
      <c r="AY260" s="61"/>
      <c r="AZ260" s="65">
        <f t="shared" si="59"/>
        <v>23851.96301225376</v>
      </c>
      <c r="BA260" s="61"/>
      <c r="BB260" s="61"/>
      <c r="BC260" s="61"/>
      <c r="BD260" s="61"/>
      <c r="BE260" s="61"/>
      <c r="BF260" s="66" t="s">
        <v>1332</v>
      </c>
      <c r="BG260" s="66" t="s">
        <v>1331</v>
      </c>
      <c r="BH260" s="66" t="s">
        <v>1522</v>
      </c>
      <c r="BI260" s="66" t="s">
        <v>1514</v>
      </c>
    </row>
    <row r="261" spans="1:61" s="67" customFormat="1" x14ac:dyDescent="0.35">
      <c r="A261" s="90" t="s">
        <v>697</v>
      </c>
      <c r="B261" s="90" t="s">
        <v>160</v>
      </c>
      <c r="C261" s="90" t="s">
        <v>161</v>
      </c>
      <c r="D261" s="91" t="s">
        <v>162</v>
      </c>
      <c r="E261" s="90" t="s">
        <v>698</v>
      </c>
      <c r="F261" s="90" t="s">
        <v>667</v>
      </c>
      <c r="G261" s="90" t="s">
        <v>668</v>
      </c>
      <c r="H261" s="90" t="s">
        <v>166</v>
      </c>
      <c r="I261" s="92">
        <v>240</v>
      </c>
      <c r="J261" s="90" t="s">
        <v>200</v>
      </c>
      <c r="K261" s="93">
        <f t="shared" si="54"/>
        <v>2198.4</v>
      </c>
      <c r="L261" s="61">
        <v>561.09</v>
      </c>
      <c r="M261" s="63"/>
      <c r="N261" s="63"/>
      <c r="O261" s="63"/>
      <c r="P261" s="60" t="s">
        <v>122</v>
      </c>
      <c r="Q261" s="60"/>
      <c r="R261" s="64">
        <v>577.36161000000004</v>
      </c>
      <c r="S261" s="61"/>
      <c r="T261" s="65">
        <f t="shared" si="56"/>
        <v>577.36161000000004</v>
      </c>
      <c r="U261" s="61"/>
      <c r="V261" s="61"/>
      <c r="W261" s="61"/>
      <c r="X261" s="61"/>
      <c r="Y261" s="61"/>
      <c r="Z261" s="64">
        <f t="shared" si="70"/>
        <v>577.36161000000004</v>
      </c>
      <c r="AA261" s="61"/>
      <c r="AB261" s="65">
        <f t="shared" si="57"/>
        <v>577.36161000000004</v>
      </c>
      <c r="AC261" s="61"/>
      <c r="AD261" s="61"/>
      <c r="AE261" s="61"/>
      <c r="AF261" s="61"/>
      <c r="AG261" s="61"/>
      <c r="AH261" s="64">
        <f t="shared" si="71"/>
        <v>594.1050966900001</v>
      </c>
      <c r="AI261" s="61"/>
      <c r="AJ261" s="65">
        <f t="shared" si="55"/>
        <v>594.1050966900001</v>
      </c>
      <c r="AK261" s="61"/>
      <c r="AL261" s="61"/>
      <c r="AM261" s="61"/>
      <c r="AN261" s="61"/>
      <c r="AO261" s="61"/>
      <c r="AP261" s="64">
        <f t="shared" si="72"/>
        <v>611.33414449401005</v>
      </c>
      <c r="AQ261" s="61"/>
      <c r="AR261" s="65">
        <f t="shared" si="58"/>
        <v>611.33414449401005</v>
      </c>
      <c r="AS261" s="61"/>
      <c r="AT261" s="61"/>
      <c r="AU261" s="61"/>
      <c r="AV261" s="61"/>
      <c r="AW261" s="61"/>
      <c r="AX261" s="64">
        <f t="shared" si="73"/>
        <v>629.06283468433639</v>
      </c>
      <c r="AY261" s="61"/>
      <c r="AZ261" s="65">
        <f t="shared" si="59"/>
        <v>629.06283468433639</v>
      </c>
      <c r="BA261" s="61"/>
      <c r="BB261" s="61"/>
      <c r="BC261" s="61"/>
      <c r="BD261" s="61"/>
      <c r="BE261" s="61"/>
      <c r="BF261" s="66" t="s">
        <v>1332</v>
      </c>
      <c r="BG261" s="66" t="s">
        <v>1331</v>
      </c>
      <c r="BH261" s="66" t="s">
        <v>1522</v>
      </c>
      <c r="BI261" s="66" t="s">
        <v>1514</v>
      </c>
    </row>
    <row r="262" spans="1:61" s="67" customFormat="1" x14ac:dyDescent="0.35">
      <c r="A262" s="90" t="s">
        <v>699</v>
      </c>
      <c r="B262" s="90" t="s">
        <v>160</v>
      </c>
      <c r="C262" s="90" t="s">
        <v>161</v>
      </c>
      <c r="D262" s="91" t="s">
        <v>162</v>
      </c>
      <c r="E262" s="90" t="s">
        <v>700</v>
      </c>
      <c r="F262" s="90" t="s">
        <v>667</v>
      </c>
      <c r="G262" s="90" t="s">
        <v>668</v>
      </c>
      <c r="H262" s="90" t="s">
        <v>166</v>
      </c>
      <c r="I262" s="92">
        <v>2500</v>
      </c>
      <c r="J262" s="90" t="s">
        <v>200</v>
      </c>
      <c r="K262" s="93">
        <f t="shared" si="54"/>
        <v>22900</v>
      </c>
      <c r="L262" s="61">
        <v>5844.69</v>
      </c>
      <c r="M262" s="63"/>
      <c r="N262" s="63"/>
      <c r="O262" s="63"/>
      <c r="P262" s="60" t="s">
        <v>122</v>
      </c>
      <c r="Q262" s="60"/>
      <c r="R262" s="64">
        <v>6014.1860099999994</v>
      </c>
      <c r="S262" s="61"/>
      <c r="T262" s="65">
        <f t="shared" si="56"/>
        <v>6014.1860099999994</v>
      </c>
      <c r="U262" s="61"/>
      <c r="V262" s="61"/>
      <c r="W262" s="61"/>
      <c r="X262" s="61"/>
      <c r="Y262" s="61"/>
      <c r="Z262" s="64">
        <f t="shared" si="70"/>
        <v>6014.1860099999994</v>
      </c>
      <c r="AA262" s="61"/>
      <c r="AB262" s="65">
        <f t="shared" si="57"/>
        <v>6014.1860099999994</v>
      </c>
      <c r="AC262" s="61"/>
      <c r="AD262" s="61"/>
      <c r="AE262" s="61"/>
      <c r="AF262" s="61"/>
      <c r="AG262" s="61"/>
      <c r="AH262" s="64">
        <f t="shared" si="71"/>
        <v>6188.5974042899998</v>
      </c>
      <c r="AI262" s="61"/>
      <c r="AJ262" s="65">
        <f t="shared" si="55"/>
        <v>6188.5974042899998</v>
      </c>
      <c r="AK262" s="61"/>
      <c r="AL262" s="61"/>
      <c r="AM262" s="61"/>
      <c r="AN262" s="61"/>
      <c r="AO262" s="61"/>
      <c r="AP262" s="64">
        <f t="shared" si="72"/>
        <v>6368.0667290144102</v>
      </c>
      <c r="AQ262" s="61"/>
      <c r="AR262" s="65">
        <f t="shared" si="58"/>
        <v>6368.0667290144102</v>
      </c>
      <c r="AS262" s="61"/>
      <c r="AT262" s="61"/>
      <c r="AU262" s="61"/>
      <c r="AV262" s="61"/>
      <c r="AW262" s="61"/>
      <c r="AX262" s="64">
        <f t="shared" si="73"/>
        <v>6552.7406641558282</v>
      </c>
      <c r="AY262" s="61"/>
      <c r="AZ262" s="65">
        <f t="shared" si="59"/>
        <v>6552.7406641558282</v>
      </c>
      <c r="BA262" s="61"/>
      <c r="BB262" s="61"/>
      <c r="BC262" s="61"/>
      <c r="BD262" s="61"/>
      <c r="BE262" s="61"/>
      <c r="BF262" s="66" t="s">
        <v>1332</v>
      </c>
      <c r="BG262" s="66" t="s">
        <v>1331</v>
      </c>
      <c r="BH262" s="66" t="s">
        <v>1522</v>
      </c>
      <c r="BI262" s="66" t="s">
        <v>1514</v>
      </c>
    </row>
    <row r="263" spans="1:61" s="67" customFormat="1" x14ac:dyDescent="0.35">
      <c r="A263" s="90" t="s">
        <v>701</v>
      </c>
      <c r="B263" s="90" t="s">
        <v>160</v>
      </c>
      <c r="C263" s="90" t="s">
        <v>161</v>
      </c>
      <c r="D263" s="91" t="s">
        <v>162</v>
      </c>
      <c r="E263" s="90" t="s">
        <v>702</v>
      </c>
      <c r="F263" s="90" t="s">
        <v>667</v>
      </c>
      <c r="G263" s="90" t="s">
        <v>668</v>
      </c>
      <c r="H263" s="90" t="s">
        <v>166</v>
      </c>
      <c r="I263" s="92">
        <v>40378</v>
      </c>
      <c r="J263" s="90" t="s">
        <v>170</v>
      </c>
      <c r="K263" s="93">
        <f t="shared" si="54"/>
        <v>369862.48</v>
      </c>
      <c r="L263" s="61">
        <v>94398.7</v>
      </c>
      <c r="M263" s="63"/>
      <c r="N263" s="63"/>
      <c r="O263" s="63"/>
      <c r="P263" s="60" t="s">
        <v>122</v>
      </c>
      <c r="Q263" s="60"/>
      <c r="R263" s="64">
        <v>97136.262300000002</v>
      </c>
      <c r="S263" s="61"/>
      <c r="T263" s="65">
        <f t="shared" si="56"/>
        <v>97136.262300000002</v>
      </c>
      <c r="U263" s="61"/>
      <c r="V263" s="61"/>
      <c r="W263" s="61"/>
      <c r="X263" s="61"/>
      <c r="Y263" s="61"/>
      <c r="Z263" s="64">
        <f t="shared" si="70"/>
        <v>97136.262300000002</v>
      </c>
      <c r="AA263" s="61"/>
      <c r="AB263" s="65">
        <f t="shared" si="57"/>
        <v>97136.262300000002</v>
      </c>
      <c r="AC263" s="61"/>
      <c r="AD263" s="61"/>
      <c r="AE263" s="61"/>
      <c r="AF263" s="61"/>
      <c r="AG263" s="61"/>
      <c r="AH263" s="64">
        <f t="shared" si="71"/>
        <v>99953.213906699995</v>
      </c>
      <c r="AI263" s="61"/>
      <c r="AJ263" s="65">
        <f t="shared" si="55"/>
        <v>99953.213906699995</v>
      </c>
      <c r="AK263" s="61"/>
      <c r="AL263" s="61"/>
      <c r="AM263" s="61"/>
      <c r="AN263" s="61"/>
      <c r="AO263" s="61"/>
      <c r="AP263" s="64">
        <f t="shared" si="72"/>
        <v>102851.85710999429</v>
      </c>
      <c r="AQ263" s="61"/>
      <c r="AR263" s="65">
        <f t="shared" si="58"/>
        <v>102851.85710999429</v>
      </c>
      <c r="AS263" s="61"/>
      <c r="AT263" s="61"/>
      <c r="AU263" s="61"/>
      <c r="AV263" s="61"/>
      <c r="AW263" s="61"/>
      <c r="AX263" s="64">
        <f t="shared" si="73"/>
        <v>105834.56096618413</v>
      </c>
      <c r="AY263" s="61"/>
      <c r="AZ263" s="65">
        <f t="shared" si="59"/>
        <v>105834.56096618413</v>
      </c>
      <c r="BA263" s="61"/>
      <c r="BB263" s="61"/>
      <c r="BC263" s="61"/>
      <c r="BD263" s="61"/>
      <c r="BE263" s="61"/>
      <c r="BF263" s="66" t="s">
        <v>1332</v>
      </c>
      <c r="BG263" s="66" t="s">
        <v>1331</v>
      </c>
      <c r="BH263" s="66" t="s">
        <v>1522</v>
      </c>
      <c r="BI263" s="66" t="s">
        <v>1514</v>
      </c>
    </row>
    <row r="264" spans="1:61" s="67" customFormat="1" x14ac:dyDescent="0.35">
      <c r="A264" s="90" t="s">
        <v>703</v>
      </c>
      <c r="B264" s="90" t="s">
        <v>160</v>
      </c>
      <c r="C264" s="90" t="s">
        <v>161</v>
      </c>
      <c r="D264" s="91" t="s">
        <v>162</v>
      </c>
      <c r="E264" s="90" t="s">
        <v>704</v>
      </c>
      <c r="F264" s="90" t="s">
        <v>667</v>
      </c>
      <c r="G264" s="90" t="s">
        <v>668</v>
      </c>
      <c r="H264" s="90" t="s">
        <v>166</v>
      </c>
      <c r="I264" s="92">
        <v>65229</v>
      </c>
      <c r="J264" s="90" t="s">
        <v>170</v>
      </c>
      <c r="K264" s="93">
        <f t="shared" ref="K264:K327" si="74">I264*9.16</f>
        <v>597497.64</v>
      </c>
      <c r="L264" s="61">
        <v>152497.22</v>
      </c>
      <c r="M264" s="63"/>
      <c r="N264" s="63"/>
      <c r="O264" s="63"/>
      <c r="P264" s="60" t="s">
        <v>122</v>
      </c>
      <c r="Q264" s="60"/>
      <c r="R264" s="64">
        <v>156919.63938000001</v>
      </c>
      <c r="S264" s="61"/>
      <c r="T264" s="65">
        <f t="shared" si="56"/>
        <v>156919.63938000001</v>
      </c>
      <c r="U264" s="61"/>
      <c r="V264" s="61"/>
      <c r="W264" s="61"/>
      <c r="X264" s="61"/>
      <c r="Y264" s="61"/>
      <c r="Z264" s="64">
        <f t="shared" si="70"/>
        <v>156919.63938000001</v>
      </c>
      <c r="AA264" s="61"/>
      <c r="AB264" s="65">
        <f t="shared" si="57"/>
        <v>156919.63938000001</v>
      </c>
      <c r="AC264" s="61"/>
      <c r="AD264" s="61"/>
      <c r="AE264" s="61"/>
      <c r="AF264" s="61"/>
      <c r="AG264" s="61"/>
      <c r="AH264" s="64">
        <f t="shared" si="71"/>
        <v>161470.30892202002</v>
      </c>
      <c r="AI264" s="61"/>
      <c r="AJ264" s="65">
        <f t="shared" ref="AJ264:AJ327" si="75">AH264+AI264</f>
        <v>161470.30892202002</v>
      </c>
      <c r="AK264" s="61"/>
      <c r="AL264" s="61"/>
      <c r="AM264" s="61"/>
      <c r="AN264" s="61"/>
      <c r="AO264" s="61"/>
      <c r="AP264" s="64">
        <f t="shared" si="72"/>
        <v>166152.94788075861</v>
      </c>
      <c r="AQ264" s="61"/>
      <c r="AR264" s="65">
        <f t="shared" si="58"/>
        <v>166152.94788075861</v>
      </c>
      <c r="AS264" s="61"/>
      <c r="AT264" s="61"/>
      <c r="AU264" s="61"/>
      <c r="AV264" s="61"/>
      <c r="AW264" s="61"/>
      <c r="AX264" s="64">
        <f t="shared" si="73"/>
        <v>170971.3833693006</v>
      </c>
      <c r="AY264" s="61"/>
      <c r="AZ264" s="65">
        <f t="shared" si="59"/>
        <v>170971.3833693006</v>
      </c>
      <c r="BA264" s="61"/>
      <c r="BB264" s="61"/>
      <c r="BC264" s="61"/>
      <c r="BD264" s="61"/>
      <c r="BE264" s="61"/>
      <c r="BF264" s="66" t="s">
        <v>1332</v>
      </c>
      <c r="BG264" s="66" t="s">
        <v>1331</v>
      </c>
      <c r="BH264" s="66" t="s">
        <v>1522</v>
      </c>
      <c r="BI264" s="66" t="s">
        <v>1514</v>
      </c>
    </row>
    <row r="265" spans="1:61" s="67" customFormat="1" x14ac:dyDescent="0.35">
      <c r="A265" s="90" t="s">
        <v>705</v>
      </c>
      <c r="B265" s="90" t="s">
        <v>160</v>
      </c>
      <c r="C265" s="90" t="s">
        <v>161</v>
      </c>
      <c r="D265" s="91" t="s">
        <v>162</v>
      </c>
      <c r="E265" s="90" t="s">
        <v>706</v>
      </c>
      <c r="F265" s="90" t="s">
        <v>667</v>
      </c>
      <c r="G265" s="90" t="s">
        <v>668</v>
      </c>
      <c r="H265" s="90" t="s">
        <v>166</v>
      </c>
      <c r="I265" s="92">
        <v>6965</v>
      </c>
      <c r="J265" s="90" t="s">
        <v>197</v>
      </c>
      <c r="K265" s="93">
        <f t="shared" si="74"/>
        <v>63799.4</v>
      </c>
      <c r="L265" s="61">
        <v>16283.3</v>
      </c>
      <c r="M265" s="63"/>
      <c r="N265" s="63"/>
      <c r="O265" s="63"/>
      <c r="P265" s="60" t="s">
        <v>122</v>
      </c>
      <c r="Q265" s="60"/>
      <c r="R265" s="64">
        <v>16755.5157</v>
      </c>
      <c r="S265" s="61"/>
      <c r="T265" s="65">
        <f t="shared" ref="T265:T328" si="76">R265+S265</f>
        <v>16755.5157</v>
      </c>
      <c r="U265" s="61"/>
      <c r="V265" s="61"/>
      <c r="W265" s="61"/>
      <c r="X265" s="61"/>
      <c r="Y265" s="61"/>
      <c r="Z265" s="64">
        <f t="shared" ref="Z265:Z315" si="77">L265+(L265*0.029)</f>
        <v>16755.5157</v>
      </c>
      <c r="AA265" s="61"/>
      <c r="AB265" s="65">
        <f t="shared" ref="AB265:AB328" si="78">Z265+AA265</f>
        <v>16755.5157</v>
      </c>
      <c r="AC265" s="61"/>
      <c r="AD265" s="61"/>
      <c r="AE265" s="61"/>
      <c r="AF265" s="61"/>
      <c r="AG265" s="61"/>
      <c r="AH265" s="64">
        <f t="shared" si="71"/>
        <v>17241.425655300001</v>
      </c>
      <c r="AI265" s="61"/>
      <c r="AJ265" s="65">
        <f t="shared" si="75"/>
        <v>17241.425655300001</v>
      </c>
      <c r="AK265" s="61"/>
      <c r="AL265" s="61"/>
      <c r="AM265" s="61"/>
      <c r="AN265" s="61"/>
      <c r="AO265" s="61"/>
      <c r="AP265" s="64">
        <f t="shared" si="72"/>
        <v>17741.426999303701</v>
      </c>
      <c r="AQ265" s="61"/>
      <c r="AR265" s="65">
        <f t="shared" ref="AR265:AR328" si="79">AP265+AQ265</f>
        <v>17741.426999303701</v>
      </c>
      <c r="AS265" s="61"/>
      <c r="AT265" s="61"/>
      <c r="AU265" s="61"/>
      <c r="AV265" s="61"/>
      <c r="AW265" s="61"/>
      <c r="AX265" s="64">
        <f t="shared" ref="AX265:AX315" si="80">AP265+(AP265*0.029)</f>
        <v>18255.92838228351</v>
      </c>
      <c r="AY265" s="61"/>
      <c r="AZ265" s="65">
        <f t="shared" ref="AZ265:AZ328" si="81">AX265+AY265</f>
        <v>18255.92838228351</v>
      </c>
      <c r="BA265" s="61"/>
      <c r="BB265" s="61"/>
      <c r="BC265" s="61"/>
      <c r="BD265" s="61"/>
      <c r="BE265" s="61"/>
      <c r="BF265" s="66" t="s">
        <v>1332</v>
      </c>
      <c r="BG265" s="66" t="s">
        <v>1331</v>
      </c>
      <c r="BH265" s="66" t="s">
        <v>1522</v>
      </c>
      <c r="BI265" s="66" t="s">
        <v>1514</v>
      </c>
    </row>
    <row r="266" spans="1:61" s="67" customFormat="1" x14ac:dyDescent="0.35">
      <c r="A266" s="90" t="s">
        <v>707</v>
      </c>
      <c r="B266" s="90" t="s">
        <v>160</v>
      </c>
      <c r="C266" s="90" t="s">
        <v>161</v>
      </c>
      <c r="D266" s="91" t="s">
        <v>162</v>
      </c>
      <c r="E266" s="90" t="s">
        <v>708</v>
      </c>
      <c r="F266" s="90" t="s">
        <v>667</v>
      </c>
      <c r="G266" s="90" t="s">
        <v>668</v>
      </c>
      <c r="H266" s="90" t="s">
        <v>166</v>
      </c>
      <c r="I266" s="92">
        <v>10370</v>
      </c>
      <c r="J266" s="90" t="s">
        <v>173</v>
      </c>
      <c r="K266" s="93">
        <f t="shared" si="74"/>
        <v>94989.2</v>
      </c>
      <c r="L266" s="61">
        <v>24243.759999999998</v>
      </c>
      <c r="M266" s="63"/>
      <c r="N266" s="63"/>
      <c r="O266" s="63"/>
      <c r="P266" s="60" t="s">
        <v>122</v>
      </c>
      <c r="Q266" s="60"/>
      <c r="R266" s="64">
        <v>24946.829039999997</v>
      </c>
      <c r="S266" s="61"/>
      <c r="T266" s="65">
        <f t="shared" si="76"/>
        <v>24946.829039999997</v>
      </c>
      <c r="U266" s="61"/>
      <c r="V266" s="61"/>
      <c r="W266" s="61"/>
      <c r="X266" s="61"/>
      <c r="Y266" s="61"/>
      <c r="Z266" s="64">
        <f t="shared" si="77"/>
        <v>24946.829039999997</v>
      </c>
      <c r="AA266" s="61"/>
      <c r="AB266" s="65">
        <f t="shared" si="78"/>
        <v>24946.829039999997</v>
      </c>
      <c r="AC266" s="61"/>
      <c r="AD266" s="61"/>
      <c r="AE266" s="61"/>
      <c r="AF266" s="61"/>
      <c r="AG266" s="61"/>
      <c r="AH266" s="64">
        <f t="shared" si="71"/>
        <v>25670.287082159997</v>
      </c>
      <c r="AI266" s="61"/>
      <c r="AJ266" s="65">
        <f t="shared" si="75"/>
        <v>25670.287082159997</v>
      </c>
      <c r="AK266" s="61"/>
      <c r="AL266" s="61"/>
      <c r="AM266" s="61"/>
      <c r="AN266" s="61"/>
      <c r="AO266" s="61"/>
      <c r="AP266" s="64">
        <f t="shared" si="72"/>
        <v>26414.725407542639</v>
      </c>
      <c r="AQ266" s="61"/>
      <c r="AR266" s="65">
        <f t="shared" si="79"/>
        <v>26414.725407542639</v>
      </c>
      <c r="AS266" s="61"/>
      <c r="AT266" s="61"/>
      <c r="AU266" s="61"/>
      <c r="AV266" s="61"/>
      <c r="AW266" s="61"/>
      <c r="AX266" s="64">
        <f t="shared" si="80"/>
        <v>27180.752444361377</v>
      </c>
      <c r="AY266" s="61"/>
      <c r="AZ266" s="65">
        <f t="shared" si="81"/>
        <v>27180.752444361377</v>
      </c>
      <c r="BA266" s="61"/>
      <c r="BB266" s="61"/>
      <c r="BC266" s="61"/>
      <c r="BD266" s="61"/>
      <c r="BE266" s="61"/>
      <c r="BF266" s="66" t="s">
        <v>1332</v>
      </c>
      <c r="BG266" s="66" t="s">
        <v>1331</v>
      </c>
      <c r="BH266" s="66" t="s">
        <v>1522</v>
      </c>
      <c r="BI266" s="66" t="s">
        <v>1514</v>
      </c>
    </row>
    <row r="267" spans="1:61" s="67" customFormat="1" x14ac:dyDescent="0.35">
      <c r="A267" s="90" t="s">
        <v>709</v>
      </c>
      <c r="B267" s="90" t="s">
        <v>160</v>
      </c>
      <c r="C267" s="90" t="s">
        <v>161</v>
      </c>
      <c r="D267" s="91" t="s">
        <v>162</v>
      </c>
      <c r="E267" s="90" t="s">
        <v>710</v>
      </c>
      <c r="F267" s="90" t="s">
        <v>667</v>
      </c>
      <c r="G267" s="90" t="s">
        <v>668</v>
      </c>
      <c r="H267" s="90" t="s">
        <v>166</v>
      </c>
      <c r="I267" s="92">
        <v>12920</v>
      </c>
      <c r="J267" s="90" t="s">
        <v>170</v>
      </c>
      <c r="K267" s="93">
        <f t="shared" si="74"/>
        <v>118347.2</v>
      </c>
      <c r="L267" s="61">
        <v>30205.34</v>
      </c>
      <c r="M267" s="63"/>
      <c r="N267" s="63"/>
      <c r="O267" s="63"/>
      <c r="P267" s="60" t="s">
        <v>122</v>
      </c>
      <c r="Q267" s="60"/>
      <c r="R267" s="64">
        <v>31081.294860000002</v>
      </c>
      <c r="S267" s="61"/>
      <c r="T267" s="65">
        <f t="shared" si="76"/>
        <v>31081.294860000002</v>
      </c>
      <c r="U267" s="61"/>
      <c r="V267" s="61"/>
      <c r="W267" s="61"/>
      <c r="X267" s="61"/>
      <c r="Y267" s="61"/>
      <c r="Z267" s="64">
        <f t="shared" si="77"/>
        <v>31081.294860000002</v>
      </c>
      <c r="AA267" s="61"/>
      <c r="AB267" s="65">
        <f t="shared" si="78"/>
        <v>31081.294860000002</v>
      </c>
      <c r="AC267" s="61"/>
      <c r="AD267" s="61"/>
      <c r="AE267" s="61"/>
      <c r="AF267" s="61"/>
      <c r="AG267" s="61"/>
      <c r="AH267" s="64">
        <f t="shared" si="71"/>
        <v>31982.652410940002</v>
      </c>
      <c r="AI267" s="61"/>
      <c r="AJ267" s="65">
        <f t="shared" si="75"/>
        <v>31982.652410940002</v>
      </c>
      <c r="AK267" s="61"/>
      <c r="AL267" s="61"/>
      <c r="AM267" s="61"/>
      <c r="AN267" s="61"/>
      <c r="AO267" s="61"/>
      <c r="AP267" s="64">
        <f t="shared" si="72"/>
        <v>32910.149330857261</v>
      </c>
      <c r="AQ267" s="61"/>
      <c r="AR267" s="65">
        <f t="shared" si="79"/>
        <v>32910.149330857261</v>
      </c>
      <c r="AS267" s="61"/>
      <c r="AT267" s="61"/>
      <c r="AU267" s="61"/>
      <c r="AV267" s="61"/>
      <c r="AW267" s="61"/>
      <c r="AX267" s="64">
        <f t="shared" si="80"/>
        <v>33864.543661452124</v>
      </c>
      <c r="AY267" s="61"/>
      <c r="AZ267" s="65">
        <f t="shared" si="81"/>
        <v>33864.543661452124</v>
      </c>
      <c r="BA267" s="61"/>
      <c r="BB267" s="61"/>
      <c r="BC267" s="61"/>
      <c r="BD267" s="61"/>
      <c r="BE267" s="61"/>
      <c r="BF267" s="66" t="s">
        <v>1332</v>
      </c>
      <c r="BG267" s="66" t="s">
        <v>1331</v>
      </c>
      <c r="BH267" s="66" t="s">
        <v>1522</v>
      </c>
      <c r="BI267" s="66" t="s">
        <v>1514</v>
      </c>
    </row>
    <row r="268" spans="1:61" s="67" customFormat="1" x14ac:dyDescent="0.35">
      <c r="A268" s="90" t="s">
        <v>711</v>
      </c>
      <c r="B268" s="90" t="s">
        <v>160</v>
      </c>
      <c r="C268" s="90" t="s">
        <v>161</v>
      </c>
      <c r="D268" s="91" t="s">
        <v>162</v>
      </c>
      <c r="E268" s="90" t="s">
        <v>712</v>
      </c>
      <c r="F268" s="90" t="s">
        <v>667</v>
      </c>
      <c r="G268" s="90" t="s">
        <v>668</v>
      </c>
      <c r="H268" s="90" t="s">
        <v>166</v>
      </c>
      <c r="I268" s="92">
        <v>6000</v>
      </c>
      <c r="J268" s="90" t="s">
        <v>200</v>
      </c>
      <c r="K268" s="93">
        <f t="shared" si="74"/>
        <v>54960</v>
      </c>
      <c r="L268" s="61">
        <v>14027.25</v>
      </c>
      <c r="M268" s="63"/>
      <c r="N268" s="63"/>
      <c r="O268" s="63"/>
      <c r="P268" s="60" t="s">
        <v>122</v>
      </c>
      <c r="Q268" s="60"/>
      <c r="R268" s="64">
        <v>14434.04025</v>
      </c>
      <c r="S268" s="61"/>
      <c r="T268" s="65">
        <f t="shared" si="76"/>
        <v>14434.04025</v>
      </c>
      <c r="U268" s="61"/>
      <c r="V268" s="61"/>
      <c r="W268" s="61"/>
      <c r="X268" s="61"/>
      <c r="Y268" s="61"/>
      <c r="Z268" s="64">
        <f t="shared" si="77"/>
        <v>14434.04025</v>
      </c>
      <c r="AA268" s="61"/>
      <c r="AB268" s="65">
        <f t="shared" si="78"/>
        <v>14434.04025</v>
      </c>
      <c r="AC268" s="61"/>
      <c r="AD268" s="61"/>
      <c r="AE268" s="61"/>
      <c r="AF268" s="61"/>
      <c r="AG268" s="61"/>
      <c r="AH268" s="64">
        <f t="shared" si="71"/>
        <v>14852.62741725</v>
      </c>
      <c r="AI268" s="61"/>
      <c r="AJ268" s="65">
        <f t="shared" si="75"/>
        <v>14852.62741725</v>
      </c>
      <c r="AK268" s="61"/>
      <c r="AL268" s="61"/>
      <c r="AM268" s="61"/>
      <c r="AN268" s="61"/>
      <c r="AO268" s="61"/>
      <c r="AP268" s="64">
        <f t="shared" si="72"/>
        <v>15283.353612350249</v>
      </c>
      <c r="AQ268" s="61"/>
      <c r="AR268" s="65">
        <f t="shared" si="79"/>
        <v>15283.353612350249</v>
      </c>
      <c r="AS268" s="61"/>
      <c r="AT268" s="61"/>
      <c r="AU268" s="61"/>
      <c r="AV268" s="61"/>
      <c r="AW268" s="61"/>
      <c r="AX268" s="64">
        <f t="shared" si="80"/>
        <v>15726.570867108407</v>
      </c>
      <c r="AY268" s="61"/>
      <c r="AZ268" s="65">
        <f t="shared" si="81"/>
        <v>15726.570867108407</v>
      </c>
      <c r="BA268" s="61"/>
      <c r="BB268" s="61"/>
      <c r="BC268" s="61"/>
      <c r="BD268" s="61"/>
      <c r="BE268" s="61"/>
      <c r="BF268" s="66" t="s">
        <v>1332</v>
      </c>
      <c r="BG268" s="66" t="s">
        <v>1331</v>
      </c>
      <c r="BH268" s="66" t="s">
        <v>1522</v>
      </c>
      <c r="BI268" s="66" t="s">
        <v>1514</v>
      </c>
    </row>
    <row r="269" spans="1:61" s="67" customFormat="1" x14ac:dyDescent="0.35">
      <c r="A269" s="90" t="s">
        <v>713</v>
      </c>
      <c r="B269" s="90" t="s">
        <v>160</v>
      </c>
      <c r="C269" s="90" t="s">
        <v>161</v>
      </c>
      <c r="D269" s="91" t="s">
        <v>162</v>
      </c>
      <c r="E269" s="90" t="s">
        <v>714</v>
      </c>
      <c r="F269" s="90" t="s">
        <v>667</v>
      </c>
      <c r="G269" s="90" t="s">
        <v>668</v>
      </c>
      <c r="H269" s="90" t="s">
        <v>166</v>
      </c>
      <c r="I269" s="92">
        <v>100</v>
      </c>
      <c r="J269" s="90" t="s">
        <v>200</v>
      </c>
      <c r="K269" s="93">
        <f t="shared" si="74"/>
        <v>916</v>
      </c>
      <c r="L269" s="61">
        <v>233.79</v>
      </c>
      <c r="M269" s="63"/>
      <c r="N269" s="63"/>
      <c r="O269" s="63"/>
      <c r="P269" s="60" t="s">
        <v>122</v>
      </c>
      <c r="Q269" s="60"/>
      <c r="R269" s="64">
        <v>240.56990999999999</v>
      </c>
      <c r="S269" s="61"/>
      <c r="T269" s="65">
        <f t="shared" si="76"/>
        <v>240.56990999999999</v>
      </c>
      <c r="U269" s="61"/>
      <c r="V269" s="61"/>
      <c r="W269" s="61"/>
      <c r="X269" s="61"/>
      <c r="Y269" s="61"/>
      <c r="Z269" s="64">
        <f t="shared" si="77"/>
        <v>240.56990999999999</v>
      </c>
      <c r="AA269" s="61"/>
      <c r="AB269" s="65">
        <f t="shared" si="78"/>
        <v>240.56990999999999</v>
      </c>
      <c r="AC269" s="61"/>
      <c r="AD269" s="61"/>
      <c r="AE269" s="61"/>
      <c r="AF269" s="61"/>
      <c r="AG269" s="61"/>
      <c r="AH269" s="64">
        <f t="shared" si="71"/>
        <v>247.54643738999999</v>
      </c>
      <c r="AI269" s="61"/>
      <c r="AJ269" s="65">
        <f t="shared" si="75"/>
        <v>247.54643738999999</v>
      </c>
      <c r="AK269" s="61"/>
      <c r="AL269" s="61"/>
      <c r="AM269" s="61"/>
      <c r="AN269" s="61"/>
      <c r="AO269" s="61"/>
      <c r="AP269" s="64">
        <f t="shared" si="72"/>
        <v>254.72528407431</v>
      </c>
      <c r="AQ269" s="61"/>
      <c r="AR269" s="65">
        <f t="shared" si="79"/>
        <v>254.72528407431</v>
      </c>
      <c r="AS269" s="61"/>
      <c r="AT269" s="61"/>
      <c r="AU269" s="61"/>
      <c r="AV269" s="61"/>
      <c r="AW269" s="61"/>
      <c r="AX269" s="64">
        <f t="shared" si="80"/>
        <v>262.112317312465</v>
      </c>
      <c r="AY269" s="61"/>
      <c r="AZ269" s="65">
        <f t="shared" si="81"/>
        <v>262.112317312465</v>
      </c>
      <c r="BA269" s="61"/>
      <c r="BB269" s="61"/>
      <c r="BC269" s="61"/>
      <c r="BD269" s="61"/>
      <c r="BE269" s="61"/>
      <c r="BF269" s="66" t="s">
        <v>1332</v>
      </c>
      <c r="BG269" s="66" t="s">
        <v>1331</v>
      </c>
      <c r="BH269" s="66" t="s">
        <v>1522</v>
      </c>
      <c r="BI269" s="66" t="s">
        <v>1514</v>
      </c>
    </row>
    <row r="270" spans="1:61" s="67" customFormat="1" x14ac:dyDescent="0.35">
      <c r="A270" s="90" t="s">
        <v>715</v>
      </c>
      <c r="B270" s="90" t="s">
        <v>160</v>
      </c>
      <c r="C270" s="90" t="s">
        <v>161</v>
      </c>
      <c r="D270" s="91" t="s">
        <v>162</v>
      </c>
      <c r="E270" s="90" t="s">
        <v>716</v>
      </c>
      <c r="F270" s="90" t="s">
        <v>667</v>
      </c>
      <c r="G270" s="90" t="s">
        <v>668</v>
      </c>
      <c r="H270" s="90" t="s">
        <v>166</v>
      </c>
      <c r="I270" s="92">
        <v>3950</v>
      </c>
      <c r="J270" s="90" t="s">
        <v>203</v>
      </c>
      <c r="K270" s="93">
        <f t="shared" si="74"/>
        <v>36182</v>
      </c>
      <c r="L270" s="61">
        <v>9234.6</v>
      </c>
      <c r="M270" s="63"/>
      <c r="N270" s="63"/>
      <c r="O270" s="63"/>
      <c r="P270" s="60" t="s">
        <v>122</v>
      </c>
      <c r="Q270" s="60"/>
      <c r="R270" s="64">
        <v>9502.4034000000011</v>
      </c>
      <c r="S270" s="61"/>
      <c r="T270" s="65">
        <f t="shared" si="76"/>
        <v>9502.4034000000011</v>
      </c>
      <c r="U270" s="61"/>
      <c r="V270" s="61"/>
      <c r="W270" s="61"/>
      <c r="X270" s="61"/>
      <c r="Y270" s="61"/>
      <c r="Z270" s="64">
        <f t="shared" si="77"/>
        <v>9502.4034000000011</v>
      </c>
      <c r="AA270" s="61"/>
      <c r="AB270" s="65">
        <f t="shared" si="78"/>
        <v>9502.4034000000011</v>
      </c>
      <c r="AC270" s="61"/>
      <c r="AD270" s="61"/>
      <c r="AE270" s="61"/>
      <c r="AF270" s="61"/>
      <c r="AG270" s="61"/>
      <c r="AH270" s="64">
        <f t="shared" si="71"/>
        <v>9777.9730986000013</v>
      </c>
      <c r="AI270" s="61"/>
      <c r="AJ270" s="65">
        <f t="shared" si="75"/>
        <v>9777.9730986000013</v>
      </c>
      <c r="AK270" s="61"/>
      <c r="AL270" s="61"/>
      <c r="AM270" s="61"/>
      <c r="AN270" s="61"/>
      <c r="AO270" s="61"/>
      <c r="AP270" s="64">
        <f t="shared" si="72"/>
        <v>10061.534318459402</v>
      </c>
      <c r="AQ270" s="61"/>
      <c r="AR270" s="65">
        <f t="shared" si="79"/>
        <v>10061.534318459402</v>
      </c>
      <c r="AS270" s="61"/>
      <c r="AT270" s="61"/>
      <c r="AU270" s="61"/>
      <c r="AV270" s="61"/>
      <c r="AW270" s="61"/>
      <c r="AX270" s="64">
        <f t="shared" si="80"/>
        <v>10353.318813694725</v>
      </c>
      <c r="AY270" s="61"/>
      <c r="AZ270" s="65">
        <f t="shared" si="81"/>
        <v>10353.318813694725</v>
      </c>
      <c r="BA270" s="61"/>
      <c r="BB270" s="61"/>
      <c r="BC270" s="61"/>
      <c r="BD270" s="61"/>
      <c r="BE270" s="61"/>
      <c r="BF270" s="66" t="s">
        <v>1332</v>
      </c>
      <c r="BG270" s="66" t="s">
        <v>1331</v>
      </c>
      <c r="BH270" s="66" t="s">
        <v>1522</v>
      </c>
      <c r="BI270" s="66" t="s">
        <v>1514</v>
      </c>
    </row>
    <row r="271" spans="1:61" s="67" customFormat="1" x14ac:dyDescent="0.35">
      <c r="A271" s="90" t="s">
        <v>717</v>
      </c>
      <c r="B271" s="90" t="s">
        <v>160</v>
      </c>
      <c r="C271" s="90" t="s">
        <v>161</v>
      </c>
      <c r="D271" s="91" t="s">
        <v>162</v>
      </c>
      <c r="E271" s="90" t="s">
        <v>718</v>
      </c>
      <c r="F271" s="90" t="s">
        <v>719</v>
      </c>
      <c r="G271" s="90" t="s">
        <v>165</v>
      </c>
      <c r="H271" s="90" t="s">
        <v>166</v>
      </c>
      <c r="I271" s="92">
        <v>15556</v>
      </c>
      <c r="J271" s="90" t="s">
        <v>176</v>
      </c>
      <c r="K271" s="93">
        <f t="shared" si="74"/>
        <v>142492.96</v>
      </c>
      <c r="L271" s="61">
        <v>44086.07</v>
      </c>
      <c r="M271" s="63"/>
      <c r="N271" s="63"/>
      <c r="O271" s="63"/>
      <c r="P271" s="60" t="s">
        <v>122</v>
      </c>
      <c r="Q271" s="60"/>
      <c r="R271" s="64">
        <v>45364.566030000002</v>
      </c>
      <c r="S271" s="61"/>
      <c r="T271" s="65">
        <f t="shared" si="76"/>
        <v>45364.566030000002</v>
      </c>
      <c r="U271" s="61"/>
      <c r="V271" s="61"/>
      <c r="W271" s="61"/>
      <c r="X271" s="61"/>
      <c r="Y271" s="61"/>
      <c r="Z271" s="64">
        <f t="shared" si="77"/>
        <v>45364.566030000002</v>
      </c>
      <c r="AA271" s="61"/>
      <c r="AB271" s="65">
        <f t="shared" si="78"/>
        <v>45364.566030000002</v>
      </c>
      <c r="AC271" s="61"/>
      <c r="AD271" s="61"/>
      <c r="AE271" s="61"/>
      <c r="AF271" s="61"/>
      <c r="AG271" s="61"/>
      <c r="AH271" s="64">
        <f t="shared" si="71"/>
        <v>46680.138444870005</v>
      </c>
      <c r="AI271" s="61"/>
      <c r="AJ271" s="65">
        <f t="shared" si="75"/>
        <v>46680.138444870005</v>
      </c>
      <c r="AK271" s="61"/>
      <c r="AL271" s="61"/>
      <c r="AM271" s="61"/>
      <c r="AN271" s="61"/>
      <c r="AO271" s="61"/>
      <c r="AP271" s="64">
        <f t="shared" si="72"/>
        <v>48033.862459771233</v>
      </c>
      <c r="AQ271" s="61"/>
      <c r="AR271" s="65">
        <f t="shared" si="79"/>
        <v>48033.862459771233</v>
      </c>
      <c r="AS271" s="61"/>
      <c r="AT271" s="61"/>
      <c r="AU271" s="61"/>
      <c r="AV271" s="61"/>
      <c r="AW271" s="61"/>
      <c r="AX271" s="64">
        <f t="shared" si="80"/>
        <v>49426.844471104596</v>
      </c>
      <c r="AY271" s="61"/>
      <c r="AZ271" s="65">
        <f t="shared" si="81"/>
        <v>49426.844471104596</v>
      </c>
      <c r="BA271" s="61"/>
      <c r="BB271" s="61"/>
      <c r="BC271" s="61"/>
      <c r="BD271" s="61"/>
      <c r="BE271" s="61"/>
      <c r="BF271" s="66" t="s">
        <v>1332</v>
      </c>
      <c r="BG271" s="66" t="s">
        <v>1331</v>
      </c>
      <c r="BH271" s="66" t="s">
        <v>1522</v>
      </c>
      <c r="BI271" s="66" t="s">
        <v>1515</v>
      </c>
    </row>
    <row r="272" spans="1:61" s="67" customFormat="1" x14ac:dyDescent="0.35">
      <c r="A272" s="90" t="s">
        <v>720</v>
      </c>
      <c r="B272" s="90" t="s">
        <v>160</v>
      </c>
      <c r="C272" s="90" t="s">
        <v>161</v>
      </c>
      <c r="D272" s="91" t="s">
        <v>162</v>
      </c>
      <c r="E272" s="90" t="s">
        <v>721</v>
      </c>
      <c r="F272" s="90" t="s">
        <v>667</v>
      </c>
      <c r="G272" s="90" t="s">
        <v>668</v>
      </c>
      <c r="H272" s="90" t="s">
        <v>166</v>
      </c>
      <c r="I272" s="92">
        <v>4000</v>
      </c>
      <c r="J272" s="90" t="s">
        <v>200</v>
      </c>
      <c r="K272" s="93">
        <f t="shared" si="74"/>
        <v>36640</v>
      </c>
      <c r="L272" s="67">
        <v>9351.5</v>
      </c>
      <c r="M272" s="63"/>
      <c r="N272" s="63"/>
      <c r="O272" s="63"/>
      <c r="P272" s="60" t="s">
        <v>122</v>
      </c>
      <c r="Q272" s="60"/>
      <c r="R272" s="64">
        <v>9622.6934999999994</v>
      </c>
      <c r="S272" s="61"/>
      <c r="T272" s="65">
        <f t="shared" si="76"/>
        <v>9622.6934999999994</v>
      </c>
      <c r="U272" s="61"/>
      <c r="V272" s="61"/>
      <c r="W272" s="61"/>
      <c r="X272" s="61"/>
      <c r="Y272" s="61"/>
      <c r="Z272" s="64">
        <f t="shared" si="77"/>
        <v>9622.6934999999994</v>
      </c>
      <c r="AA272" s="61"/>
      <c r="AB272" s="65">
        <f t="shared" si="78"/>
        <v>9622.6934999999994</v>
      </c>
      <c r="AC272" s="61"/>
      <c r="AD272" s="61"/>
      <c r="AE272" s="61"/>
      <c r="AF272" s="61"/>
      <c r="AG272" s="61"/>
      <c r="AH272" s="64">
        <f t="shared" si="71"/>
        <v>9901.7516114999999</v>
      </c>
      <c r="AI272" s="61"/>
      <c r="AJ272" s="65">
        <f t="shared" si="75"/>
        <v>9901.7516114999999</v>
      </c>
      <c r="AK272" s="61"/>
      <c r="AL272" s="61"/>
      <c r="AM272" s="61"/>
      <c r="AN272" s="61"/>
      <c r="AO272" s="61"/>
      <c r="AP272" s="64">
        <f t="shared" si="72"/>
        <v>10188.9024082335</v>
      </c>
      <c r="AQ272" s="61"/>
      <c r="AR272" s="65">
        <f t="shared" si="79"/>
        <v>10188.9024082335</v>
      </c>
      <c r="AS272" s="61"/>
      <c r="AT272" s="61"/>
      <c r="AU272" s="61"/>
      <c r="AV272" s="61"/>
      <c r="AW272" s="61"/>
      <c r="AX272" s="64">
        <f t="shared" si="80"/>
        <v>10484.380578072272</v>
      </c>
      <c r="AY272" s="61"/>
      <c r="AZ272" s="65">
        <f t="shared" si="81"/>
        <v>10484.380578072272</v>
      </c>
      <c r="BA272" s="61"/>
      <c r="BB272" s="61"/>
      <c r="BC272" s="61"/>
      <c r="BD272" s="61"/>
      <c r="BE272" s="61"/>
      <c r="BF272" s="66" t="s">
        <v>1332</v>
      </c>
      <c r="BG272" s="66" t="s">
        <v>1331</v>
      </c>
      <c r="BH272" s="66" t="s">
        <v>1522</v>
      </c>
      <c r="BI272" s="66" t="s">
        <v>1514</v>
      </c>
    </row>
    <row r="273" spans="1:61" s="67" customFormat="1" x14ac:dyDescent="0.35">
      <c r="A273" s="90" t="s">
        <v>722</v>
      </c>
      <c r="B273" s="90" t="s">
        <v>160</v>
      </c>
      <c r="C273" s="90" t="s">
        <v>161</v>
      </c>
      <c r="D273" s="91" t="s">
        <v>162</v>
      </c>
      <c r="E273" s="90" t="s">
        <v>723</v>
      </c>
      <c r="F273" s="90" t="s">
        <v>667</v>
      </c>
      <c r="G273" s="90" t="s">
        <v>668</v>
      </c>
      <c r="H273" s="90" t="s">
        <v>166</v>
      </c>
      <c r="I273" s="92">
        <v>240</v>
      </c>
      <c r="J273" s="90" t="s">
        <v>200</v>
      </c>
      <c r="K273" s="93">
        <f t="shared" si="74"/>
        <v>2198.4</v>
      </c>
      <c r="L273" s="61">
        <v>561.09</v>
      </c>
      <c r="M273" s="63"/>
      <c r="N273" s="63"/>
      <c r="O273" s="63"/>
      <c r="P273" s="60" t="s">
        <v>122</v>
      </c>
      <c r="Q273" s="60"/>
      <c r="R273" s="64">
        <v>577.36161000000004</v>
      </c>
      <c r="S273" s="61"/>
      <c r="T273" s="65">
        <f t="shared" si="76"/>
        <v>577.36161000000004</v>
      </c>
      <c r="U273" s="61"/>
      <c r="V273" s="61"/>
      <c r="W273" s="61"/>
      <c r="X273" s="61"/>
      <c r="Y273" s="61"/>
      <c r="Z273" s="64">
        <f t="shared" si="77"/>
        <v>577.36161000000004</v>
      </c>
      <c r="AA273" s="61"/>
      <c r="AB273" s="65">
        <f t="shared" si="78"/>
        <v>577.36161000000004</v>
      </c>
      <c r="AC273" s="61"/>
      <c r="AD273" s="61"/>
      <c r="AE273" s="61"/>
      <c r="AF273" s="61"/>
      <c r="AG273" s="61"/>
      <c r="AH273" s="64">
        <f t="shared" si="71"/>
        <v>594.1050966900001</v>
      </c>
      <c r="AI273" s="61"/>
      <c r="AJ273" s="65">
        <f t="shared" si="75"/>
        <v>594.1050966900001</v>
      </c>
      <c r="AK273" s="61"/>
      <c r="AL273" s="61"/>
      <c r="AM273" s="61"/>
      <c r="AN273" s="61"/>
      <c r="AO273" s="61"/>
      <c r="AP273" s="64">
        <f t="shared" si="72"/>
        <v>611.33414449401005</v>
      </c>
      <c r="AQ273" s="61"/>
      <c r="AR273" s="65">
        <f t="shared" si="79"/>
        <v>611.33414449401005</v>
      </c>
      <c r="AS273" s="61"/>
      <c r="AT273" s="61"/>
      <c r="AU273" s="61"/>
      <c r="AV273" s="61"/>
      <c r="AW273" s="61"/>
      <c r="AX273" s="64">
        <f t="shared" si="80"/>
        <v>629.06283468433639</v>
      </c>
      <c r="AY273" s="61"/>
      <c r="AZ273" s="65">
        <f t="shared" si="81"/>
        <v>629.06283468433639</v>
      </c>
      <c r="BA273" s="61"/>
      <c r="BB273" s="61"/>
      <c r="BC273" s="61"/>
      <c r="BD273" s="61"/>
      <c r="BE273" s="61"/>
      <c r="BF273" s="66" t="s">
        <v>1332</v>
      </c>
      <c r="BG273" s="66" t="s">
        <v>1331</v>
      </c>
      <c r="BH273" s="66" t="s">
        <v>1522</v>
      </c>
      <c r="BI273" s="66" t="s">
        <v>1514</v>
      </c>
    </row>
    <row r="274" spans="1:61" s="67" customFormat="1" x14ac:dyDescent="0.35">
      <c r="A274" s="90" t="s">
        <v>724</v>
      </c>
      <c r="B274" s="90" t="s">
        <v>160</v>
      </c>
      <c r="C274" s="90" t="s">
        <v>161</v>
      </c>
      <c r="D274" s="91" t="s">
        <v>162</v>
      </c>
      <c r="E274" s="90" t="s">
        <v>725</v>
      </c>
      <c r="F274" s="90" t="s">
        <v>667</v>
      </c>
      <c r="G274" s="90" t="s">
        <v>668</v>
      </c>
      <c r="H274" s="90" t="s">
        <v>166</v>
      </c>
      <c r="I274" s="92">
        <v>5000</v>
      </c>
      <c r="J274" s="90" t="s">
        <v>313</v>
      </c>
      <c r="K274" s="93">
        <f t="shared" si="74"/>
        <v>45800</v>
      </c>
      <c r="L274" s="61">
        <v>11689.37</v>
      </c>
      <c r="M274" s="63"/>
      <c r="N274" s="63"/>
      <c r="O274" s="63"/>
      <c r="P274" s="60" t="s">
        <v>122</v>
      </c>
      <c r="Q274" s="60"/>
      <c r="R274" s="64">
        <v>12028.361730000001</v>
      </c>
      <c r="S274" s="61"/>
      <c r="T274" s="65">
        <f t="shared" si="76"/>
        <v>12028.361730000001</v>
      </c>
      <c r="U274" s="61"/>
      <c r="V274" s="61"/>
      <c r="W274" s="61"/>
      <c r="X274" s="61"/>
      <c r="Y274" s="61"/>
      <c r="Z274" s="64">
        <f t="shared" si="77"/>
        <v>12028.361730000001</v>
      </c>
      <c r="AA274" s="61"/>
      <c r="AB274" s="65">
        <f t="shared" si="78"/>
        <v>12028.361730000001</v>
      </c>
      <c r="AC274" s="61"/>
      <c r="AD274" s="61"/>
      <c r="AE274" s="61"/>
      <c r="AF274" s="61"/>
      <c r="AG274" s="61"/>
      <c r="AH274" s="64">
        <f t="shared" si="71"/>
        <v>12377.18422017</v>
      </c>
      <c r="AI274" s="61"/>
      <c r="AJ274" s="65">
        <f t="shared" si="75"/>
        <v>12377.18422017</v>
      </c>
      <c r="AK274" s="61"/>
      <c r="AL274" s="61"/>
      <c r="AM274" s="61"/>
      <c r="AN274" s="61"/>
      <c r="AO274" s="61"/>
      <c r="AP274" s="64">
        <f t="shared" si="72"/>
        <v>12736.12256255493</v>
      </c>
      <c r="AQ274" s="61"/>
      <c r="AR274" s="65">
        <f t="shared" si="79"/>
        <v>12736.12256255493</v>
      </c>
      <c r="AS274" s="61"/>
      <c r="AT274" s="61"/>
      <c r="AU274" s="61"/>
      <c r="AV274" s="61"/>
      <c r="AW274" s="61"/>
      <c r="AX274" s="64">
        <f t="shared" si="80"/>
        <v>13105.470116869023</v>
      </c>
      <c r="AY274" s="61"/>
      <c r="AZ274" s="65">
        <f t="shared" si="81"/>
        <v>13105.470116869023</v>
      </c>
      <c r="BA274" s="61"/>
      <c r="BB274" s="61"/>
      <c r="BC274" s="61"/>
      <c r="BD274" s="61"/>
      <c r="BE274" s="61"/>
      <c r="BF274" s="66" t="s">
        <v>1332</v>
      </c>
      <c r="BG274" s="66" t="s">
        <v>1331</v>
      </c>
      <c r="BH274" s="66" t="s">
        <v>1522</v>
      </c>
      <c r="BI274" s="66" t="s">
        <v>1514</v>
      </c>
    </row>
    <row r="275" spans="1:61" s="67" customFormat="1" x14ac:dyDescent="0.35">
      <c r="A275" s="90" t="s">
        <v>726</v>
      </c>
      <c r="B275" s="90" t="s">
        <v>160</v>
      </c>
      <c r="C275" s="90" t="s">
        <v>161</v>
      </c>
      <c r="D275" s="91" t="s">
        <v>162</v>
      </c>
      <c r="E275" s="90" t="s">
        <v>727</v>
      </c>
      <c r="F275" s="90" t="s">
        <v>719</v>
      </c>
      <c r="G275" s="90" t="s">
        <v>165</v>
      </c>
      <c r="H275" s="90" t="s">
        <v>166</v>
      </c>
      <c r="I275" s="92">
        <v>46633</v>
      </c>
      <c r="J275" s="90" t="s">
        <v>197</v>
      </c>
      <c r="K275" s="93">
        <f t="shared" si="74"/>
        <v>427158.28</v>
      </c>
      <c r="L275" s="61">
        <v>132159.01</v>
      </c>
      <c r="M275" s="63"/>
      <c r="N275" s="63"/>
      <c r="O275" s="63"/>
      <c r="P275" s="60" t="s">
        <v>120</v>
      </c>
      <c r="Q275" s="60" t="s">
        <v>1619</v>
      </c>
      <c r="R275" s="64">
        <v>135991.62129000001</v>
      </c>
      <c r="S275" s="61"/>
      <c r="T275" s="65">
        <f t="shared" si="76"/>
        <v>135991.62129000001</v>
      </c>
      <c r="U275" s="61"/>
      <c r="V275" s="61"/>
      <c r="W275" s="61"/>
      <c r="X275" s="61"/>
      <c r="Y275" s="61"/>
      <c r="Z275" s="64">
        <f t="shared" si="77"/>
        <v>135991.62129000001</v>
      </c>
      <c r="AA275" s="61"/>
      <c r="AB275" s="65">
        <f t="shared" si="78"/>
        <v>135991.62129000001</v>
      </c>
      <c r="AC275" s="61"/>
      <c r="AD275" s="61"/>
      <c r="AE275" s="61"/>
      <c r="AF275" s="61"/>
      <c r="AG275" s="61"/>
      <c r="AH275" s="64">
        <f t="shared" si="71"/>
        <v>139935.37830741002</v>
      </c>
      <c r="AI275" s="61"/>
      <c r="AJ275" s="65">
        <f t="shared" si="75"/>
        <v>139935.37830741002</v>
      </c>
      <c r="AK275" s="61"/>
      <c r="AL275" s="61"/>
      <c r="AM275" s="61"/>
      <c r="AN275" s="61"/>
      <c r="AO275" s="61"/>
      <c r="AP275" s="64">
        <f t="shared" si="72"/>
        <v>143993.50427832492</v>
      </c>
      <c r="AQ275" s="61"/>
      <c r="AR275" s="65">
        <f t="shared" si="79"/>
        <v>143993.50427832492</v>
      </c>
      <c r="AS275" s="61"/>
      <c r="AT275" s="61"/>
      <c r="AU275" s="61"/>
      <c r="AV275" s="61"/>
      <c r="AW275" s="61"/>
      <c r="AX275" s="64">
        <f t="shared" si="80"/>
        <v>148169.31590239634</v>
      </c>
      <c r="AY275" s="61"/>
      <c r="AZ275" s="65">
        <f t="shared" si="81"/>
        <v>148169.31590239634</v>
      </c>
      <c r="BA275" s="61"/>
      <c r="BB275" s="61"/>
      <c r="BC275" s="61"/>
      <c r="BD275" s="61"/>
      <c r="BE275" s="61"/>
      <c r="BF275" s="66" t="s">
        <v>1332</v>
      </c>
      <c r="BG275" s="66" t="s">
        <v>1331</v>
      </c>
      <c r="BH275" s="66" t="s">
        <v>1525</v>
      </c>
      <c r="BI275" s="66" t="s">
        <v>1515</v>
      </c>
    </row>
    <row r="276" spans="1:61" s="67" customFormat="1" x14ac:dyDescent="0.35">
      <c r="A276" s="90" t="s">
        <v>728</v>
      </c>
      <c r="B276" s="90" t="s">
        <v>160</v>
      </c>
      <c r="C276" s="90" t="s">
        <v>161</v>
      </c>
      <c r="D276" s="91" t="s">
        <v>162</v>
      </c>
      <c r="E276" s="90" t="s">
        <v>729</v>
      </c>
      <c r="F276" s="90" t="s">
        <v>719</v>
      </c>
      <c r="G276" s="90" t="s">
        <v>165</v>
      </c>
      <c r="H276" s="90" t="s">
        <v>166</v>
      </c>
      <c r="I276" s="92">
        <v>186628</v>
      </c>
      <c r="J276" s="90" t="s">
        <v>197</v>
      </c>
      <c r="K276" s="93">
        <f t="shared" si="74"/>
        <v>1709512.48</v>
      </c>
      <c r="L276" s="61">
        <v>528908.09</v>
      </c>
      <c r="M276" s="63"/>
      <c r="N276" s="63"/>
      <c r="O276" s="63"/>
      <c r="P276" s="60" t="s">
        <v>120</v>
      </c>
      <c r="Q276" s="60">
        <v>15</v>
      </c>
      <c r="R276" s="64">
        <v>544246.42460999999</v>
      </c>
      <c r="S276" s="61"/>
      <c r="T276" s="65">
        <f t="shared" si="76"/>
        <v>544246.42460999999</v>
      </c>
      <c r="U276" s="61"/>
      <c r="V276" s="61"/>
      <c r="W276" s="61"/>
      <c r="X276" s="61"/>
      <c r="Y276" s="61"/>
      <c r="Z276" s="64">
        <f t="shared" si="77"/>
        <v>544246.42460999999</v>
      </c>
      <c r="AA276" s="61"/>
      <c r="AB276" s="65">
        <f t="shared" si="78"/>
        <v>544246.42460999999</v>
      </c>
      <c r="AC276" s="61"/>
      <c r="AD276" s="61"/>
      <c r="AE276" s="61"/>
      <c r="AF276" s="61"/>
      <c r="AG276" s="61"/>
      <c r="AH276" s="64">
        <f t="shared" si="71"/>
        <v>560029.57092368999</v>
      </c>
      <c r="AI276" s="61"/>
      <c r="AJ276" s="65">
        <f t="shared" si="75"/>
        <v>560029.57092368999</v>
      </c>
      <c r="AK276" s="61"/>
      <c r="AL276" s="61"/>
      <c r="AM276" s="61"/>
      <c r="AN276" s="61"/>
      <c r="AO276" s="61"/>
      <c r="AP276" s="64">
        <f t="shared" si="72"/>
        <v>576270.42848047696</v>
      </c>
      <c r="AQ276" s="61"/>
      <c r="AR276" s="65">
        <f t="shared" si="79"/>
        <v>576270.42848047696</v>
      </c>
      <c r="AS276" s="61"/>
      <c r="AT276" s="61"/>
      <c r="AU276" s="61"/>
      <c r="AV276" s="61"/>
      <c r="AW276" s="61"/>
      <c r="AX276" s="64">
        <f t="shared" si="80"/>
        <v>592982.27090641076</v>
      </c>
      <c r="AY276" s="61"/>
      <c r="AZ276" s="65">
        <f t="shared" si="81"/>
        <v>592982.27090641076</v>
      </c>
      <c r="BA276" s="61"/>
      <c r="BB276" s="61"/>
      <c r="BC276" s="61"/>
      <c r="BD276" s="61"/>
      <c r="BE276" s="61"/>
      <c r="BF276" s="66" t="s">
        <v>1332</v>
      </c>
      <c r="BG276" s="66" t="s">
        <v>1332</v>
      </c>
      <c r="BH276" s="66" t="s">
        <v>1500</v>
      </c>
      <c r="BI276" s="66" t="s">
        <v>1515</v>
      </c>
    </row>
    <row r="277" spans="1:61" s="67" customFormat="1" x14ac:dyDescent="0.35">
      <c r="A277" s="90" t="s">
        <v>730</v>
      </c>
      <c r="B277" s="90" t="s">
        <v>160</v>
      </c>
      <c r="C277" s="90" t="s">
        <v>161</v>
      </c>
      <c r="D277" s="91" t="s">
        <v>162</v>
      </c>
      <c r="E277" s="90" t="s">
        <v>731</v>
      </c>
      <c r="F277" s="90" t="s">
        <v>719</v>
      </c>
      <c r="G277" s="90" t="s">
        <v>165</v>
      </c>
      <c r="H277" s="90" t="s">
        <v>166</v>
      </c>
      <c r="I277" s="92">
        <v>36662</v>
      </c>
      <c r="J277" s="90" t="s">
        <v>173</v>
      </c>
      <c r="K277" s="93">
        <f t="shared" si="74"/>
        <v>335823.92</v>
      </c>
      <c r="L277" s="61">
        <v>103900.96</v>
      </c>
      <c r="M277" s="63"/>
      <c r="N277" s="63"/>
      <c r="O277" s="63"/>
      <c r="P277" s="60" t="s">
        <v>120</v>
      </c>
      <c r="Q277" s="60">
        <v>54</v>
      </c>
      <c r="R277" s="64">
        <v>106914.08784000001</v>
      </c>
      <c r="S277" s="61"/>
      <c r="T277" s="65">
        <f t="shared" si="76"/>
        <v>106914.08784000001</v>
      </c>
      <c r="U277" s="61"/>
      <c r="V277" s="61"/>
      <c r="W277" s="61"/>
      <c r="X277" s="61"/>
      <c r="Y277" s="61"/>
      <c r="Z277" s="64">
        <f t="shared" si="77"/>
        <v>106914.08784000001</v>
      </c>
      <c r="AA277" s="61"/>
      <c r="AB277" s="65">
        <f t="shared" si="78"/>
        <v>106914.08784000001</v>
      </c>
      <c r="AC277" s="61"/>
      <c r="AD277" s="61"/>
      <c r="AE277" s="61"/>
      <c r="AF277" s="61"/>
      <c r="AG277" s="61"/>
      <c r="AH277" s="64">
        <f t="shared" si="71"/>
        <v>110014.59638736001</v>
      </c>
      <c r="AI277" s="61"/>
      <c r="AJ277" s="65">
        <f t="shared" si="75"/>
        <v>110014.59638736001</v>
      </c>
      <c r="AK277" s="61"/>
      <c r="AL277" s="61"/>
      <c r="AM277" s="61"/>
      <c r="AN277" s="61"/>
      <c r="AO277" s="61"/>
      <c r="AP277" s="64">
        <f t="shared" si="72"/>
        <v>113205.01968259345</v>
      </c>
      <c r="AQ277" s="61"/>
      <c r="AR277" s="65">
        <f t="shared" si="79"/>
        <v>113205.01968259345</v>
      </c>
      <c r="AS277" s="61"/>
      <c r="AT277" s="61"/>
      <c r="AU277" s="61"/>
      <c r="AV277" s="61"/>
      <c r="AW277" s="61"/>
      <c r="AX277" s="64">
        <f t="shared" si="80"/>
        <v>116487.96525338867</v>
      </c>
      <c r="AY277" s="61"/>
      <c r="AZ277" s="65">
        <f t="shared" si="81"/>
        <v>116487.96525338867</v>
      </c>
      <c r="BA277" s="61"/>
      <c r="BB277" s="61"/>
      <c r="BC277" s="61"/>
      <c r="BD277" s="61"/>
      <c r="BE277" s="61"/>
      <c r="BF277" s="66" t="s">
        <v>1332</v>
      </c>
      <c r="BG277" s="66" t="s">
        <v>1332</v>
      </c>
      <c r="BH277" s="66" t="s">
        <v>1541</v>
      </c>
      <c r="BI277" s="66" t="s">
        <v>1515</v>
      </c>
    </row>
    <row r="278" spans="1:61" s="67" customFormat="1" x14ac:dyDescent="0.35">
      <c r="A278" s="90" t="s">
        <v>732</v>
      </c>
      <c r="B278" s="90" t="s">
        <v>160</v>
      </c>
      <c r="C278" s="90" t="s">
        <v>161</v>
      </c>
      <c r="D278" s="91" t="s">
        <v>162</v>
      </c>
      <c r="E278" s="90" t="s">
        <v>733</v>
      </c>
      <c r="F278" s="90" t="s">
        <v>719</v>
      </c>
      <c r="G278" s="90" t="s">
        <v>165</v>
      </c>
      <c r="H278" s="90" t="s">
        <v>166</v>
      </c>
      <c r="I278" s="92">
        <v>1350</v>
      </c>
      <c r="J278" s="90" t="s">
        <v>190</v>
      </c>
      <c r="K278" s="93">
        <f t="shared" si="74"/>
        <v>12366</v>
      </c>
      <c r="L278" s="61">
        <v>3825.93</v>
      </c>
      <c r="M278" s="63"/>
      <c r="N278" s="63"/>
      <c r="O278" s="63"/>
      <c r="P278" s="60" t="s">
        <v>122</v>
      </c>
      <c r="Q278" s="60"/>
      <c r="R278" s="64">
        <v>3936.8819699999999</v>
      </c>
      <c r="S278" s="61"/>
      <c r="T278" s="65">
        <f t="shared" si="76"/>
        <v>3936.8819699999999</v>
      </c>
      <c r="U278" s="61"/>
      <c r="V278" s="61"/>
      <c r="W278" s="61"/>
      <c r="X278" s="61"/>
      <c r="Y278" s="61"/>
      <c r="Z278" s="64">
        <f t="shared" si="77"/>
        <v>3936.8819699999999</v>
      </c>
      <c r="AA278" s="61"/>
      <c r="AB278" s="65">
        <f t="shared" si="78"/>
        <v>3936.8819699999999</v>
      </c>
      <c r="AC278" s="61"/>
      <c r="AD278" s="61"/>
      <c r="AE278" s="61"/>
      <c r="AF278" s="61"/>
      <c r="AG278" s="61"/>
      <c r="AH278" s="64">
        <f t="shared" ref="AH278:AH309" si="82">Z278+(Z278*0.029)</f>
        <v>4051.05154713</v>
      </c>
      <c r="AI278" s="61"/>
      <c r="AJ278" s="65">
        <f t="shared" si="75"/>
        <v>4051.05154713</v>
      </c>
      <c r="AK278" s="61"/>
      <c r="AL278" s="61"/>
      <c r="AM278" s="61"/>
      <c r="AN278" s="61"/>
      <c r="AO278" s="61"/>
      <c r="AP278" s="64">
        <f t="shared" ref="AP278:AP309" si="83">AH278+(AH278*0.029)</f>
        <v>4168.5320419967702</v>
      </c>
      <c r="AQ278" s="61"/>
      <c r="AR278" s="65">
        <f t="shared" si="79"/>
        <v>4168.5320419967702</v>
      </c>
      <c r="AS278" s="61"/>
      <c r="AT278" s="61"/>
      <c r="AU278" s="61"/>
      <c r="AV278" s="61"/>
      <c r="AW278" s="61"/>
      <c r="AX278" s="64">
        <f t="shared" si="80"/>
        <v>4289.4194712146764</v>
      </c>
      <c r="AY278" s="61"/>
      <c r="AZ278" s="65">
        <f t="shared" si="81"/>
        <v>4289.4194712146764</v>
      </c>
      <c r="BA278" s="61"/>
      <c r="BB278" s="61"/>
      <c r="BC278" s="61"/>
      <c r="BD278" s="61"/>
      <c r="BE278" s="61"/>
      <c r="BF278" s="66" t="s">
        <v>1332</v>
      </c>
      <c r="BG278" s="66" t="s">
        <v>1331</v>
      </c>
      <c r="BH278" s="66" t="s">
        <v>1522</v>
      </c>
      <c r="BI278" s="66" t="s">
        <v>1515</v>
      </c>
    </row>
    <row r="279" spans="1:61" s="67" customFormat="1" x14ac:dyDescent="0.35">
      <c r="A279" s="90" t="s">
        <v>734</v>
      </c>
      <c r="B279" s="90" t="s">
        <v>160</v>
      </c>
      <c r="C279" s="90" t="s">
        <v>161</v>
      </c>
      <c r="D279" s="91" t="s">
        <v>162</v>
      </c>
      <c r="E279" s="90" t="s">
        <v>735</v>
      </c>
      <c r="F279" s="90" t="s">
        <v>719</v>
      </c>
      <c r="G279" s="90" t="s">
        <v>165</v>
      </c>
      <c r="H279" s="90" t="s">
        <v>166</v>
      </c>
      <c r="I279" s="92">
        <v>44091</v>
      </c>
      <c r="J279" s="90" t="s">
        <v>197</v>
      </c>
      <c r="K279" s="93">
        <f t="shared" si="74"/>
        <v>403873.56</v>
      </c>
      <c r="L279" s="61">
        <v>124954.92</v>
      </c>
      <c r="M279" s="63"/>
      <c r="N279" s="63"/>
      <c r="O279" s="63"/>
      <c r="P279" s="60" t="s">
        <v>120</v>
      </c>
      <c r="Q279" s="60" t="s">
        <v>1619</v>
      </c>
      <c r="R279" s="64">
        <v>128578.61267999999</v>
      </c>
      <c r="S279" s="61"/>
      <c r="T279" s="65">
        <f t="shared" si="76"/>
        <v>128578.61267999999</v>
      </c>
      <c r="U279" s="61"/>
      <c r="V279" s="61"/>
      <c r="W279" s="61"/>
      <c r="X279" s="61"/>
      <c r="Y279" s="61"/>
      <c r="Z279" s="64">
        <f t="shared" si="77"/>
        <v>128578.61267999999</v>
      </c>
      <c r="AA279" s="61"/>
      <c r="AB279" s="65">
        <f t="shared" si="78"/>
        <v>128578.61267999999</v>
      </c>
      <c r="AC279" s="61"/>
      <c r="AD279" s="61"/>
      <c r="AE279" s="61"/>
      <c r="AF279" s="61"/>
      <c r="AG279" s="61"/>
      <c r="AH279" s="64">
        <f t="shared" si="82"/>
        <v>132307.39244771999</v>
      </c>
      <c r="AI279" s="61"/>
      <c r="AJ279" s="65">
        <f t="shared" si="75"/>
        <v>132307.39244771999</v>
      </c>
      <c r="AK279" s="61"/>
      <c r="AL279" s="61"/>
      <c r="AM279" s="61"/>
      <c r="AN279" s="61"/>
      <c r="AO279" s="61"/>
      <c r="AP279" s="64">
        <f t="shared" si="83"/>
        <v>136144.30682870388</v>
      </c>
      <c r="AQ279" s="61"/>
      <c r="AR279" s="65">
        <f t="shared" si="79"/>
        <v>136144.30682870388</v>
      </c>
      <c r="AS279" s="61"/>
      <c r="AT279" s="61"/>
      <c r="AU279" s="61"/>
      <c r="AV279" s="61"/>
      <c r="AW279" s="61"/>
      <c r="AX279" s="64">
        <f t="shared" si="80"/>
        <v>140092.49172673628</v>
      </c>
      <c r="AY279" s="61"/>
      <c r="AZ279" s="65">
        <f t="shared" si="81"/>
        <v>140092.49172673628</v>
      </c>
      <c r="BA279" s="61"/>
      <c r="BB279" s="61"/>
      <c r="BC279" s="61"/>
      <c r="BD279" s="61"/>
      <c r="BE279" s="61"/>
      <c r="BF279" s="66" t="s">
        <v>1332</v>
      </c>
      <c r="BG279" s="66" t="s">
        <v>1331</v>
      </c>
      <c r="BH279" s="66" t="s">
        <v>1499</v>
      </c>
      <c r="BI279" s="66" t="s">
        <v>1515</v>
      </c>
    </row>
    <row r="280" spans="1:61" s="67" customFormat="1" x14ac:dyDescent="0.35">
      <c r="A280" s="90" t="s">
        <v>736</v>
      </c>
      <c r="B280" s="90" t="s">
        <v>160</v>
      </c>
      <c r="C280" s="90" t="s">
        <v>161</v>
      </c>
      <c r="D280" s="91" t="s">
        <v>162</v>
      </c>
      <c r="E280" s="90" t="s">
        <v>737</v>
      </c>
      <c r="F280" s="90" t="s">
        <v>719</v>
      </c>
      <c r="G280" s="90" t="s">
        <v>165</v>
      </c>
      <c r="H280" s="90" t="s">
        <v>166</v>
      </c>
      <c r="I280" s="92">
        <v>7492</v>
      </c>
      <c r="J280" s="90" t="s">
        <v>206</v>
      </c>
      <c r="K280" s="93">
        <f t="shared" si="74"/>
        <v>68626.720000000001</v>
      </c>
      <c r="L280" s="61">
        <v>21232.5</v>
      </c>
      <c r="M280" s="63"/>
      <c r="N280" s="63"/>
      <c r="O280" s="63"/>
      <c r="P280" s="60" t="s">
        <v>122</v>
      </c>
      <c r="Q280" s="60"/>
      <c r="R280" s="64">
        <v>21848.2425</v>
      </c>
      <c r="S280" s="61"/>
      <c r="T280" s="65">
        <f t="shared" si="76"/>
        <v>21848.2425</v>
      </c>
      <c r="U280" s="61"/>
      <c r="V280" s="61"/>
      <c r="W280" s="61"/>
      <c r="X280" s="61"/>
      <c r="Y280" s="61"/>
      <c r="Z280" s="64">
        <f t="shared" si="77"/>
        <v>21848.2425</v>
      </c>
      <c r="AA280" s="61"/>
      <c r="AB280" s="65">
        <f t="shared" si="78"/>
        <v>21848.2425</v>
      </c>
      <c r="AC280" s="61"/>
      <c r="AD280" s="61"/>
      <c r="AE280" s="61"/>
      <c r="AF280" s="61"/>
      <c r="AG280" s="61"/>
      <c r="AH280" s="64">
        <f t="shared" si="82"/>
        <v>22481.841532499999</v>
      </c>
      <c r="AI280" s="61"/>
      <c r="AJ280" s="65">
        <f t="shared" si="75"/>
        <v>22481.841532499999</v>
      </c>
      <c r="AK280" s="61"/>
      <c r="AL280" s="61"/>
      <c r="AM280" s="61"/>
      <c r="AN280" s="61"/>
      <c r="AO280" s="61"/>
      <c r="AP280" s="64">
        <f t="shared" si="83"/>
        <v>23133.814936942497</v>
      </c>
      <c r="AQ280" s="61"/>
      <c r="AR280" s="65">
        <f t="shared" si="79"/>
        <v>23133.814936942497</v>
      </c>
      <c r="AS280" s="61"/>
      <c r="AT280" s="61"/>
      <c r="AU280" s="61"/>
      <c r="AV280" s="61"/>
      <c r="AW280" s="61"/>
      <c r="AX280" s="64">
        <f t="shared" si="80"/>
        <v>23804.695570113829</v>
      </c>
      <c r="AY280" s="61"/>
      <c r="AZ280" s="65">
        <f t="shared" si="81"/>
        <v>23804.695570113829</v>
      </c>
      <c r="BA280" s="61"/>
      <c r="BB280" s="61"/>
      <c r="BC280" s="61"/>
      <c r="BD280" s="61"/>
      <c r="BE280" s="61"/>
      <c r="BF280" s="66" t="s">
        <v>1332</v>
      </c>
      <c r="BG280" s="66" t="s">
        <v>1331</v>
      </c>
      <c r="BH280" s="66" t="s">
        <v>1522</v>
      </c>
      <c r="BI280" s="66" t="s">
        <v>1515</v>
      </c>
    </row>
    <row r="281" spans="1:61" s="67" customFormat="1" x14ac:dyDescent="0.35">
      <c r="A281" s="90" t="s">
        <v>738</v>
      </c>
      <c r="B281" s="90" t="s">
        <v>160</v>
      </c>
      <c r="C281" s="90" t="s">
        <v>161</v>
      </c>
      <c r="D281" s="91" t="s">
        <v>162</v>
      </c>
      <c r="E281" s="90" t="s">
        <v>739</v>
      </c>
      <c r="F281" s="90" t="s">
        <v>719</v>
      </c>
      <c r="G281" s="90" t="s">
        <v>165</v>
      </c>
      <c r="H281" s="90" t="s">
        <v>166</v>
      </c>
      <c r="I281" s="92">
        <v>18180</v>
      </c>
      <c r="J281" s="90" t="s">
        <v>173</v>
      </c>
      <c r="K281" s="93">
        <f t="shared" si="74"/>
        <v>166528.79999999999</v>
      </c>
      <c r="L281" s="61">
        <v>51522.54</v>
      </c>
      <c r="M281" s="63"/>
      <c r="N281" s="63"/>
      <c r="O281" s="63"/>
      <c r="P281" s="60" t="s">
        <v>122</v>
      </c>
      <c r="Q281" s="60"/>
      <c r="R281" s="64">
        <v>53016.693660000004</v>
      </c>
      <c r="S281" s="61"/>
      <c r="T281" s="65">
        <f t="shared" si="76"/>
        <v>53016.693660000004</v>
      </c>
      <c r="U281" s="61"/>
      <c r="V281" s="61"/>
      <c r="W281" s="61"/>
      <c r="X281" s="61"/>
      <c r="Y281" s="61"/>
      <c r="Z281" s="64">
        <f t="shared" si="77"/>
        <v>53016.693660000004</v>
      </c>
      <c r="AA281" s="61"/>
      <c r="AB281" s="65">
        <f t="shared" si="78"/>
        <v>53016.693660000004</v>
      </c>
      <c r="AC281" s="61"/>
      <c r="AD281" s="61"/>
      <c r="AE281" s="61"/>
      <c r="AF281" s="61"/>
      <c r="AG281" s="61"/>
      <c r="AH281" s="64">
        <f t="shared" si="82"/>
        <v>54554.177776140008</v>
      </c>
      <c r="AI281" s="61"/>
      <c r="AJ281" s="65">
        <f t="shared" si="75"/>
        <v>54554.177776140008</v>
      </c>
      <c r="AK281" s="61"/>
      <c r="AL281" s="61"/>
      <c r="AM281" s="61"/>
      <c r="AN281" s="61"/>
      <c r="AO281" s="61"/>
      <c r="AP281" s="64">
        <f t="shared" si="83"/>
        <v>56136.248931648071</v>
      </c>
      <c r="AQ281" s="61"/>
      <c r="AR281" s="65">
        <f t="shared" si="79"/>
        <v>56136.248931648071</v>
      </c>
      <c r="AS281" s="61"/>
      <c r="AT281" s="61"/>
      <c r="AU281" s="61"/>
      <c r="AV281" s="61"/>
      <c r="AW281" s="61"/>
      <c r="AX281" s="64">
        <f t="shared" si="80"/>
        <v>57764.200150665863</v>
      </c>
      <c r="AY281" s="61"/>
      <c r="AZ281" s="65">
        <f t="shared" si="81"/>
        <v>57764.200150665863</v>
      </c>
      <c r="BA281" s="61"/>
      <c r="BB281" s="61"/>
      <c r="BC281" s="61"/>
      <c r="BD281" s="61"/>
      <c r="BE281" s="61"/>
      <c r="BF281" s="66" t="s">
        <v>1332</v>
      </c>
      <c r="BG281" s="66" t="s">
        <v>1331</v>
      </c>
      <c r="BH281" s="66" t="s">
        <v>1522</v>
      </c>
      <c r="BI281" s="66" t="s">
        <v>1515</v>
      </c>
    </row>
    <row r="282" spans="1:61" s="67" customFormat="1" x14ac:dyDescent="0.35">
      <c r="A282" s="90" t="s">
        <v>740</v>
      </c>
      <c r="B282" s="90" t="s">
        <v>160</v>
      </c>
      <c r="C282" s="90" t="s">
        <v>161</v>
      </c>
      <c r="D282" s="91" t="s">
        <v>162</v>
      </c>
      <c r="E282" s="90" t="s">
        <v>741</v>
      </c>
      <c r="F282" s="90" t="s">
        <v>719</v>
      </c>
      <c r="G282" s="90" t="s">
        <v>165</v>
      </c>
      <c r="H282" s="90" t="s">
        <v>166</v>
      </c>
      <c r="I282" s="92">
        <v>41227</v>
      </c>
      <c r="J282" s="90" t="s">
        <v>206</v>
      </c>
      <c r="K282" s="93">
        <f t="shared" si="74"/>
        <v>377639.32</v>
      </c>
      <c r="L282" s="61">
        <v>116838.28</v>
      </c>
      <c r="M282" s="63"/>
      <c r="N282" s="63"/>
      <c r="O282" s="63"/>
      <c r="P282" s="60" t="s">
        <v>122</v>
      </c>
      <c r="Q282" s="60"/>
      <c r="R282" s="64">
        <v>120226.59011999999</v>
      </c>
      <c r="S282" s="61"/>
      <c r="T282" s="65">
        <f t="shared" si="76"/>
        <v>120226.59011999999</v>
      </c>
      <c r="U282" s="61"/>
      <c r="V282" s="61"/>
      <c r="W282" s="61"/>
      <c r="X282" s="61"/>
      <c r="Y282" s="61"/>
      <c r="Z282" s="64">
        <f t="shared" si="77"/>
        <v>120226.59011999999</v>
      </c>
      <c r="AA282" s="61"/>
      <c r="AB282" s="65">
        <f t="shared" si="78"/>
        <v>120226.59011999999</v>
      </c>
      <c r="AC282" s="61"/>
      <c r="AD282" s="61"/>
      <c r="AE282" s="61"/>
      <c r="AF282" s="61"/>
      <c r="AG282" s="61"/>
      <c r="AH282" s="64">
        <f t="shared" si="82"/>
        <v>123713.16123347999</v>
      </c>
      <c r="AI282" s="61"/>
      <c r="AJ282" s="65">
        <f t="shared" si="75"/>
        <v>123713.16123347999</v>
      </c>
      <c r="AK282" s="61"/>
      <c r="AL282" s="61"/>
      <c r="AM282" s="61"/>
      <c r="AN282" s="61"/>
      <c r="AO282" s="61"/>
      <c r="AP282" s="64">
        <f t="shared" si="83"/>
        <v>127300.8429092509</v>
      </c>
      <c r="AQ282" s="61"/>
      <c r="AR282" s="65">
        <f t="shared" si="79"/>
        <v>127300.8429092509</v>
      </c>
      <c r="AS282" s="61"/>
      <c r="AT282" s="61"/>
      <c r="AU282" s="61"/>
      <c r="AV282" s="61"/>
      <c r="AW282" s="61"/>
      <c r="AX282" s="64">
        <f t="shared" si="80"/>
        <v>130992.56735361918</v>
      </c>
      <c r="AY282" s="61"/>
      <c r="AZ282" s="65">
        <f t="shared" si="81"/>
        <v>130992.56735361918</v>
      </c>
      <c r="BA282" s="61"/>
      <c r="BB282" s="61"/>
      <c r="BC282" s="61"/>
      <c r="BD282" s="61"/>
      <c r="BE282" s="61"/>
      <c r="BF282" s="66" t="s">
        <v>1332</v>
      </c>
      <c r="BG282" s="66" t="s">
        <v>1331</v>
      </c>
      <c r="BH282" s="66" t="s">
        <v>1522</v>
      </c>
      <c r="BI282" s="66" t="s">
        <v>1515</v>
      </c>
    </row>
    <row r="283" spans="1:61" s="67" customFormat="1" x14ac:dyDescent="0.35">
      <c r="A283" s="90" t="s">
        <v>742</v>
      </c>
      <c r="B283" s="90" t="s">
        <v>160</v>
      </c>
      <c r="C283" s="90" t="s">
        <v>161</v>
      </c>
      <c r="D283" s="91" t="s">
        <v>162</v>
      </c>
      <c r="E283" s="90" t="s">
        <v>743</v>
      </c>
      <c r="F283" s="90" t="s">
        <v>719</v>
      </c>
      <c r="G283" s="90" t="s">
        <v>165</v>
      </c>
      <c r="H283" s="90" t="s">
        <v>166</v>
      </c>
      <c r="I283" s="92">
        <v>880</v>
      </c>
      <c r="J283" s="90" t="s">
        <v>187</v>
      </c>
      <c r="K283" s="93">
        <f t="shared" si="74"/>
        <v>8060.8</v>
      </c>
      <c r="L283" s="61">
        <v>2493.94</v>
      </c>
      <c r="M283" s="63"/>
      <c r="N283" s="63"/>
      <c r="O283" s="63"/>
      <c r="P283" s="60" t="s">
        <v>122</v>
      </c>
      <c r="Q283" s="60"/>
      <c r="R283" s="64">
        <v>2566.2642599999999</v>
      </c>
      <c r="S283" s="61"/>
      <c r="T283" s="65">
        <f t="shared" si="76"/>
        <v>2566.2642599999999</v>
      </c>
      <c r="U283" s="61"/>
      <c r="V283" s="61"/>
      <c r="W283" s="61"/>
      <c r="X283" s="61"/>
      <c r="Y283" s="61"/>
      <c r="Z283" s="64">
        <f t="shared" si="77"/>
        <v>2566.2642599999999</v>
      </c>
      <c r="AA283" s="61"/>
      <c r="AB283" s="65">
        <f t="shared" si="78"/>
        <v>2566.2642599999999</v>
      </c>
      <c r="AC283" s="61"/>
      <c r="AD283" s="61"/>
      <c r="AE283" s="61"/>
      <c r="AF283" s="61"/>
      <c r="AG283" s="61"/>
      <c r="AH283" s="64">
        <f t="shared" si="82"/>
        <v>2640.6859235399997</v>
      </c>
      <c r="AI283" s="61"/>
      <c r="AJ283" s="65">
        <f t="shared" si="75"/>
        <v>2640.6859235399997</v>
      </c>
      <c r="AK283" s="61"/>
      <c r="AL283" s="61"/>
      <c r="AM283" s="61"/>
      <c r="AN283" s="61"/>
      <c r="AO283" s="61"/>
      <c r="AP283" s="64">
        <f t="shared" si="83"/>
        <v>2717.2658153226598</v>
      </c>
      <c r="AQ283" s="61"/>
      <c r="AR283" s="65">
        <f t="shared" si="79"/>
        <v>2717.2658153226598</v>
      </c>
      <c r="AS283" s="61"/>
      <c r="AT283" s="61"/>
      <c r="AU283" s="61"/>
      <c r="AV283" s="61"/>
      <c r="AW283" s="61"/>
      <c r="AX283" s="64">
        <f t="shared" si="80"/>
        <v>2796.066523967017</v>
      </c>
      <c r="AY283" s="61"/>
      <c r="AZ283" s="65">
        <f t="shared" si="81"/>
        <v>2796.066523967017</v>
      </c>
      <c r="BA283" s="61"/>
      <c r="BB283" s="61"/>
      <c r="BC283" s="61"/>
      <c r="BD283" s="61"/>
      <c r="BE283" s="61"/>
      <c r="BF283" s="66" t="s">
        <v>1332</v>
      </c>
      <c r="BG283" s="66" t="s">
        <v>1331</v>
      </c>
      <c r="BH283" s="66" t="s">
        <v>1522</v>
      </c>
      <c r="BI283" s="66" t="s">
        <v>1515</v>
      </c>
    </row>
    <row r="284" spans="1:61" s="67" customFormat="1" x14ac:dyDescent="0.35">
      <c r="A284" s="90" t="s">
        <v>744</v>
      </c>
      <c r="B284" s="90" t="s">
        <v>160</v>
      </c>
      <c r="C284" s="90" t="s">
        <v>161</v>
      </c>
      <c r="D284" s="91" t="s">
        <v>162</v>
      </c>
      <c r="E284" s="90" t="s">
        <v>745</v>
      </c>
      <c r="F284" s="90" t="s">
        <v>719</v>
      </c>
      <c r="G284" s="90" t="s">
        <v>165</v>
      </c>
      <c r="H284" s="90" t="s">
        <v>166</v>
      </c>
      <c r="I284" s="92">
        <v>44328</v>
      </c>
      <c r="J284" s="90" t="s">
        <v>197</v>
      </c>
      <c r="K284" s="93">
        <f t="shared" si="74"/>
        <v>406044.48</v>
      </c>
      <c r="L284" s="61">
        <v>125626.58</v>
      </c>
      <c r="M284" s="63"/>
      <c r="N284" s="63"/>
      <c r="O284" s="63"/>
      <c r="P284" s="60" t="s">
        <v>120</v>
      </c>
      <c r="Q284" s="60" t="s">
        <v>1619</v>
      </c>
      <c r="R284" s="64">
        <v>129269.75082</v>
      </c>
      <c r="S284" s="61"/>
      <c r="T284" s="65">
        <f t="shared" si="76"/>
        <v>129269.75082</v>
      </c>
      <c r="U284" s="61"/>
      <c r="V284" s="61"/>
      <c r="W284" s="61"/>
      <c r="X284" s="61"/>
      <c r="Y284" s="61"/>
      <c r="Z284" s="64">
        <f t="shared" si="77"/>
        <v>129269.75082</v>
      </c>
      <c r="AA284" s="61"/>
      <c r="AB284" s="65">
        <f t="shared" si="78"/>
        <v>129269.75082</v>
      </c>
      <c r="AC284" s="61"/>
      <c r="AD284" s="61"/>
      <c r="AE284" s="61"/>
      <c r="AF284" s="61"/>
      <c r="AG284" s="61"/>
      <c r="AH284" s="64">
        <f t="shared" si="82"/>
        <v>133018.57359377999</v>
      </c>
      <c r="AI284" s="61"/>
      <c r="AJ284" s="65">
        <f t="shared" si="75"/>
        <v>133018.57359377999</v>
      </c>
      <c r="AK284" s="61"/>
      <c r="AL284" s="61"/>
      <c r="AM284" s="61"/>
      <c r="AN284" s="61"/>
      <c r="AO284" s="61"/>
      <c r="AP284" s="64">
        <f t="shared" si="83"/>
        <v>136876.11222799961</v>
      </c>
      <c r="AQ284" s="61"/>
      <c r="AR284" s="65">
        <f t="shared" si="79"/>
        <v>136876.11222799961</v>
      </c>
      <c r="AS284" s="61"/>
      <c r="AT284" s="61"/>
      <c r="AU284" s="61"/>
      <c r="AV284" s="61"/>
      <c r="AW284" s="61"/>
      <c r="AX284" s="64">
        <f t="shared" si="80"/>
        <v>140845.51948261159</v>
      </c>
      <c r="AY284" s="61"/>
      <c r="AZ284" s="65">
        <f t="shared" si="81"/>
        <v>140845.51948261159</v>
      </c>
      <c r="BA284" s="61"/>
      <c r="BB284" s="61"/>
      <c r="BC284" s="61"/>
      <c r="BD284" s="61"/>
      <c r="BE284" s="61"/>
      <c r="BF284" s="66" t="s">
        <v>1332</v>
      </c>
      <c r="BG284" s="66" t="s">
        <v>1331</v>
      </c>
      <c r="BH284" s="66" t="s">
        <v>1524</v>
      </c>
      <c r="BI284" s="66" t="s">
        <v>1515</v>
      </c>
    </row>
    <row r="285" spans="1:61" s="67" customFormat="1" x14ac:dyDescent="0.35">
      <c r="A285" s="90" t="s">
        <v>746</v>
      </c>
      <c r="B285" s="90" t="s">
        <v>160</v>
      </c>
      <c r="C285" s="90" t="s">
        <v>161</v>
      </c>
      <c r="D285" s="91" t="s">
        <v>162</v>
      </c>
      <c r="E285" s="90" t="s">
        <v>747</v>
      </c>
      <c r="F285" s="90" t="s">
        <v>719</v>
      </c>
      <c r="G285" s="90" t="s">
        <v>165</v>
      </c>
      <c r="H285" s="90" t="s">
        <v>166</v>
      </c>
      <c r="I285" s="92">
        <v>2600</v>
      </c>
      <c r="J285" s="90" t="s">
        <v>203</v>
      </c>
      <c r="K285" s="93">
        <f t="shared" si="74"/>
        <v>23816</v>
      </c>
      <c r="L285" s="61">
        <v>7368.46</v>
      </c>
      <c r="M285" s="63"/>
      <c r="N285" s="63"/>
      <c r="O285" s="63"/>
      <c r="P285" s="60" t="s">
        <v>120</v>
      </c>
      <c r="Q285" s="60" t="s">
        <v>1619</v>
      </c>
      <c r="R285" s="64">
        <v>7582.14534</v>
      </c>
      <c r="S285" s="61"/>
      <c r="T285" s="65">
        <f t="shared" si="76"/>
        <v>7582.14534</v>
      </c>
      <c r="U285" s="61"/>
      <c r="V285" s="61"/>
      <c r="W285" s="61"/>
      <c r="X285" s="61"/>
      <c r="Y285" s="61"/>
      <c r="Z285" s="64">
        <f t="shared" si="77"/>
        <v>7582.14534</v>
      </c>
      <c r="AA285" s="61"/>
      <c r="AB285" s="65">
        <f t="shared" si="78"/>
        <v>7582.14534</v>
      </c>
      <c r="AC285" s="61"/>
      <c r="AD285" s="61"/>
      <c r="AE285" s="61"/>
      <c r="AF285" s="61"/>
      <c r="AG285" s="61"/>
      <c r="AH285" s="64">
        <f t="shared" si="82"/>
        <v>7802.0275548600002</v>
      </c>
      <c r="AI285" s="61"/>
      <c r="AJ285" s="65">
        <f t="shared" si="75"/>
        <v>7802.0275548600002</v>
      </c>
      <c r="AK285" s="61"/>
      <c r="AL285" s="61"/>
      <c r="AM285" s="61"/>
      <c r="AN285" s="61"/>
      <c r="AO285" s="61"/>
      <c r="AP285" s="64">
        <f t="shared" si="83"/>
        <v>8028.2863539509399</v>
      </c>
      <c r="AQ285" s="61"/>
      <c r="AR285" s="65">
        <f t="shared" si="79"/>
        <v>8028.2863539509399</v>
      </c>
      <c r="AS285" s="61"/>
      <c r="AT285" s="61"/>
      <c r="AU285" s="61"/>
      <c r="AV285" s="61"/>
      <c r="AW285" s="61"/>
      <c r="AX285" s="64">
        <f t="shared" si="80"/>
        <v>8261.1066582155163</v>
      </c>
      <c r="AY285" s="61"/>
      <c r="AZ285" s="65">
        <f t="shared" si="81"/>
        <v>8261.1066582155163</v>
      </c>
      <c r="BA285" s="61"/>
      <c r="BB285" s="61"/>
      <c r="BC285" s="61"/>
      <c r="BD285" s="61"/>
      <c r="BE285" s="61"/>
      <c r="BF285" s="66" t="s">
        <v>1332</v>
      </c>
      <c r="BG285" s="66" t="s">
        <v>1332</v>
      </c>
      <c r="BH285" s="66" t="s">
        <v>1526</v>
      </c>
      <c r="BI285" s="66" t="s">
        <v>1515</v>
      </c>
    </row>
    <row r="286" spans="1:61" s="67" customFormat="1" x14ac:dyDescent="0.35">
      <c r="A286" s="90" t="s">
        <v>748</v>
      </c>
      <c r="B286" s="90" t="s">
        <v>160</v>
      </c>
      <c r="C286" s="90" t="s">
        <v>161</v>
      </c>
      <c r="D286" s="91" t="s">
        <v>162</v>
      </c>
      <c r="E286" s="90" t="s">
        <v>749</v>
      </c>
      <c r="F286" s="90" t="s">
        <v>719</v>
      </c>
      <c r="G286" s="90" t="s">
        <v>165</v>
      </c>
      <c r="H286" s="90" t="s">
        <v>166</v>
      </c>
      <c r="I286" s="92">
        <v>32</v>
      </c>
      <c r="J286" s="90" t="s">
        <v>203</v>
      </c>
      <c r="K286" s="93">
        <f t="shared" si="74"/>
        <v>293.12</v>
      </c>
      <c r="L286" s="61">
        <v>90.69</v>
      </c>
      <c r="M286" s="63"/>
      <c r="N286" s="63"/>
      <c r="O286" s="63"/>
      <c r="P286" s="60" t="s">
        <v>122</v>
      </c>
      <c r="Q286" s="60"/>
      <c r="R286" s="64">
        <v>93.320009999999996</v>
      </c>
      <c r="S286" s="61"/>
      <c r="T286" s="65">
        <f t="shared" si="76"/>
        <v>93.320009999999996</v>
      </c>
      <c r="U286" s="61"/>
      <c r="V286" s="61"/>
      <c r="W286" s="61"/>
      <c r="X286" s="61"/>
      <c r="Y286" s="61"/>
      <c r="Z286" s="64">
        <f t="shared" si="77"/>
        <v>93.320009999999996</v>
      </c>
      <c r="AA286" s="61"/>
      <c r="AB286" s="65">
        <f t="shared" si="78"/>
        <v>93.320009999999996</v>
      </c>
      <c r="AC286" s="61"/>
      <c r="AD286" s="61"/>
      <c r="AE286" s="61"/>
      <c r="AF286" s="61"/>
      <c r="AG286" s="61"/>
      <c r="AH286" s="64">
        <f t="shared" si="82"/>
        <v>96.026290289999992</v>
      </c>
      <c r="AI286" s="61"/>
      <c r="AJ286" s="65">
        <f t="shared" si="75"/>
        <v>96.026290289999992</v>
      </c>
      <c r="AK286" s="61"/>
      <c r="AL286" s="61"/>
      <c r="AM286" s="61"/>
      <c r="AN286" s="61"/>
      <c r="AO286" s="61"/>
      <c r="AP286" s="64">
        <f t="shared" si="83"/>
        <v>98.811052708409989</v>
      </c>
      <c r="AQ286" s="61"/>
      <c r="AR286" s="65">
        <f t="shared" si="79"/>
        <v>98.811052708409989</v>
      </c>
      <c r="AS286" s="61"/>
      <c r="AT286" s="61"/>
      <c r="AU286" s="61"/>
      <c r="AV286" s="61"/>
      <c r="AW286" s="61"/>
      <c r="AX286" s="64">
        <f t="shared" si="80"/>
        <v>101.67657323695389</v>
      </c>
      <c r="AY286" s="61"/>
      <c r="AZ286" s="65">
        <f t="shared" si="81"/>
        <v>101.67657323695389</v>
      </c>
      <c r="BA286" s="61"/>
      <c r="BB286" s="61"/>
      <c r="BC286" s="61"/>
      <c r="BD286" s="61"/>
      <c r="BE286" s="61"/>
      <c r="BF286" s="66" t="s">
        <v>1332</v>
      </c>
      <c r="BG286" s="66" t="s">
        <v>1331</v>
      </c>
      <c r="BH286" s="66" t="s">
        <v>1522</v>
      </c>
      <c r="BI286" s="66" t="s">
        <v>1515</v>
      </c>
    </row>
    <row r="287" spans="1:61" s="67" customFormat="1" x14ac:dyDescent="0.35">
      <c r="A287" s="90" t="s">
        <v>750</v>
      </c>
      <c r="B287" s="90" t="s">
        <v>160</v>
      </c>
      <c r="C287" s="90" t="s">
        <v>161</v>
      </c>
      <c r="D287" s="91" t="s">
        <v>162</v>
      </c>
      <c r="E287" s="90" t="s">
        <v>751</v>
      </c>
      <c r="F287" s="90" t="s">
        <v>719</v>
      </c>
      <c r="G287" s="90" t="s">
        <v>165</v>
      </c>
      <c r="H287" s="90" t="s">
        <v>166</v>
      </c>
      <c r="I287" s="92">
        <v>96121</v>
      </c>
      <c r="J287" s="90" t="s">
        <v>173</v>
      </c>
      <c r="K287" s="93">
        <f t="shared" si="74"/>
        <v>880468.36</v>
      </c>
      <c r="L287" s="61">
        <v>272409.15000000002</v>
      </c>
      <c r="M287" s="63"/>
      <c r="N287" s="63"/>
      <c r="O287" s="63"/>
      <c r="P287" s="60" t="s">
        <v>122</v>
      </c>
      <c r="Q287" s="60"/>
      <c r="R287" s="64">
        <v>280309.01535</v>
      </c>
      <c r="S287" s="61"/>
      <c r="T287" s="65">
        <f t="shared" si="76"/>
        <v>280309.01535</v>
      </c>
      <c r="U287" s="61"/>
      <c r="V287" s="61"/>
      <c r="W287" s="61"/>
      <c r="X287" s="61"/>
      <c r="Y287" s="61"/>
      <c r="Z287" s="64">
        <f t="shared" si="77"/>
        <v>280309.01535</v>
      </c>
      <c r="AA287" s="61"/>
      <c r="AB287" s="65">
        <f t="shared" si="78"/>
        <v>280309.01535</v>
      </c>
      <c r="AC287" s="61"/>
      <c r="AD287" s="61"/>
      <c r="AE287" s="61"/>
      <c r="AF287" s="61"/>
      <c r="AG287" s="61"/>
      <c r="AH287" s="64">
        <f t="shared" si="82"/>
        <v>288437.97679515003</v>
      </c>
      <c r="AI287" s="61"/>
      <c r="AJ287" s="65">
        <f t="shared" si="75"/>
        <v>288437.97679515003</v>
      </c>
      <c r="AK287" s="61"/>
      <c r="AL287" s="61"/>
      <c r="AM287" s="61"/>
      <c r="AN287" s="61"/>
      <c r="AO287" s="61"/>
      <c r="AP287" s="64">
        <f t="shared" si="83"/>
        <v>296802.67812220939</v>
      </c>
      <c r="AQ287" s="61"/>
      <c r="AR287" s="65">
        <f t="shared" si="79"/>
        <v>296802.67812220939</v>
      </c>
      <c r="AS287" s="61"/>
      <c r="AT287" s="61"/>
      <c r="AU287" s="61"/>
      <c r="AV287" s="61"/>
      <c r="AW287" s="61"/>
      <c r="AX287" s="64">
        <f t="shared" si="80"/>
        <v>305409.95578775345</v>
      </c>
      <c r="AY287" s="61"/>
      <c r="AZ287" s="65">
        <f t="shared" si="81"/>
        <v>305409.95578775345</v>
      </c>
      <c r="BA287" s="61"/>
      <c r="BB287" s="61"/>
      <c r="BC287" s="61"/>
      <c r="BD287" s="61"/>
      <c r="BE287" s="61"/>
      <c r="BF287" s="66" t="s">
        <v>1332</v>
      </c>
      <c r="BG287" s="66" t="s">
        <v>1331</v>
      </c>
      <c r="BH287" s="66" t="s">
        <v>1522</v>
      </c>
      <c r="BI287" s="66" t="s">
        <v>1515</v>
      </c>
    </row>
    <row r="288" spans="1:61" s="67" customFormat="1" x14ac:dyDescent="0.35">
      <c r="A288" s="90" t="s">
        <v>752</v>
      </c>
      <c r="B288" s="90" t="s">
        <v>160</v>
      </c>
      <c r="C288" s="90" t="s">
        <v>161</v>
      </c>
      <c r="D288" s="91" t="s">
        <v>162</v>
      </c>
      <c r="E288" s="90" t="s">
        <v>753</v>
      </c>
      <c r="F288" s="90" t="s">
        <v>719</v>
      </c>
      <c r="G288" s="90" t="s">
        <v>165</v>
      </c>
      <c r="H288" s="90" t="s">
        <v>166</v>
      </c>
      <c r="I288" s="92">
        <v>3838</v>
      </c>
      <c r="J288" s="90" t="s">
        <v>203</v>
      </c>
      <c r="K288" s="93">
        <f t="shared" si="74"/>
        <v>35156.080000000002</v>
      </c>
      <c r="L288" s="61">
        <v>10876.98</v>
      </c>
      <c r="M288" s="63"/>
      <c r="N288" s="63"/>
      <c r="O288" s="63"/>
      <c r="P288" s="60" t="s">
        <v>122</v>
      </c>
      <c r="Q288" s="60"/>
      <c r="R288" s="64">
        <v>11192.412419999999</v>
      </c>
      <c r="S288" s="61"/>
      <c r="T288" s="65">
        <f t="shared" si="76"/>
        <v>11192.412419999999</v>
      </c>
      <c r="U288" s="61"/>
      <c r="V288" s="61"/>
      <c r="W288" s="61"/>
      <c r="X288" s="61"/>
      <c r="Y288" s="61"/>
      <c r="Z288" s="64">
        <f t="shared" si="77"/>
        <v>11192.412419999999</v>
      </c>
      <c r="AA288" s="61"/>
      <c r="AB288" s="65">
        <f t="shared" si="78"/>
        <v>11192.412419999999</v>
      </c>
      <c r="AC288" s="61"/>
      <c r="AD288" s="61"/>
      <c r="AE288" s="61"/>
      <c r="AF288" s="61"/>
      <c r="AG288" s="61"/>
      <c r="AH288" s="64">
        <f t="shared" si="82"/>
        <v>11516.99238018</v>
      </c>
      <c r="AI288" s="61"/>
      <c r="AJ288" s="65">
        <f t="shared" si="75"/>
        <v>11516.99238018</v>
      </c>
      <c r="AK288" s="61"/>
      <c r="AL288" s="61"/>
      <c r="AM288" s="61"/>
      <c r="AN288" s="61"/>
      <c r="AO288" s="61"/>
      <c r="AP288" s="64">
        <f t="shared" si="83"/>
        <v>11850.98515920522</v>
      </c>
      <c r="AQ288" s="61"/>
      <c r="AR288" s="65">
        <f t="shared" si="79"/>
        <v>11850.98515920522</v>
      </c>
      <c r="AS288" s="61"/>
      <c r="AT288" s="61"/>
      <c r="AU288" s="61"/>
      <c r="AV288" s="61"/>
      <c r="AW288" s="61"/>
      <c r="AX288" s="64">
        <f t="shared" si="80"/>
        <v>12194.663728822172</v>
      </c>
      <c r="AY288" s="61"/>
      <c r="AZ288" s="65">
        <f t="shared" si="81"/>
        <v>12194.663728822172</v>
      </c>
      <c r="BA288" s="61"/>
      <c r="BB288" s="61"/>
      <c r="BC288" s="61"/>
      <c r="BD288" s="61"/>
      <c r="BE288" s="61"/>
      <c r="BF288" s="66" t="s">
        <v>1332</v>
      </c>
      <c r="BG288" s="66" t="s">
        <v>1331</v>
      </c>
      <c r="BH288" s="66" t="s">
        <v>1522</v>
      </c>
      <c r="BI288" s="66" t="s">
        <v>1515</v>
      </c>
    </row>
    <row r="289" spans="1:61" s="67" customFormat="1" x14ac:dyDescent="0.35">
      <c r="A289" s="90" t="s">
        <v>754</v>
      </c>
      <c r="B289" s="90" t="s">
        <v>160</v>
      </c>
      <c r="C289" s="90" t="s">
        <v>161</v>
      </c>
      <c r="D289" s="91" t="s">
        <v>162</v>
      </c>
      <c r="E289" s="90" t="s">
        <v>755</v>
      </c>
      <c r="F289" s="90" t="s">
        <v>719</v>
      </c>
      <c r="G289" s="90" t="s">
        <v>165</v>
      </c>
      <c r="H289" s="90" t="s">
        <v>166</v>
      </c>
      <c r="I289" s="92">
        <v>202160</v>
      </c>
      <c r="J289" s="90" t="s">
        <v>197</v>
      </c>
      <c r="K289" s="93">
        <f t="shared" si="74"/>
        <v>1851785.6</v>
      </c>
      <c r="L289" s="61">
        <v>572926.14</v>
      </c>
      <c r="M289" s="63"/>
      <c r="N289" s="63"/>
      <c r="O289" s="63"/>
      <c r="P289" s="60" t="s">
        <v>122</v>
      </c>
      <c r="Q289" s="60"/>
      <c r="R289" s="64">
        <v>589540.99806000001</v>
      </c>
      <c r="S289" s="61"/>
      <c r="T289" s="65">
        <f t="shared" si="76"/>
        <v>589540.99806000001</v>
      </c>
      <c r="U289" s="61"/>
      <c r="V289" s="61"/>
      <c r="W289" s="61"/>
      <c r="X289" s="61"/>
      <c r="Y289" s="61"/>
      <c r="Z289" s="64">
        <f t="shared" si="77"/>
        <v>589540.99806000001</v>
      </c>
      <c r="AA289" s="61"/>
      <c r="AB289" s="65">
        <f t="shared" si="78"/>
        <v>589540.99806000001</v>
      </c>
      <c r="AC289" s="61"/>
      <c r="AD289" s="61"/>
      <c r="AE289" s="61"/>
      <c r="AF289" s="61"/>
      <c r="AG289" s="61"/>
      <c r="AH289" s="64">
        <f t="shared" si="82"/>
        <v>606637.68700373999</v>
      </c>
      <c r="AI289" s="61"/>
      <c r="AJ289" s="65">
        <f t="shared" si="75"/>
        <v>606637.68700373999</v>
      </c>
      <c r="AK289" s="61"/>
      <c r="AL289" s="61"/>
      <c r="AM289" s="61"/>
      <c r="AN289" s="61"/>
      <c r="AO289" s="61"/>
      <c r="AP289" s="64">
        <f t="shared" si="83"/>
        <v>624230.1799268485</v>
      </c>
      <c r="AQ289" s="61"/>
      <c r="AR289" s="65">
        <f t="shared" si="79"/>
        <v>624230.1799268485</v>
      </c>
      <c r="AS289" s="61"/>
      <c r="AT289" s="61"/>
      <c r="AU289" s="61"/>
      <c r="AV289" s="61"/>
      <c r="AW289" s="61"/>
      <c r="AX289" s="64">
        <f t="shared" si="80"/>
        <v>642332.85514472716</v>
      </c>
      <c r="AY289" s="61"/>
      <c r="AZ289" s="65">
        <f t="shared" si="81"/>
        <v>642332.85514472716</v>
      </c>
      <c r="BA289" s="61"/>
      <c r="BB289" s="61"/>
      <c r="BC289" s="61"/>
      <c r="BD289" s="61"/>
      <c r="BE289" s="61"/>
      <c r="BF289" s="66" t="s">
        <v>1332</v>
      </c>
      <c r="BG289" s="66" t="s">
        <v>1331</v>
      </c>
      <c r="BH289" s="66" t="s">
        <v>1522</v>
      </c>
      <c r="BI289" s="66" t="s">
        <v>1515</v>
      </c>
    </row>
    <row r="290" spans="1:61" s="67" customFormat="1" x14ac:dyDescent="0.35">
      <c r="A290" s="90" t="s">
        <v>756</v>
      </c>
      <c r="B290" s="90" t="s">
        <v>160</v>
      </c>
      <c r="C290" s="90" t="s">
        <v>161</v>
      </c>
      <c r="D290" s="91" t="s">
        <v>162</v>
      </c>
      <c r="E290" s="90" t="s">
        <v>757</v>
      </c>
      <c r="F290" s="90" t="s">
        <v>719</v>
      </c>
      <c r="G290" s="90" t="s">
        <v>165</v>
      </c>
      <c r="H290" s="90" t="s">
        <v>166</v>
      </c>
      <c r="I290" s="92">
        <v>3400</v>
      </c>
      <c r="J290" s="90" t="s">
        <v>203</v>
      </c>
      <c r="K290" s="93">
        <f t="shared" si="74"/>
        <v>31144</v>
      </c>
      <c r="L290" s="61">
        <v>9635.68</v>
      </c>
      <c r="M290" s="63"/>
      <c r="N290" s="63"/>
      <c r="O290" s="63"/>
      <c r="P290" s="60" t="s">
        <v>120</v>
      </c>
      <c r="Q290" s="60" t="s">
        <v>1619</v>
      </c>
      <c r="R290" s="64">
        <v>9915.1147199999996</v>
      </c>
      <c r="S290" s="61"/>
      <c r="T290" s="65">
        <f t="shared" si="76"/>
        <v>9915.1147199999996</v>
      </c>
      <c r="U290" s="61"/>
      <c r="V290" s="61"/>
      <c r="W290" s="61"/>
      <c r="X290" s="61"/>
      <c r="Y290" s="61"/>
      <c r="Z290" s="64">
        <f t="shared" si="77"/>
        <v>9915.1147199999996</v>
      </c>
      <c r="AA290" s="61"/>
      <c r="AB290" s="65">
        <f t="shared" si="78"/>
        <v>9915.1147199999996</v>
      </c>
      <c r="AC290" s="61"/>
      <c r="AD290" s="61"/>
      <c r="AE290" s="61"/>
      <c r="AF290" s="61"/>
      <c r="AG290" s="61"/>
      <c r="AH290" s="64">
        <f t="shared" si="82"/>
        <v>10202.653046879999</v>
      </c>
      <c r="AI290" s="61"/>
      <c r="AJ290" s="65">
        <f t="shared" si="75"/>
        <v>10202.653046879999</v>
      </c>
      <c r="AK290" s="61"/>
      <c r="AL290" s="61"/>
      <c r="AM290" s="61"/>
      <c r="AN290" s="61"/>
      <c r="AO290" s="61"/>
      <c r="AP290" s="64">
        <f t="shared" si="83"/>
        <v>10498.52998523952</v>
      </c>
      <c r="AQ290" s="61"/>
      <c r="AR290" s="65">
        <f t="shared" si="79"/>
        <v>10498.52998523952</v>
      </c>
      <c r="AS290" s="61"/>
      <c r="AT290" s="61"/>
      <c r="AU290" s="61"/>
      <c r="AV290" s="61"/>
      <c r="AW290" s="61"/>
      <c r="AX290" s="64">
        <f t="shared" si="80"/>
        <v>10802.987354811467</v>
      </c>
      <c r="AY290" s="61"/>
      <c r="AZ290" s="65">
        <f t="shared" si="81"/>
        <v>10802.987354811467</v>
      </c>
      <c r="BA290" s="61"/>
      <c r="BB290" s="61"/>
      <c r="BC290" s="61"/>
      <c r="BD290" s="61"/>
      <c r="BE290" s="61"/>
      <c r="BF290" s="66" t="s">
        <v>1332</v>
      </c>
      <c r="BG290" s="66" t="s">
        <v>1332</v>
      </c>
      <c r="BH290" s="66" t="s">
        <v>1526</v>
      </c>
      <c r="BI290" s="66" t="s">
        <v>1515</v>
      </c>
    </row>
    <row r="291" spans="1:61" s="67" customFormat="1" x14ac:dyDescent="0.35">
      <c r="A291" s="90" t="s">
        <v>758</v>
      </c>
      <c r="B291" s="90" t="s">
        <v>160</v>
      </c>
      <c r="C291" s="90" t="s">
        <v>161</v>
      </c>
      <c r="D291" s="91" t="s">
        <v>162</v>
      </c>
      <c r="E291" s="90" t="s">
        <v>759</v>
      </c>
      <c r="F291" s="90" t="s">
        <v>719</v>
      </c>
      <c r="G291" s="90" t="s">
        <v>165</v>
      </c>
      <c r="H291" s="90" t="s">
        <v>166</v>
      </c>
      <c r="I291" s="92">
        <v>2079</v>
      </c>
      <c r="J291" s="90" t="s">
        <v>437</v>
      </c>
      <c r="K291" s="93">
        <f t="shared" si="74"/>
        <v>19043.64</v>
      </c>
      <c r="L291" s="61">
        <v>5891.93</v>
      </c>
      <c r="M291" s="63"/>
      <c r="N291" s="63"/>
      <c r="O291" s="63"/>
      <c r="P291" s="60" t="s">
        <v>122</v>
      </c>
      <c r="Q291" s="60"/>
      <c r="R291" s="64">
        <v>6062.7959700000001</v>
      </c>
      <c r="S291" s="61"/>
      <c r="T291" s="65">
        <f t="shared" si="76"/>
        <v>6062.7959700000001</v>
      </c>
      <c r="U291" s="61"/>
      <c r="V291" s="61"/>
      <c r="W291" s="61"/>
      <c r="X291" s="61"/>
      <c r="Y291" s="61"/>
      <c r="Z291" s="64">
        <f t="shared" si="77"/>
        <v>6062.7959700000001</v>
      </c>
      <c r="AA291" s="61"/>
      <c r="AB291" s="65">
        <f t="shared" si="78"/>
        <v>6062.7959700000001</v>
      </c>
      <c r="AC291" s="61"/>
      <c r="AD291" s="61"/>
      <c r="AE291" s="61"/>
      <c r="AF291" s="61"/>
      <c r="AG291" s="61"/>
      <c r="AH291" s="64">
        <f t="shared" si="82"/>
        <v>6238.6170531300004</v>
      </c>
      <c r="AI291" s="61"/>
      <c r="AJ291" s="65">
        <f t="shared" si="75"/>
        <v>6238.6170531300004</v>
      </c>
      <c r="AK291" s="61"/>
      <c r="AL291" s="61"/>
      <c r="AM291" s="61"/>
      <c r="AN291" s="61"/>
      <c r="AO291" s="61"/>
      <c r="AP291" s="64">
        <f t="shared" si="83"/>
        <v>6419.5369476707701</v>
      </c>
      <c r="AQ291" s="61"/>
      <c r="AR291" s="65">
        <f t="shared" si="79"/>
        <v>6419.5369476707701</v>
      </c>
      <c r="AS291" s="61"/>
      <c r="AT291" s="61"/>
      <c r="AU291" s="61"/>
      <c r="AV291" s="61"/>
      <c r="AW291" s="61"/>
      <c r="AX291" s="64">
        <f t="shared" si="80"/>
        <v>6605.7035191532223</v>
      </c>
      <c r="AY291" s="61"/>
      <c r="AZ291" s="65">
        <f t="shared" si="81"/>
        <v>6605.7035191532223</v>
      </c>
      <c r="BA291" s="61"/>
      <c r="BB291" s="61"/>
      <c r="BC291" s="61"/>
      <c r="BD291" s="61"/>
      <c r="BE291" s="61"/>
      <c r="BF291" s="66" t="s">
        <v>1332</v>
      </c>
      <c r="BG291" s="66" t="s">
        <v>1331</v>
      </c>
      <c r="BH291" s="66" t="s">
        <v>1522</v>
      </c>
      <c r="BI291" s="66" t="s">
        <v>1515</v>
      </c>
    </row>
    <row r="292" spans="1:61" s="67" customFormat="1" x14ac:dyDescent="0.35">
      <c r="A292" s="90" t="s">
        <v>760</v>
      </c>
      <c r="B292" s="90" t="s">
        <v>160</v>
      </c>
      <c r="C292" s="90" t="s">
        <v>161</v>
      </c>
      <c r="D292" s="91" t="s">
        <v>162</v>
      </c>
      <c r="E292" s="90" t="s">
        <v>761</v>
      </c>
      <c r="F292" s="90" t="s">
        <v>719</v>
      </c>
      <c r="G292" s="90" t="s">
        <v>165</v>
      </c>
      <c r="H292" s="90" t="s">
        <v>166</v>
      </c>
      <c r="I292" s="92">
        <v>3936</v>
      </c>
      <c r="J292" s="90" t="s">
        <v>176</v>
      </c>
      <c r="K292" s="93">
        <f t="shared" si="74"/>
        <v>36053.760000000002</v>
      </c>
      <c r="L292" s="61">
        <v>11154.72</v>
      </c>
      <c r="M292" s="63"/>
      <c r="N292" s="63"/>
      <c r="O292" s="63"/>
      <c r="P292" s="60" t="s">
        <v>122</v>
      </c>
      <c r="Q292" s="60"/>
      <c r="R292" s="64">
        <v>11478.20688</v>
      </c>
      <c r="S292" s="61"/>
      <c r="T292" s="65">
        <f t="shared" si="76"/>
        <v>11478.20688</v>
      </c>
      <c r="U292" s="61"/>
      <c r="V292" s="61"/>
      <c r="W292" s="61"/>
      <c r="X292" s="61"/>
      <c r="Y292" s="61"/>
      <c r="Z292" s="64">
        <f t="shared" si="77"/>
        <v>11478.20688</v>
      </c>
      <c r="AA292" s="61"/>
      <c r="AB292" s="65">
        <f t="shared" si="78"/>
        <v>11478.20688</v>
      </c>
      <c r="AC292" s="61"/>
      <c r="AD292" s="61"/>
      <c r="AE292" s="61"/>
      <c r="AF292" s="61"/>
      <c r="AG292" s="61"/>
      <c r="AH292" s="64">
        <f t="shared" si="82"/>
        <v>11811.07487952</v>
      </c>
      <c r="AI292" s="61"/>
      <c r="AJ292" s="65">
        <f t="shared" si="75"/>
        <v>11811.07487952</v>
      </c>
      <c r="AK292" s="61"/>
      <c r="AL292" s="61"/>
      <c r="AM292" s="61"/>
      <c r="AN292" s="61"/>
      <c r="AO292" s="61"/>
      <c r="AP292" s="64">
        <f t="shared" si="83"/>
        <v>12153.596051026079</v>
      </c>
      <c r="AQ292" s="61"/>
      <c r="AR292" s="65">
        <f t="shared" si="79"/>
        <v>12153.596051026079</v>
      </c>
      <c r="AS292" s="61"/>
      <c r="AT292" s="61"/>
      <c r="AU292" s="61"/>
      <c r="AV292" s="61"/>
      <c r="AW292" s="61"/>
      <c r="AX292" s="64">
        <f t="shared" si="80"/>
        <v>12506.050336505836</v>
      </c>
      <c r="AY292" s="61"/>
      <c r="AZ292" s="65">
        <f t="shared" si="81"/>
        <v>12506.050336505836</v>
      </c>
      <c r="BA292" s="61"/>
      <c r="BB292" s="61"/>
      <c r="BC292" s="61"/>
      <c r="BD292" s="61"/>
      <c r="BE292" s="61"/>
      <c r="BF292" s="66" t="s">
        <v>1332</v>
      </c>
      <c r="BG292" s="66" t="s">
        <v>1331</v>
      </c>
      <c r="BH292" s="66" t="s">
        <v>1522</v>
      </c>
      <c r="BI292" s="66" t="s">
        <v>1515</v>
      </c>
    </row>
    <row r="293" spans="1:61" s="67" customFormat="1" x14ac:dyDescent="0.35">
      <c r="A293" s="90" t="s">
        <v>762</v>
      </c>
      <c r="B293" s="90" t="s">
        <v>160</v>
      </c>
      <c r="C293" s="90" t="s">
        <v>161</v>
      </c>
      <c r="D293" s="91" t="s">
        <v>162</v>
      </c>
      <c r="E293" s="90" t="s">
        <v>763</v>
      </c>
      <c r="F293" s="90" t="s">
        <v>719</v>
      </c>
      <c r="G293" s="90" t="s">
        <v>165</v>
      </c>
      <c r="H293" s="90" t="s">
        <v>166</v>
      </c>
      <c r="I293" s="92">
        <v>15555</v>
      </c>
      <c r="J293" s="90" t="s">
        <v>173</v>
      </c>
      <c r="K293" s="93">
        <f t="shared" si="74"/>
        <v>142483.79999999999</v>
      </c>
      <c r="L293" s="61">
        <v>44083.23</v>
      </c>
      <c r="M293" s="63"/>
      <c r="N293" s="63"/>
      <c r="O293" s="63"/>
      <c r="P293" s="60" t="s">
        <v>122</v>
      </c>
      <c r="Q293" s="60"/>
      <c r="R293" s="64">
        <v>45361.643670000005</v>
      </c>
      <c r="S293" s="61"/>
      <c r="T293" s="65">
        <f t="shared" si="76"/>
        <v>45361.643670000005</v>
      </c>
      <c r="U293" s="61"/>
      <c r="V293" s="61"/>
      <c r="W293" s="61"/>
      <c r="X293" s="61"/>
      <c r="Y293" s="61"/>
      <c r="Z293" s="64">
        <f t="shared" si="77"/>
        <v>45361.643670000005</v>
      </c>
      <c r="AA293" s="61"/>
      <c r="AB293" s="65">
        <f t="shared" si="78"/>
        <v>45361.643670000005</v>
      </c>
      <c r="AC293" s="61"/>
      <c r="AD293" s="61"/>
      <c r="AE293" s="61"/>
      <c r="AF293" s="61"/>
      <c r="AG293" s="61"/>
      <c r="AH293" s="64">
        <f t="shared" si="82"/>
        <v>46677.131336430008</v>
      </c>
      <c r="AI293" s="61"/>
      <c r="AJ293" s="65">
        <f t="shared" si="75"/>
        <v>46677.131336430008</v>
      </c>
      <c r="AK293" s="61"/>
      <c r="AL293" s="61"/>
      <c r="AM293" s="61"/>
      <c r="AN293" s="61"/>
      <c r="AO293" s="61"/>
      <c r="AP293" s="64">
        <f t="shared" si="83"/>
        <v>48030.768145186477</v>
      </c>
      <c r="AQ293" s="61"/>
      <c r="AR293" s="65">
        <f t="shared" si="79"/>
        <v>48030.768145186477</v>
      </c>
      <c r="AS293" s="61"/>
      <c r="AT293" s="61"/>
      <c r="AU293" s="61"/>
      <c r="AV293" s="61"/>
      <c r="AW293" s="61"/>
      <c r="AX293" s="64">
        <f t="shared" si="80"/>
        <v>49423.660421396882</v>
      </c>
      <c r="AY293" s="61"/>
      <c r="AZ293" s="65">
        <f t="shared" si="81"/>
        <v>49423.660421396882</v>
      </c>
      <c r="BA293" s="61"/>
      <c r="BB293" s="61"/>
      <c r="BC293" s="61"/>
      <c r="BD293" s="61"/>
      <c r="BE293" s="61"/>
      <c r="BF293" s="66" t="s">
        <v>1332</v>
      </c>
      <c r="BG293" s="66" t="s">
        <v>1331</v>
      </c>
      <c r="BH293" s="66" t="s">
        <v>1522</v>
      </c>
      <c r="BI293" s="66" t="s">
        <v>1515</v>
      </c>
    </row>
    <row r="294" spans="1:61" s="67" customFormat="1" x14ac:dyDescent="0.35">
      <c r="A294" s="90" t="s">
        <v>764</v>
      </c>
      <c r="B294" s="90" t="s">
        <v>160</v>
      </c>
      <c r="C294" s="90" t="s">
        <v>161</v>
      </c>
      <c r="D294" s="91" t="s">
        <v>162</v>
      </c>
      <c r="E294" s="90" t="s">
        <v>765</v>
      </c>
      <c r="F294" s="90" t="s">
        <v>719</v>
      </c>
      <c r="G294" s="90" t="s">
        <v>165</v>
      </c>
      <c r="H294" s="90" t="s">
        <v>166</v>
      </c>
      <c r="I294" s="92">
        <v>1826</v>
      </c>
      <c r="J294" s="90" t="s">
        <v>206</v>
      </c>
      <c r="K294" s="93">
        <f t="shared" si="74"/>
        <v>16726.16</v>
      </c>
      <c r="L294" s="61">
        <v>5174.93</v>
      </c>
      <c r="M294" s="63"/>
      <c r="N294" s="63"/>
      <c r="O294" s="63"/>
      <c r="P294" s="60" t="s">
        <v>122</v>
      </c>
      <c r="Q294" s="60"/>
      <c r="R294" s="64">
        <v>5325.0029700000005</v>
      </c>
      <c r="S294" s="61"/>
      <c r="T294" s="65">
        <f t="shared" si="76"/>
        <v>5325.0029700000005</v>
      </c>
      <c r="U294" s="61"/>
      <c r="V294" s="61"/>
      <c r="W294" s="61"/>
      <c r="X294" s="61"/>
      <c r="Y294" s="61"/>
      <c r="Z294" s="64">
        <f t="shared" si="77"/>
        <v>5325.0029700000005</v>
      </c>
      <c r="AA294" s="61"/>
      <c r="AB294" s="65">
        <f t="shared" si="78"/>
        <v>5325.0029700000005</v>
      </c>
      <c r="AC294" s="61"/>
      <c r="AD294" s="61"/>
      <c r="AE294" s="61"/>
      <c r="AF294" s="61"/>
      <c r="AG294" s="61"/>
      <c r="AH294" s="64">
        <f t="shared" si="82"/>
        <v>5479.4280561300002</v>
      </c>
      <c r="AI294" s="61"/>
      <c r="AJ294" s="65">
        <f t="shared" si="75"/>
        <v>5479.4280561300002</v>
      </c>
      <c r="AK294" s="61"/>
      <c r="AL294" s="61"/>
      <c r="AM294" s="61"/>
      <c r="AN294" s="61"/>
      <c r="AO294" s="61"/>
      <c r="AP294" s="64">
        <f t="shared" si="83"/>
        <v>5638.3314697577698</v>
      </c>
      <c r="AQ294" s="61"/>
      <c r="AR294" s="65">
        <f t="shared" si="79"/>
        <v>5638.3314697577698</v>
      </c>
      <c r="AS294" s="61"/>
      <c r="AT294" s="61"/>
      <c r="AU294" s="61"/>
      <c r="AV294" s="61"/>
      <c r="AW294" s="61"/>
      <c r="AX294" s="64">
        <f t="shared" si="80"/>
        <v>5801.8430823807448</v>
      </c>
      <c r="AY294" s="61"/>
      <c r="AZ294" s="65">
        <f t="shared" si="81"/>
        <v>5801.8430823807448</v>
      </c>
      <c r="BA294" s="61"/>
      <c r="BB294" s="61"/>
      <c r="BC294" s="61"/>
      <c r="BD294" s="61"/>
      <c r="BE294" s="61"/>
      <c r="BF294" s="66" t="s">
        <v>1332</v>
      </c>
      <c r="BG294" s="66" t="s">
        <v>1331</v>
      </c>
      <c r="BH294" s="66" t="s">
        <v>1522</v>
      </c>
      <c r="BI294" s="66" t="s">
        <v>1515</v>
      </c>
    </row>
    <row r="295" spans="1:61" s="67" customFormat="1" x14ac:dyDescent="0.35">
      <c r="A295" s="90" t="s">
        <v>766</v>
      </c>
      <c r="B295" s="90" t="s">
        <v>160</v>
      </c>
      <c r="C295" s="90" t="s">
        <v>161</v>
      </c>
      <c r="D295" s="91" t="s">
        <v>162</v>
      </c>
      <c r="E295" s="90" t="s">
        <v>767</v>
      </c>
      <c r="F295" s="90" t="s">
        <v>719</v>
      </c>
      <c r="G295" s="90" t="s">
        <v>165</v>
      </c>
      <c r="H295" s="90" t="s">
        <v>166</v>
      </c>
      <c r="I295" s="92">
        <v>7623</v>
      </c>
      <c r="J295" s="90" t="s">
        <v>173</v>
      </c>
      <c r="K295" s="93">
        <f t="shared" si="74"/>
        <v>69826.680000000008</v>
      </c>
      <c r="L295" s="61">
        <v>21603.759999999998</v>
      </c>
      <c r="M295" s="63"/>
      <c r="N295" s="63"/>
      <c r="O295" s="63"/>
      <c r="P295" s="60" t="s">
        <v>122</v>
      </c>
      <c r="Q295" s="60"/>
      <c r="R295" s="64">
        <v>22230.269039999999</v>
      </c>
      <c r="S295" s="61"/>
      <c r="T295" s="65">
        <f t="shared" si="76"/>
        <v>22230.269039999999</v>
      </c>
      <c r="U295" s="61"/>
      <c r="V295" s="61"/>
      <c r="W295" s="61"/>
      <c r="X295" s="61"/>
      <c r="Y295" s="61"/>
      <c r="Z295" s="64">
        <f t="shared" si="77"/>
        <v>22230.269039999999</v>
      </c>
      <c r="AA295" s="61"/>
      <c r="AB295" s="65">
        <f t="shared" si="78"/>
        <v>22230.269039999999</v>
      </c>
      <c r="AC295" s="61"/>
      <c r="AD295" s="61"/>
      <c r="AE295" s="61"/>
      <c r="AF295" s="61"/>
      <c r="AG295" s="61"/>
      <c r="AH295" s="64">
        <f t="shared" si="82"/>
        <v>22874.94684216</v>
      </c>
      <c r="AI295" s="61"/>
      <c r="AJ295" s="65">
        <f t="shared" si="75"/>
        <v>22874.94684216</v>
      </c>
      <c r="AK295" s="61"/>
      <c r="AL295" s="61"/>
      <c r="AM295" s="61"/>
      <c r="AN295" s="61"/>
      <c r="AO295" s="61"/>
      <c r="AP295" s="64">
        <f t="shared" si="83"/>
        <v>23538.32030058264</v>
      </c>
      <c r="AQ295" s="61"/>
      <c r="AR295" s="65">
        <f t="shared" si="79"/>
        <v>23538.32030058264</v>
      </c>
      <c r="AS295" s="61"/>
      <c r="AT295" s="61"/>
      <c r="AU295" s="61"/>
      <c r="AV295" s="61"/>
      <c r="AW295" s="61"/>
      <c r="AX295" s="64">
        <f t="shared" si="80"/>
        <v>24220.931589299536</v>
      </c>
      <c r="AY295" s="61"/>
      <c r="AZ295" s="65">
        <f t="shared" si="81"/>
        <v>24220.931589299536</v>
      </c>
      <c r="BA295" s="61"/>
      <c r="BB295" s="61"/>
      <c r="BC295" s="61"/>
      <c r="BD295" s="61"/>
      <c r="BE295" s="61"/>
      <c r="BF295" s="66" t="s">
        <v>1332</v>
      </c>
      <c r="BG295" s="66" t="s">
        <v>1331</v>
      </c>
      <c r="BH295" s="66" t="s">
        <v>1522</v>
      </c>
      <c r="BI295" s="66" t="s">
        <v>1515</v>
      </c>
    </row>
    <row r="296" spans="1:61" s="67" customFormat="1" x14ac:dyDescent="0.35">
      <c r="A296" s="90" t="s">
        <v>768</v>
      </c>
      <c r="B296" s="90" t="s">
        <v>160</v>
      </c>
      <c r="C296" s="90" t="s">
        <v>161</v>
      </c>
      <c r="D296" s="91" t="s">
        <v>162</v>
      </c>
      <c r="E296" s="90" t="s">
        <v>769</v>
      </c>
      <c r="F296" s="90" t="s">
        <v>719</v>
      </c>
      <c r="G296" s="90" t="s">
        <v>165</v>
      </c>
      <c r="H296" s="90" t="s">
        <v>166</v>
      </c>
      <c r="I296" s="92">
        <v>9382</v>
      </c>
      <c r="J296" s="90" t="s">
        <v>203</v>
      </c>
      <c r="K296" s="93">
        <f t="shared" si="74"/>
        <v>85939.12</v>
      </c>
      <c r="L296" s="61">
        <v>26588.81</v>
      </c>
      <c r="M296" s="63"/>
      <c r="N296" s="63"/>
      <c r="O296" s="63"/>
      <c r="P296" s="60" t="s">
        <v>122</v>
      </c>
      <c r="Q296" s="60"/>
      <c r="R296" s="64">
        <v>27359.885490000001</v>
      </c>
      <c r="S296" s="61"/>
      <c r="T296" s="65">
        <f t="shared" si="76"/>
        <v>27359.885490000001</v>
      </c>
      <c r="U296" s="61"/>
      <c r="V296" s="61"/>
      <c r="W296" s="61"/>
      <c r="X296" s="61"/>
      <c r="Y296" s="61"/>
      <c r="Z296" s="64">
        <f t="shared" si="77"/>
        <v>27359.885490000001</v>
      </c>
      <c r="AA296" s="61"/>
      <c r="AB296" s="65">
        <f t="shared" si="78"/>
        <v>27359.885490000001</v>
      </c>
      <c r="AC296" s="61"/>
      <c r="AD296" s="61"/>
      <c r="AE296" s="61"/>
      <c r="AF296" s="61"/>
      <c r="AG296" s="61"/>
      <c r="AH296" s="64">
        <f t="shared" si="82"/>
        <v>28153.322169210001</v>
      </c>
      <c r="AI296" s="61"/>
      <c r="AJ296" s="65">
        <f t="shared" si="75"/>
        <v>28153.322169210001</v>
      </c>
      <c r="AK296" s="61"/>
      <c r="AL296" s="61"/>
      <c r="AM296" s="61"/>
      <c r="AN296" s="61"/>
      <c r="AO296" s="61"/>
      <c r="AP296" s="64">
        <f t="shared" si="83"/>
        <v>28969.768512117091</v>
      </c>
      <c r="AQ296" s="61"/>
      <c r="AR296" s="65">
        <f t="shared" si="79"/>
        <v>28969.768512117091</v>
      </c>
      <c r="AS296" s="61"/>
      <c r="AT296" s="61"/>
      <c r="AU296" s="61"/>
      <c r="AV296" s="61"/>
      <c r="AW296" s="61"/>
      <c r="AX296" s="64">
        <f t="shared" si="80"/>
        <v>29809.891798968485</v>
      </c>
      <c r="AY296" s="61"/>
      <c r="AZ296" s="65">
        <f t="shared" si="81"/>
        <v>29809.891798968485</v>
      </c>
      <c r="BA296" s="61"/>
      <c r="BB296" s="61"/>
      <c r="BC296" s="61"/>
      <c r="BD296" s="61"/>
      <c r="BE296" s="61"/>
      <c r="BF296" s="66" t="s">
        <v>1332</v>
      </c>
      <c r="BG296" s="66" t="s">
        <v>1331</v>
      </c>
      <c r="BH296" s="66" t="s">
        <v>1522</v>
      </c>
      <c r="BI296" s="66" t="s">
        <v>1515</v>
      </c>
    </row>
    <row r="297" spans="1:61" s="67" customFormat="1" x14ac:dyDescent="0.35">
      <c r="A297" s="90" t="s">
        <v>770</v>
      </c>
      <c r="B297" s="90" t="s">
        <v>160</v>
      </c>
      <c r="C297" s="90" t="s">
        <v>161</v>
      </c>
      <c r="D297" s="91" t="s">
        <v>162</v>
      </c>
      <c r="E297" s="90" t="s">
        <v>771</v>
      </c>
      <c r="F297" s="90" t="s">
        <v>719</v>
      </c>
      <c r="G297" s="90" t="s">
        <v>165</v>
      </c>
      <c r="H297" s="90" t="s">
        <v>166</v>
      </c>
      <c r="I297" s="92">
        <v>15235</v>
      </c>
      <c r="J297" s="90" t="s">
        <v>772</v>
      </c>
      <c r="K297" s="93">
        <f t="shared" si="74"/>
        <v>139552.6</v>
      </c>
      <c r="L297" s="61">
        <v>43176.34</v>
      </c>
      <c r="M297" s="63"/>
      <c r="N297" s="63"/>
      <c r="O297" s="63"/>
      <c r="P297" s="60" t="s">
        <v>122</v>
      </c>
      <c r="Q297" s="60"/>
      <c r="R297" s="64">
        <v>44428.453859999994</v>
      </c>
      <c r="S297" s="61"/>
      <c r="T297" s="65">
        <f t="shared" si="76"/>
        <v>44428.453859999994</v>
      </c>
      <c r="U297" s="61"/>
      <c r="V297" s="61"/>
      <c r="W297" s="61"/>
      <c r="X297" s="61"/>
      <c r="Y297" s="61"/>
      <c r="Z297" s="64">
        <f t="shared" si="77"/>
        <v>44428.453859999994</v>
      </c>
      <c r="AA297" s="61"/>
      <c r="AB297" s="65">
        <f t="shared" si="78"/>
        <v>44428.453859999994</v>
      </c>
      <c r="AC297" s="61"/>
      <c r="AD297" s="61"/>
      <c r="AE297" s="61"/>
      <c r="AF297" s="61"/>
      <c r="AG297" s="61"/>
      <c r="AH297" s="64">
        <f t="shared" si="82"/>
        <v>45716.879021939996</v>
      </c>
      <c r="AI297" s="61"/>
      <c r="AJ297" s="65">
        <f t="shared" si="75"/>
        <v>45716.879021939996</v>
      </c>
      <c r="AK297" s="61"/>
      <c r="AL297" s="61"/>
      <c r="AM297" s="61"/>
      <c r="AN297" s="61"/>
      <c r="AO297" s="61"/>
      <c r="AP297" s="64">
        <f t="shared" si="83"/>
        <v>47042.668513576253</v>
      </c>
      <c r="AQ297" s="61"/>
      <c r="AR297" s="65">
        <f t="shared" si="79"/>
        <v>47042.668513576253</v>
      </c>
      <c r="AS297" s="61"/>
      <c r="AT297" s="61"/>
      <c r="AU297" s="61"/>
      <c r="AV297" s="61"/>
      <c r="AW297" s="61"/>
      <c r="AX297" s="64">
        <f t="shared" si="80"/>
        <v>48406.905900469967</v>
      </c>
      <c r="AY297" s="61"/>
      <c r="AZ297" s="65">
        <f t="shared" si="81"/>
        <v>48406.905900469967</v>
      </c>
      <c r="BA297" s="61"/>
      <c r="BB297" s="61"/>
      <c r="BC297" s="61"/>
      <c r="BD297" s="61"/>
      <c r="BE297" s="61"/>
      <c r="BF297" s="66" t="s">
        <v>1332</v>
      </c>
      <c r="BG297" s="66" t="s">
        <v>1331</v>
      </c>
      <c r="BH297" s="66" t="s">
        <v>1522</v>
      </c>
      <c r="BI297" s="66" t="s">
        <v>1515</v>
      </c>
    </row>
    <row r="298" spans="1:61" s="67" customFormat="1" x14ac:dyDescent="0.35">
      <c r="A298" s="90" t="s">
        <v>773</v>
      </c>
      <c r="B298" s="90" t="s">
        <v>160</v>
      </c>
      <c r="C298" s="90" t="s">
        <v>161</v>
      </c>
      <c r="D298" s="91" t="s">
        <v>162</v>
      </c>
      <c r="E298" s="90" t="s">
        <v>774</v>
      </c>
      <c r="F298" s="90" t="s">
        <v>719</v>
      </c>
      <c r="G298" s="90" t="s">
        <v>165</v>
      </c>
      <c r="H298" s="90" t="s">
        <v>166</v>
      </c>
      <c r="I298" s="92">
        <v>22247</v>
      </c>
      <c r="J298" s="90" t="s">
        <v>173</v>
      </c>
      <c r="K298" s="93">
        <f t="shared" si="74"/>
        <v>203782.52</v>
      </c>
      <c r="L298" s="61">
        <v>63048.52</v>
      </c>
      <c r="M298" s="63"/>
      <c r="N298" s="63"/>
      <c r="O298" s="63"/>
      <c r="P298" s="60" t="s">
        <v>120</v>
      </c>
      <c r="Q298" s="60" t="s">
        <v>1619</v>
      </c>
      <c r="R298" s="64">
        <v>64876.927079999994</v>
      </c>
      <c r="S298" s="61"/>
      <c r="T298" s="65">
        <f t="shared" si="76"/>
        <v>64876.927079999994</v>
      </c>
      <c r="U298" s="61"/>
      <c r="V298" s="61"/>
      <c r="W298" s="61"/>
      <c r="X298" s="61"/>
      <c r="Y298" s="61"/>
      <c r="Z298" s="64">
        <f t="shared" si="77"/>
        <v>64876.927079999994</v>
      </c>
      <c r="AA298" s="61"/>
      <c r="AB298" s="65">
        <f t="shared" si="78"/>
        <v>64876.927079999994</v>
      </c>
      <c r="AC298" s="61"/>
      <c r="AD298" s="61"/>
      <c r="AE298" s="61"/>
      <c r="AF298" s="61"/>
      <c r="AG298" s="61"/>
      <c r="AH298" s="64">
        <f t="shared" si="82"/>
        <v>66758.357965319999</v>
      </c>
      <c r="AI298" s="61"/>
      <c r="AJ298" s="65">
        <f t="shared" si="75"/>
        <v>66758.357965319999</v>
      </c>
      <c r="AK298" s="61"/>
      <c r="AL298" s="61"/>
      <c r="AM298" s="61"/>
      <c r="AN298" s="61"/>
      <c r="AO298" s="61"/>
      <c r="AP298" s="64">
        <f t="shared" si="83"/>
        <v>68694.350346314284</v>
      </c>
      <c r="AQ298" s="61"/>
      <c r="AR298" s="65">
        <f t="shared" si="79"/>
        <v>68694.350346314284</v>
      </c>
      <c r="AS298" s="61"/>
      <c r="AT298" s="61"/>
      <c r="AU298" s="61"/>
      <c r="AV298" s="61"/>
      <c r="AW298" s="61"/>
      <c r="AX298" s="64">
        <f t="shared" si="80"/>
        <v>70686.486506357396</v>
      </c>
      <c r="AY298" s="61"/>
      <c r="AZ298" s="65">
        <f t="shared" si="81"/>
        <v>70686.486506357396</v>
      </c>
      <c r="BA298" s="61"/>
      <c r="BB298" s="61"/>
      <c r="BC298" s="61"/>
      <c r="BD298" s="61"/>
      <c r="BE298" s="61"/>
      <c r="BF298" s="66" t="s">
        <v>1332</v>
      </c>
      <c r="BG298" s="66" t="s">
        <v>1332</v>
      </c>
      <c r="BH298" s="66" t="s">
        <v>1501</v>
      </c>
      <c r="BI298" s="66" t="s">
        <v>1515</v>
      </c>
    </row>
    <row r="299" spans="1:61" s="67" customFormat="1" x14ac:dyDescent="0.35">
      <c r="A299" s="90" t="s">
        <v>775</v>
      </c>
      <c r="B299" s="90" t="s">
        <v>160</v>
      </c>
      <c r="C299" s="90" t="s">
        <v>161</v>
      </c>
      <c r="D299" s="91" t="s">
        <v>162</v>
      </c>
      <c r="E299" s="90" t="s">
        <v>776</v>
      </c>
      <c r="F299" s="90" t="s">
        <v>719</v>
      </c>
      <c r="G299" s="90" t="s">
        <v>165</v>
      </c>
      <c r="H299" s="90" t="s">
        <v>166</v>
      </c>
      <c r="I299" s="92">
        <v>3450</v>
      </c>
      <c r="J299" s="90" t="s">
        <v>203</v>
      </c>
      <c r="K299" s="93">
        <f t="shared" si="74"/>
        <v>31602</v>
      </c>
      <c r="L299" s="61">
        <v>9777.3799999999992</v>
      </c>
      <c r="M299" s="63"/>
      <c r="N299" s="63"/>
      <c r="O299" s="63"/>
      <c r="P299" s="60" t="s">
        <v>120</v>
      </c>
      <c r="Q299" s="60" t="s">
        <v>1619</v>
      </c>
      <c r="R299" s="64">
        <v>10060.924019999999</v>
      </c>
      <c r="S299" s="61"/>
      <c r="T299" s="65">
        <f t="shared" si="76"/>
        <v>10060.924019999999</v>
      </c>
      <c r="U299" s="61"/>
      <c r="V299" s="61"/>
      <c r="W299" s="61"/>
      <c r="X299" s="61"/>
      <c r="Y299" s="61"/>
      <c r="Z299" s="64">
        <f t="shared" si="77"/>
        <v>10060.924019999999</v>
      </c>
      <c r="AA299" s="61"/>
      <c r="AB299" s="65">
        <f t="shared" si="78"/>
        <v>10060.924019999999</v>
      </c>
      <c r="AC299" s="61"/>
      <c r="AD299" s="61"/>
      <c r="AE299" s="61"/>
      <c r="AF299" s="61"/>
      <c r="AG299" s="61"/>
      <c r="AH299" s="64">
        <f t="shared" si="82"/>
        <v>10352.690816579998</v>
      </c>
      <c r="AI299" s="61"/>
      <c r="AJ299" s="65">
        <f t="shared" si="75"/>
        <v>10352.690816579998</v>
      </c>
      <c r="AK299" s="61"/>
      <c r="AL299" s="61"/>
      <c r="AM299" s="61"/>
      <c r="AN299" s="61"/>
      <c r="AO299" s="61"/>
      <c r="AP299" s="64">
        <f t="shared" si="83"/>
        <v>10652.918850260818</v>
      </c>
      <c r="AQ299" s="61"/>
      <c r="AR299" s="65">
        <f t="shared" si="79"/>
        <v>10652.918850260818</v>
      </c>
      <c r="AS299" s="61"/>
      <c r="AT299" s="61"/>
      <c r="AU299" s="61"/>
      <c r="AV299" s="61"/>
      <c r="AW299" s="61"/>
      <c r="AX299" s="64">
        <f t="shared" si="80"/>
        <v>10961.853496918382</v>
      </c>
      <c r="AY299" s="61"/>
      <c r="AZ299" s="65">
        <f t="shared" si="81"/>
        <v>10961.853496918382</v>
      </c>
      <c r="BA299" s="61"/>
      <c r="BB299" s="61"/>
      <c r="BC299" s="61"/>
      <c r="BD299" s="61"/>
      <c r="BE299" s="61"/>
      <c r="BF299" s="66" t="s">
        <v>1332</v>
      </c>
      <c r="BG299" s="66" t="s">
        <v>1332</v>
      </c>
      <c r="BH299" s="66" t="s">
        <v>1526</v>
      </c>
      <c r="BI299" s="66" t="s">
        <v>1515</v>
      </c>
    </row>
    <row r="300" spans="1:61" s="67" customFormat="1" x14ac:dyDescent="0.35">
      <c r="A300" s="90" t="s">
        <v>777</v>
      </c>
      <c r="B300" s="90" t="s">
        <v>160</v>
      </c>
      <c r="C300" s="90" t="s">
        <v>161</v>
      </c>
      <c r="D300" s="91" t="s">
        <v>162</v>
      </c>
      <c r="E300" s="90" t="s">
        <v>778</v>
      </c>
      <c r="F300" s="90" t="s">
        <v>719</v>
      </c>
      <c r="G300" s="90" t="s">
        <v>165</v>
      </c>
      <c r="H300" s="90" t="s">
        <v>166</v>
      </c>
      <c r="I300" s="92">
        <v>1516</v>
      </c>
      <c r="J300" s="90" t="s">
        <v>190</v>
      </c>
      <c r="K300" s="93">
        <f t="shared" si="74"/>
        <v>13886.56</v>
      </c>
      <c r="L300" s="61">
        <v>4296.38</v>
      </c>
      <c r="M300" s="63"/>
      <c r="N300" s="63"/>
      <c r="O300" s="63"/>
      <c r="P300" s="60" t="s">
        <v>122</v>
      </c>
      <c r="Q300" s="60"/>
      <c r="R300" s="64">
        <v>4420.9750199999999</v>
      </c>
      <c r="S300" s="61"/>
      <c r="T300" s="65">
        <f t="shared" si="76"/>
        <v>4420.9750199999999</v>
      </c>
      <c r="U300" s="61"/>
      <c r="V300" s="61"/>
      <c r="W300" s="61"/>
      <c r="X300" s="61"/>
      <c r="Y300" s="61"/>
      <c r="Z300" s="64">
        <f t="shared" si="77"/>
        <v>4420.9750199999999</v>
      </c>
      <c r="AA300" s="61"/>
      <c r="AB300" s="65">
        <f t="shared" si="78"/>
        <v>4420.9750199999999</v>
      </c>
      <c r="AC300" s="61"/>
      <c r="AD300" s="61"/>
      <c r="AE300" s="61"/>
      <c r="AF300" s="61"/>
      <c r="AG300" s="61"/>
      <c r="AH300" s="64">
        <f t="shared" si="82"/>
        <v>4549.18329558</v>
      </c>
      <c r="AI300" s="61"/>
      <c r="AJ300" s="65">
        <f t="shared" si="75"/>
        <v>4549.18329558</v>
      </c>
      <c r="AK300" s="61"/>
      <c r="AL300" s="61"/>
      <c r="AM300" s="61"/>
      <c r="AN300" s="61"/>
      <c r="AO300" s="61"/>
      <c r="AP300" s="64">
        <f t="shared" si="83"/>
        <v>4681.10961115182</v>
      </c>
      <c r="AQ300" s="61"/>
      <c r="AR300" s="65">
        <f t="shared" si="79"/>
        <v>4681.10961115182</v>
      </c>
      <c r="AS300" s="61"/>
      <c r="AT300" s="61"/>
      <c r="AU300" s="61"/>
      <c r="AV300" s="61"/>
      <c r="AW300" s="61"/>
      <c r="AX300" s="64">
        <f t="shared" si="80"/>
        <v>4816.8617898752227</v>
      </c>
      <c r="AY300" s="61"/>
      <c r="AZ300" s="65">
        <f t="shared" si="81"/>
        <v>4816.8617898752227</v>
      </c>
      <c r="BA300" s="61"/>
      <c r="BB300" s="61"/>
      <c r="BC300" s="61"/>
      <c r="BD300" s="61"/>
      <c r="BE300" s="61"/>
      <c r="BF300" s="66" t="s">
        <v>1332</v>
      </c>
      <c r="BG300" s="66" t="s">
        <v>1331</v>
      </c>
      <c r="BH300" s="66" t="s">
        <v>1522</v>
      </c>
      <c r="BI300" s="66" t="s">
        <v>1515</v>
      </c>
    </row>
    <row r="301" spans="1:61" s="67" customFormat="1" x14ac:dyDescent="0.35">
      <c r="A301" s="90" t="s">
        <v>779</v>
      </c>
      <c r="B301" s="90" t="s">
        <v>160</v>
      </c>
      <c r="C301" s="90" t="s">
        <v>161</v>
      </c>
      <c r="D301" s="91" t="s">
        <v>162</v>
      </c>
      <c r="E301" s="90" t="s">
        <v>780</v>
      </c>
      <c r="F301" s="90" t="s">
        <v>719</v>
      </c>
      <c r="G301" s="90" t="s">
        <v>165</v>
      </c>
      <c r="H301" s="90" t="s">
        <v>166</v>
      </c>
      <c r="I301" s="92">
        <v>4000</v>
      </c>
      <c r="J301" s="90" t="s">
        <v>176</v>
      </c>
      <c r="K301" s="93">
        <f t="shared" si="74"/>
        <v>36640</v>
      </c>
      <c r="L301" s="61">
        <v>11336.09</v>
      </c>
      <c r="M301" s="63"/>
      <c r="N301" s="63"/>
      <c r="O301" s="63"/>
      <c r="P301" s="60" t="s">
        <v>122</v>
      </c>
      <c r="Q301" s="60"/>
      <c r="R301" s="64">
        <v>11664.83661</v>
      </c>
      <c r="S301" s="61"/>
      <c r="T301" s="65">
        <f t="shared" si="76"/>
        <v>11664.83661</v>
      </c>
      <c r="U301" s="61"/>
      <c r="V301" s="61"/>
      <c r="W301" s="61"/>
      <c r="X301" s="61"/>
      <c r="Y301" s="61"/>
      <c r="Z301" s="64">
        <f t="shared" si="77"/>
        <v>11664.83661</v>
      </c>
      <c r="AA301" s="61"/>
      <c r="AB301" s="65">
        <f t="shared" si="78"/>
        <v>11664.83661</v>
      </c>
      <c r="AC301" s="61"/>
      <c r="AD301" s="61"/>
      <c r="AE301" s="61"/>
      <c r="AF301" s="61"/>
      <c r="AG301" s="61"/>
      <c r="AH301" s="64">
        <f t="shared" si="82"/>
        <v>12003.116871690001</v>
      </c>
      <c r="AI301" s="61"/>
      <c r="AJ301" s="65">
        <f t="shared" si="75"/>
        <v>12003.116871690001</v>
      </c>
      <c r="AK301" s="61"/>
      <c r="AL301" s="61"/>
      <c r="AM301" s="61"/>
      <c r="AN301" s="61"/>
      <c r="AO301" s="61"/>
      <c r="AP301" s="64">
        <f t="shared" si="83"/>
        <v>12351.207260969011</v>
      </c>
      <c r="AQ301" s="61"/>
      <c r="AR301" s="65">
        <f t="shared" si="79"/>
        <v>12351.207260969011</v>
      </c>
      <c r="AS301" s="61"/>
      <c r="AT301" s="61"/>
      <c r="AU301" s="61"/>
      <c r="AV301" s="61"/>
      <c r="AW301" s="61"/>
      <c r="AX301" s="64">
        <f t="shared" si="80"/>
        <v>12709.392271537112</v>
      </c>
      <c r="AY301" s="61"/>
      <c r="AZ301" s="65">
        <f t="shared" si="81"/>
        <v>12709.392271537112</v>
      </c>
      <c r="BA301" s="61"/>
      <c r="BB301" s="61"/>
      <c r="BC301" s="61"/>
      <c r="BD301" s="61"/>
      <c r="BE301" s="61"/>
      <c r="BF301" s="66" t="s">
        <v>1332</v>
      </c>
      <c r="BG301" s="66" t="s">
        <v>1331</v>
      </c>
      <c r="BH301" s="66" t="s">
        <v>1522</v>
      </c>
      <c r="BI301" s="66" t="s">
        <v>1515</v>
      </c>
    </row>
    <row r="302" spans="1:61" s="67" customFormat="1" x14ac:dyDescent="0.35">
      <c r="A302" s="90" t="s">
        <v>781</v>
      </c>
      <c r="B302" s="90" t="s">
        <v>160</v>
      </c>
      <c r="C302" s="90" t="s">
        <v>161</v>
      </c>
      <c r="D302" s="91" t="s">
        <v>162</v>
      </c>
      <c r="E302" s="90" t="s">
        <v>782</v>
      </c>
      <c r="F302" s="90" t="s">
        <v>719</v>
      </c>
      <c r="G302" s="90" t="s">
        <v>165</v>
      </c>
      <c r="H302" s="90" t="s">
        <v>166</v>
      </c>
      <c r="I302" s="92">
        <v>22350</v>
      </c>
      <c r="J302" s="90" t="s">
        <v>176</v>
      </c>
      <c r="K302" s="93">
        <f t="shared" si="74"/>
        <v>204726</v>
      </c>
      <c r="L302" s="61">
        <v>63340.42</v>
      </c>
      <c r="M302" s="63"/>
      <c r="N302" s="63"/>
      <c r="O302" s="63"/>
      <c r="P302" s="60" t="s">
        <v>122</v>
      </c>
      <c r="Q302" s="60"/>
      <c r="R302" s="64">
        <v>65177.292179999997</v>
      </c>
      <c r="S302" s="61"/>
      <c r="T302" s="65">
        <f t="shared" si="76"/>
        <v>65177.292179999997</v>
      </c>
      <c r="U302" s="61"/>
      <c r="V302" s="61"/>
      <c r="W302" s="61"/>
      <c r="X302" s="61"/>
      <c r="Y302" s="61"/>
      <c r="Z302" s="64">
        <f t="shared" si="77"/>
        <v>65177.292179999997</v>
      </c>
      <c r="AA302" s="61"/>
      <c r="AB302" s="65">
        <f t="shared" si="78"/>
        <v>65177.292179999997</v>
      </c>
      <c r="AC302" s="61"/>
      <c r="AD302" s="61"/>
      <c r="AE302" s="61"/>
      <c r="AF302" s="61"/>
      <c r="AG302" s="61"/>
      <c r="AH302" s="64">
        <f t="shared" si="82"/>
        <v>67067.433653219996</v>
      </c>
      <c r="AI302" s="61"/>
      <c r="AJ302" s="65">
        <f t="shared" si="75"/>
        <v>67067.433653219996</v>
      </c>
      <c r="AK302" s="61"/>
      <c r="AL302" s="61"/>
      <c r="AM302" s="61"/>
      <c r="AN302" s="61"/>
      <c r="AO302" s="61"/>
      <c r="AP302" s="64">
        <f t="shared" si="83"/>
        <v>69012.389229163382</v>
      </c>
      <c r="AQ302" s="61"/>
      <c r="AR302" s="65">
        <f t="shared" si="79"/>
        <v>69012.389229163382</v>
      </c>
      <c r="AS302" s="61"/>
      <c r="AT302" s="61"/>
      <c r="AU302" s="61"/>
      <c r="AV302" s="61"/>
      <c r="AW302" s="61"/>
      <c r="AX302" s="64">
        <f t="shared" si="80"/>
        <v>71013.748516809123</v>
      </c>
      <c r="AY302" s="61"/>
      <c r="AZ302" s="65">
        <f t="shared" si="81"/>
        <v>71013.748516809123</v>
      </c>
      <c r="BA302" s="61"/>
      <c r="BB302" s="61"/>
      <c r="BC302" s="61"/>
      <c r="BD302" s="61"/>
      <c r="BE302" s="61"/>
      <c r="BF302" s="66" t="s">
        <v>1332</v>
      </c>
      <c r="BG302" s="66" t="s">
        <v>1331</v>
      </c>
      <c r="BH302" s="66" t="s">
        <v>1522</v>
      </c>
      <c r="BI302" s="66" t="s">
        <v>1515</v>
      </c>
    </row>
    <row r="303" spans="1:61" s="67" customFormat="1" x14ac:dyDescent="0.35">
      <c r="A303" s="90" t="s">
        <v>783</v>
      </c>
      <c r="B303" s="90" t="s">
        <v>160</v>
      </c>
      <c r="C303" s="90" t="s">
        <v>161</v>
      </c>
      <c r="D303" s="91" t="s">
        <v>162</v>
      </c>
      <c r="E303" s="90" t="s">
        <v>784</v>
      </c>
      <c r="F303" s="90" t="s">
        <v>719</v>
      </c>
      <c r="G303" s="90" t="s">
        <v>165</v>
      </c>
      <c r="H303" s="90" t="s">
        <v>166</v>
      </c>
      <c r="I303" s="92">
        <v>18470</v>
      </c>
      <c r="J303" s="90" t="s">
        <v>200</v>
      </c>
      <c r="K303" s="93">
        <f t="shared" si="74"/>
        <v>169185.2</v>
      </c>
      <c r="L303" s="61">
        <v>52344.41</v>
      </c>
      <c r="M303" s="63"/>
      <c r="N303" s="63"/>
      <c r="O303" s="63"/>
      <c r="P303" s="60" t="s">
        <v>120</v>
      </c>
      <c r="Q303" s="60" t="s">
        <v>1619</v>
      </c>
      <c r="R303" s="64">
        <v>53862.39789</v>
      </c>
      <c r="S303" s="61"/>
      <c r="T303" s="65">
        <f t="shared" si="76"/>
        <v>53862.39789</v>
      </c>
      <c r="U303" s="61"/>
      <c r="V303" s="61"/>
      <c r="W303" s="61"/>
      <c r="X303" s="61"/>
      <c r="Y303" s="61"/>
      <c r="Z303" s="64">
        <f t="shared" si="77"/>
        <v>53862.39789</v>
      </c>
      <c r="AA303" s="61"/>
      <c r="AB303" s="65">
        <f t="shared" si="78"/>
        <v>53862.39789</v>
      </c>
      <c r="AC303" s="61"/>
      <c r="AD303" s="61"/>
      <c r="AE303" s="61"/>
      <c r="AF303" s="61"/>
      <c r="AG303" s="61"/>
      <c r="AH303" s="64">
        <f t="shared" si="82"/>
        <v>55424.407428810002</v>
      </c>
      <c r="AI303" s="61"/>
      <c r="AJ303" s="65">
        <f t="shared" si="75"/>
        <v>55424.407428810002</v>
      </c>
      <c r="AK303" s="61"/>
      <c r="AL303" s="61"/>
      <c r="AM303" s="61"/>
      <c r="AN303" s="61"/>
      <c r="AO303" s="61"/>
      <c r="AP303" s="64">
        <f t="shared" si="83"/>
        <v>57031.71524424549</v>
      </c>
      <c r="AQ303" s="61"/>
      <c r="AR303" s="65">
        <f t="shared" si="79"/>
        <v>57031.71524424549</v>
      </c>
      <c r="AS303" s="61"/>
      <c r="AT303" s="61"/>
      <c r="AU303" s="61"/>
      <c r="AV303" s="61"/>
      <c r="AW303" s="61"/>
      <c r="AX303" s="64">
        <f t="shared" si="80"/>
        <v>58685.634986328609</v>
      </c>
      <c r="AY303" s="61"/>
      <c r="AZ303" s="65">
        <f t="shared" si="81"/>
        <v>58685.634986328609</v>
      </c>
      <c r="BA303" s="61"/>
      <c r="BB303" s="61"/>
      <c r="BC303" s="61"/>
      <c r="BD303" s="61"/>
      <c r="BE303" s="61"/>
      <c r="BF303" s="66" t="s">
        <v>1332</v>
      </c>
      <c r="BG303" s="66" t="s">
        <v>1331</v>
      </c>
      <c r="BH303" s="66" t="s">
        <v>1522</v>
      </c>
      <c r="BI303" s="66" t="s">
        <v>1515</v>
      </c>
    </row>
    <row r="304" spans="1:61" s="67" customFormat="1" x14ac:dyDescent="0.35">
      <c r="A304" s="90" t="s">
        <v>785</v>
      </c>
      <c r="B304" s="90" t="s">
        <v>160</v>
      </c>
      <c r="C304" s="90" t="s">
        <v>161</v>
      </c>
      <c r="D304" s="91" t="s">
        <v>162</v>
      </c>
      <c r="E304" s="90" t="s">
        <v>786</v>
      </c>
      <c r="F304" s="90" t="s">
        <v>719</v>
      </c>
      <c r="G304" s="90" t="s">
        <v>165</v>
      </c>
      <c r="H304" s="90" t="s">
        <v>166</v>
      </c>
      <c r="I304" s="92">
        <v>476</v>
      </c>
      <c r="J304" s="90" t="s">
        <v>203</v>
      </c>
      <c r="K304" s="93">
        <f t="shared" si="74"/>
        <v>4360.16</v>
      </c>
      <c r="L304" s="61">
        <v>1349</v>
      </c>
      <c r="M304" s="63"/>
      <c r="N304" s="63"/>
      <c r="O304" s="63"/>
      <c r="P304" s="60" t="s">
        <v>120</v>
      </c>
      <c r="Q304" s="60">
        <v>170</v>
      </c>
      <c r="R304" s="64">
        <v>1388.1210000000001</v>
      </c>
      <c r="S304" s="61"/>
      <c r="T304" s="65">
        <f t="shared" si="76"/>
        <v>1388.1210000000001</v>
      </c>
      <c r="U304" s="61"/>
      <c r="V304" s="61"/>
      <c r="W304" s="61"/>
      <c r="X304" s="61"/>
      <c r="Y304" s="61"/>
      <c r="Z304" s="64">
        <f t="shared" si="77"/>
        <v>1388.1210000000001</v>
      </c>
      <c r="AA304" s="61"/>
      <c r="AB304" s="65">
        <f t="shared" si="78"/>
        <v>1388.1210000000001</v>
      </c>
      <c r="AC304" s="61"/>
      <c r="AD304" s="61"/>
      <c r="AE304" s="61"/>
      <c r="AF304" s="61"/>
      <c r="AG304" s="61"/>
      <c r="AH304" s="64">
        <f t="shared" si="82"/>
        <v>1428.3765090000002</v>
      </c>
      <c r="AI304" s="61"/>
      <c r="AJ304" s="65">
        <f t="shared" si="75"/>
        <v>1428.3765090000002</v>
      </c>
      <c r="AK304" s="61"/>
      <c r="AL304" s="61"/>
      <c r="AM304" s="61"/>
      <c r="AN304" s="61"/>
      <c r="AO304" s="61"/>
      <c r="AP304" s="64">
        <f t="shared" si="83"/>
        <v>1469.7994277610001</v>
      </c>
      <c r="AQ304" s="61"/>
      <c r="AR304" s="65">
        <f t="shared" si="79"/>
        <v>1469.7994277610001</v>
      </c>
      <c r="AS304" s="61"/>
      <c r="AT304" s="61"/>
      <c r="AU304" s="61"/>
      <c r="AV304" s="61"/>
      <c r="AW304" s="61"/>
      <c r="AX304" s="64">
        <f t="shared" si="80"/>
        <v>1512.4236111660691</v>
      </c>
      <c r="AY304" s="61"/>
      <c r="AZ304" s="65">
        <f t="shared" si="81"/>
        <v>1512.4236111660691</v>
      </c>
      <c r="BA304" s="61"/>
      <c r="BB304" s="61"/>
      <c r="BC304" s="61"/>
      <c r="BD304" s="61"/>
      <c r="BE304" s="61"/>
      <c r="BF304" s="66" t="s">
        <v>1332</v>
      </c>
      <c r="BG304" s="66" t="s">
        <v>1332</v>
      </c>
      <c r="BH304" s="66" t="s">
        <v>1542</v>
      </c>
      <c r="BI304" s="66" t="s">
        <v>1515</v>
      </c>
    </row>
    <row r="305" spans="1:61" s="67" customFormat="1" x14ac:dyDescent="0.35">
      <c r="A305" s="90" t="s">
        <v>787</v>
      </c>
      <c r="B305" s="90" t="s">
        <v>160</v>
      </c>
      <c r="C305" s="90" t="s">
        <v>161</v>
      </c>
      <c r="D305" s="91" t="s">
        <v>162</v>
      </c>
      <c r="E305" s="90" t="s">
        <v>788</v>
      </c>
      <c r="F305" s="90" t="s">
        <v>719</v>
      </c>
      <c r="G305" s="90" t="s">
        <v>165</v>
      </c>
      <c r="H305" s="90" t="s">
        <v>166</v>
      </c>
      <c r="I305" s="92">
        <v>2602</v>
      </c>
      <c r="J305" s="90" t="s">
        <v>203</v>
      </c>
      <c r="K305" s="93">
        <f t="shared" si="74"/>
        <v>23834.32</v>
      </c>
      <c r="L305" s="61">
        <v>7374.13</v>
      </c>
      <c r="M305" s="63"/>
      <c r="N305" s="63"/>
      <c r="O305" s="63"/>
      <c r="P305" s="60" t="s">
        <v>120</v>
      </c>
      <c r="Q305" s="60" t="s">
        <v>1619</v>
      </c>
      <c r="R305" s="64">
        <v>7587.9797699999999</v>
      </c>
      <c r="S305" s="61"/>
      <c r="T305" s="65">
        <f t="shared" si="76"/>
        <v>7587.9797699999999</v>
      </c>
      <c r="U305" s="61"/>
      <c r="V305" s="61"/>
      <c r="W305" s="61"/>
      <c r="X305" s="61"/>
      <c r="Y305" s="61"/>
      <c r="Z305" s="64">
        <f t="shared" si="77"/>
        <v>7587.9797699999999</v>
      </c>
      <c r="AA305" s="61"/>
      <c r="AB305" s="65">
        <f t="shared" si="78"/>
        <v>7587.9797699999999</v>
      </c>
      <c r="AC305" s="61"/>
      <c r="AD305" s="61"/>
      <c r="AE305" s="61"/>
      <c r="AF305" s="61"/>
      <c r="AG305" s="61"/>
      <c r="AH305" s="64">
        <f t="shared" si="82"/>
        <v>7808.0311833300002</v>
      </c>
      <c r="AI305" s="61"/>
      <c r="AJ305" s="65">
        <f t="shared" si="75"/>
        <v>7808.0311833300002</v>
      </c>
      <c r="AK305" s="61"/>
      <c r="AL305" s="61"/>
      <c r="AM305" s="61"/>
      <c r="AN305" s="61"/>
      <c r="AO305" s="61"/>
      <c r="AP305" s="64">
        <f t="shared" si="83"/>
        <v>8034.4640876465701</v>
      </c>
      <c r="AQ305" s="61"/>
      <c r="AR305" s="65">
        <f t="shared" si="79"/>
        <v>8034.4640876465701</v>
      </c>
      <c r="AS305" s="61"/>
      <c r="AT305" s="61"/>
      <c r="AU305" s="61"/>
      <c r="AV305" s="61"/>
      <c r="AW305" s="61"/>
      <c r="AX305" s="64">
        <f t="shared" si="80"/>
        <v>8267.4635461883208</v>
      </c>
      <c r="AY305" s="61"/>
      <c r="AZ305" s="65">
        <f t="shared" si="81"/>
        <v>8267.4635461883208</v>
      </c>
      <c r="BA305" s="61"/>
      <c r="BB305" s="61"/>
      <c r="BC305" s="61"/>
      <c r="BD305" s="61"/>
      <c r="BE305" s="61"/>
      <c r="BF305" s="66" t="s">
        <v>1332</v>
      </c>
      <c r="BG305" s="66" t="s">
        <v>1331</v>
      </c>
      <c r="BH305" s="66" t="s">
        <v>1526</v>
      </c>
      <c r="BI305" s="66" t="s">
        <v>1515</v>
      </c>
    </row>
    <row r="306" spans="1:61" s="67" customFormat="1" x14ac:dyDescent="0.35">
      <c r="A306" s="90" t="s">
        <v>789</v>
      </c>
      <c r="B306" s="90" t="s">
        <v>160</v>
      </c>
      <c r="C306" s="90" t="s">
        <v>161</v>
      </c>
      <c r="D306" s="91" t="s">
        <v>162</v>
      </c>
      <c r="E306" s="90" t="s">
        <v>790</v>
      </c>
      <c r="F306" s="90" t="s">
        <v>719</v>
      </c>
      <c r="G306" s="90" t="s">
        <v>165</v>
      </c>
      <c r="H306" s="90" t="s">
        <v>166</v>
      </c>
      <c r="I306" s="92">
        <v>75644</v>
      </c>
      <c r="J306" s="90" t="s">
        <v>190</v>
      </c>
      <c r="K306" s="93">
        <f t="shared" si="74"/>
        <v>692899.04</v>
      </c>
      <c r="L306" s="61">
        <v>214376.86</v>
      </c>
      <c r="M306" s="63"/>
      <c r="N306" s="63"/>
      <c r="O306" s="63"/>
      <c r="P306" s="60" t="s">
        <v>122</v>
      </c>
      <c r="Q306" s="60"/>
      <c r="R306" s="64">
        <v>220593.78894</v>
      </c>
      <c r="S306" s="61"/>
      <c r="T306" s="65">
        <f t="shared" si="76"/>
        <v>220593.78894</v>
      </c>
      <c r="U306" s="61"/>
      <c r="V306" s="61"/>
      <c r="W306" s="61"/>
      <c r="X306" s="61"/>
      <c r="Y306" s="61"/>
      <c r="Z306" s="64">
        <f t="shared" si="77"/>
        <v>220593.78894</v>
      </c>
      <c r="AA306" s="61"/>
      <c r="AB306" s="65">
        <f t="shared" si="78"/>
        <v>220593.78894</v>
      </c>
      <c r="AC306" s="61"/>
      <c r="AD306" s="61"/>
      <c r="AE306" s="61"/>
      <c r="AF306" s="61"/>
      <c r="AG306" s="61"/>
      <c r="AH306" s="64">
        <f t="shared" si="82"/>
        <v>226991.00881925999</v>
      </c>
      <c r="AI306" s="61"/>
      <c r="AJ306" s="65">
        <f t="shared" si="75"/>
        <v>226991.00881925999</v>
      </c>
      <c r="AK306" s="61"/>
      <c r="AL306" s="61"/>
      <c r="AM306" s="61"/>
      <c r="AN306" s="61"/>
      <c r="AO306" s="61"/>
      <c r="AP306" s="64">
        <f t="shared" si="83"/>
        <v>233573.74807501852</v>
      </c>
      <c r="AQ306" s="61"/>
      <c r="AR306" s="65">
        <f t="shared" si="79"/>
        <v>233573.74807501852</v>
      </c>
      <c r="AS306" s="61"/>
      <c r="AT306" s="61"/>
      <c r="AU306" s="61"/>
      <c r="AV306" s="61"/>
      <c r="AW306" s="61"/>
      <c r="AX306" s="64">
        <f t="shared" si="80"/>
        <v>240347.38676919407</v>
      </c>
      <c r="AY306" s="61"/>
      <c r="AZ306" s="65">
        <f t="shared" si="81"/>
        <v>240347.38676919407</v>
      </c>
      <c r="BA306" s="61"/>
      <c r="BB306" s="61"/>
      <c r="BC306" s="61"/>
      <c r="BD306" s="61"/>
      <c r="BE306" s="61"/>
      <c r="BF306" s="66" t="s">
        <v>1332</v>
      </c>
      <c r="BG306" s="66" t="s">
        <v>1331</v>
      </c>
      <c r="BH306" s="66" t="s">
        <v>1522</v>
      </c>
      <c r="BI306" s="66" t="s">
        <v>1515</v>
      </c>
    </row>
    <row r="307" spans="1:61" s="67" customFormat="1" x14ac:dyDescent="0.35">
      <c r="A307" s="90" t="s">
        <v>791</v>
      </c>
      <c r="B307" s="90" t="s">
        <v>160</v>
      </c>
      <c r="C307" s="90" t="s">
        <v>161</v>
      </c>
      <c r="D307" s="91" t="s">
        <v>162</v>
      </c>
      <c r="E307" s="90" t="s">
        <v>792</v>
      </c>
      <c r="F307" s="90" t="s">
        <v>719</v>
      </c>
      <c r="G307" s="90" t="s">
        <v>165</v>
      </c>
      <c r="H307" s="90" t="s">
        <v>166</v>
      </c>
      <c r="I307" s="92">
        <v>1560</v>
      </c>
      <c r="J307" s="90" t="s">
        <v>176</v>
      </c>
      <c r="K307" s="93">
        <f t="shared" si="74"/>
        <v>14289.6</v>
      </c>
      <c r="L307" s="61">
        <v>4421.08</v>
      </c>
      <c r="M307" s="63"/>
      <c r="N307" s="63"/>
      <c r="O307" s="63"/>
      <c r="P307" s="60" t="s">
        <v>122</v>
      </c>
      <c r="Q307" s="60"/>
      <c r="R307" s="64">
        <v>4549.2913200000003</v>
      </c>
      <c r="S307" s="61"/>
      <c r="T307" s="65">
        <f t="shared" si="76"/>
        <v>4549.2913200000003</v>
      </c>
      <c r="U307" s="61"/>
      <c r="V307" s="61"/>
      <c r="W307" s="61"/>
      <c r="X307" s="61"/>
      <c r="Y307" s="61"/>
      <c r="Z307" s="64">
        <f t="shared" si="77"/>
        <v>4549.2913200000003</v>
      </c>
      <c r="AA307" s="61"/>
      <c r="AB307" s="65">
        <f t="shared" si="78"/>
        <v>4549.2913200000003</v>
      </c>
      <c r="AC307" s="61"/>
      <c r="AD307" s="61"/>
      <c r="AE307" s="61"/>
      <c r="AF307" s="61"/>
      <c r="AG307" s="61"/>
      <c r="AH307" s="64">
        <f t="shared" si="82"/>
        <v>4681.2207682799999</v>
      </c>
      <c r="AI307" s="61"/>
      <c r="AJ307" s="65">
        <f t="shared" si="75"/>
        <v>4681.2207682799999</v>
      </c>
      <c r="AK307" s="61"/>
      <c r="AL307" s="61"/>
      <c r="AM307" s="61"/>
      <c r="AN307" s="61"/>
      <c r="AO307" s="61"/>
      <c r="AP307" s="64">
        <f t="shared" si="83"/>
        <v>4816.9761705601195</v>
      </c>
      <c r="AQ307" s="61"/>
      <c r="AR307" s="65">
        <f t="shared" si="79"/>
        <v>4816.9761705601195</v>
      </c>
      <c r="AS307" s="61"/>
      <c r="AT307" s="61"/>
      <c r="AU307" s="61"/>
      <c r="AV307" s="61"/>
      <c r="AW307" s="61"/>
      <c r="AX307" s="64">
        <f t="shared" si="80"/>
        <v>4956.6684795063629</v>
      </c>
      <c r="AY307" s="61"/>
      <c r="AZ307" s="65">
        <f t="shared" si="81"/>
        <v>4956.6684795063629</v>
      </c>
      <c r="BA307" s="61"/>
      <c r="BB307" s="61"/>
      <c r="BC307" s="61"/>
      <c r="BD307" s="61"/>
      <c r="BE307" s="61"/>
      <c r="BF307" s="66" t="s">
        <v>1332</v>
      </c>
      <c r="BG307" s="66" t="s">
        <v>1331</v>
      </c>
      <c r="BH307" s="66" t="s">
        <v>1522</v>
      </c>
      <c r="BI307" s="66" t="s">
        <v>1515</v>
      </c>
    </row>
    <row r="308" spans="1:61" s="67" customFormat="1" x14ac:dyDescent="0.35">
      <c r="A308" s="90" t="s">
        <v>793</v>
      </c>
      <c r="B308" s="90" t="s">
        <v>160</v>
      </c>
      <c r="C308" s="90" t="s">
        <v>161</v>
      </c>
      <c r="D308" s="91" t="s">
        <v>162</v>
      </c>
      <c r="E308" s="90" t="s">
        <v>794</v>
      </c>
      <c r="F308" s="90" t="s">
        <v>719</v>
      </c>
      <c r="G308" s="90" t="s">
        <v>165</v>
      </c>
      <c r="H308" s="90" t="s">
        <v>166</v>
      </c>
      <c r="I308" s="92">
        <v>109795</v>
      </c>
      <c r="J308" s="90" t="s">
        <v>197</v>
      </c>
      <c r="K308" s="93">
        <f t="shared" si="74"/>
        <v>1005722.2000000001</v>
      </c>
      <c r="L308" s="61">
        <v>311161.58</v>
      </c>
      <c r="M308" s="63"/>
      <c r="N308" s="63"/>
      <c r="O308" s="63"/>
      <c r="P308" s="60" t="s">
        <v>126</v>
      </c>
      <c r="Q308" s="60"/>
      <c r="R308" s="64">
        <v>320185.26582000003</v>
      </c>
      <c r="S308" s="61"/>
      <c r="T308" s="65">
        <f t="shared" si="76"/>
        <v>320185.26582000003</v>
      </c>
      <c r="U308" s="61"/>
      <c r="V308" s="61"/>
      <c r="W308" s="61"/>
      <c r="X308" s="61"/>
      <c r="Y308" s="61"/>
      <c r="Z308" s="64">
        <f t="shared" si="77"/>
        <v>320185.26582000003</v>
      </c>
      <c r="AA308" s="61"/>
      <c r="AB308" s="65">
        <f t="shared" si="78"/>
        <v>320185.26582000003</v>
      </c>
      <c r="AC308" s="61"/>
      <c r="AD308" s="61"/>
      <c r="AE308" s="61"/>
      <c r="AF308" s="61"/>
      <c r="AG308" s="61"/>
      <c r="AH308" s="64">
        <f t="shared" si="82"/>
        <v>329470.63852878002</v>
      </c>
      <c r="AI308" s="61"/>
      <c r="AJ308" s="65">
        <f t="shared" si="75"/>
        <v>329470.63852878002</v>
      </c>
      <c r="AK308" s="61"/>
      <c r="AL308" s="61"/>
      <c r="AM308" s="61"/>
      <c r="AN308" s="61"/>
      <c r="AO308" s="61"/>
      <c r="AP308" s="64">
        <f t="shared" si="83"/>
        <v>339025.28704611462</v>
      </c>
      <c r="AQ308" s="61"/>
      <c r="AR308" s="65">
        <f t="shared" si="79"/>
        <v>339025.28704611462</v>
      </c>
      <c r="AS308" s="61"/>
      <c r="AT308" s="61"/>
      <c r="AU308" s="61"/>
      <c r="AV308" s="61"/>
      <c r="AW308" s="61"/>
      <c r="AX308" s="64">
        <f t="shared" si="80"/>
        <v>348857.02037045197</v>
      </c>
      <c r="AY308" s="61"/>
      <c r="AZ308" s="65">
        <f t="shared" si="81"/>
        <v>348857.02037045197</v>
      </c>
      <c r="BA308" s="61"/>
      <c r="BB308" s="61"/>
      <c r="BC308" s="61"/>
      <c r="BD308" s="61"/>
      <c r="BE308" s="61"/>
      <c r="BF308" s="66" t="s">
        <v>1332</v>
      </c>
      <c r="BG308" s="66" t="s">
        <v>1332</v>
      </c>
      <c r="BH308" s="66" t="s">
        <v>1543</v>
      </c>
      <c r="BI308" s="66" t="s">
        <v>1515</v>
      </c>
    </row>
    <row r="309" spans="1:61" s="67" customFormat="1" x14ac:dyDescent="0.35">
      <c r="A309" s="90" t="s">
        <v>795</v>
      </c>
      <c r="B309" s="90" t="s">
        <v>160</v>
      </c>
      <c r="C309" s="90" t="s">
        <v>161</v>
      </c>
      <c r="D309" s="91" t="s">
        <v>162</v>
      </c>
      <c r="E309" s="90" t="s">
        <v>796</v>
      </c>
      <c r="F309" s="90" t="s">
        <v>719</v>
      </c>
      <c r="G309" s="90" t="s">
        <v>165</v>
      </c>
      <c r="H309" s="90" t="s">
        <v>166</v>
      </c>
      <c r="I309" s="92">
        <v>41144</v>
      </c>
      <c r="J309" s="90" t="s">
        <v>197</v>
      </c>
      <c r="K309" s="93">
        <f t="shared" si="74"/>
        <v>376879.04</v>
      </c>
      <c r="L309" s="61">
        <v>116603.05</v>
      </c>
      <c r="M309" s="63"/>
      <c r="N309" s="63"/>
      <c r="O309" s="63"/>
      <c r="P309" s="60" t="s">
        <v>120</v>
      </c>
      <c r="Q309" s="60">
        <v>160</v>
      </c>
      <c r="R309" s="64">
        <v>119984.53845000001</v>
      </c>
      <c r="S309" s="61"/>
      <c r="T309" s="65">
        <f t="shared" si="76"/>
        <v>119984.53845000001</v>
      </c>
      <c r="U309" s="61"/>
      <c r="V309" s="61"/>
      <c r="W309" s="61"/>
      <c r="X309" s="61"/>
      <c r="Y309" s="61"/>
      <c r="Z309" s="64">
        <f t="shared" si="77"/>
        <v>119984.53845000001</v>
      </c>
      <c r="AA309" s="61"/>
      <c r="AB309" s="65">
        <f t="shared" si="78"/>
        <v>119984.53845000001</v>
      </c>
      <c r="AC309" s="61"/>
      <c r="AD309" s="61"/>
      <c r="AE309" s="61"/>
      <c r="AF309" s="61"/>
      <c r="AG309" s="61"/>
      <c r="AH309" s="64">
        <f t="shared" si="82"/>
        <v>123464.09006505001</v>
      </c>
      <c r="AI309" s="61"/>
      <c r="AJ309" s="65">
        <f t="shared" si="75"/>
        <v>123464.09006505001</v>
      </c>
      <c r="AK309" s="61"/>
      <c r="AL309" s="61"/>
      <c r="AM309" s="61"/>
      <c r="AN309" s="61"/>
      <c r="AO309" s="61"/>
      <c r="AP309" s="64">
        <f t="shared" si="83"/>
        <v>127044.54867693647</v>
      </c>
      <c r="AQ309" s="61"/>
      <c r="AR309" s="65">
        <f t="shared" si="79"/>
        <v>127044.54867693647</v>
      </c>
      <c r="AS309" s="61"/>
      <c r="AT309" s="61"/>
      <c r="AU309" s="61"/>
      <c r="AV309" s="61"/>
      <c r="AW309" s="61"/>
      <c r="AX309" s="64">
        <f t="shared" si="80"/>
        <v>130728.84058856762</v>
      </c>
      <c r="AY309" s="61"/>
      <c r="AZ309" s="65">
        <f t="shared" si="81"/>
        <v>130728.84058856762</v>
      </c>
      <c r="BA309" s="61"/>
      <c r="BB309" s="61"/>
      <c r="BC309" s="61"/>
      <c r="BD309" s="61"/>
      <c r="BE309" s="61"/>
      <c r="BF309" s="66" t="s">
        <v>1332</v>
      </c>
      <c r="BG309" s="66" t="s">
        <v>1332</v>
      </c>
      <c r="BH309" s="66" t="s">
        <v>1544</v>
      </c>
      <c r="BI309" s="66" t="s">
        <v>1515</v>
      </c>
    </row>
    <row r="310" spans="1:61" s="67" customFormat="1" x14ac:dyDescent="0.35">
      <c r="A310" s="90" t="s">
        <v>797</v>
      </c>
      <c r="B310" s="90" t="s">
        <v>160</v>
      </c>
      <c r="C310" s="90" t="s">
        <v>161</v>
      </c>
      <c r="D310" s="91" t="s">
        <v>162</v>
      </c>
      <c r="E310" s="90" t="s">
        <v>798</v>
      </c>
      <c r="F310" s="90" t="s">
        <v>719</v>
      </c>
      <c r="G310" s="90" t="s">
        <v>165</v>
      </c>
      <c r="H310" s="90" t="s">
        <v>166</v>
      </c>
      <c r="I310" s="92">
        <v>33275</v>
      </c>
      <c r="J310" s="90" t="s">
        <v>313</v>
      </c>
      <c r="K310" s="93">
        <f t="shared" si="74"/>
        <v>304799</v>
      </c>
      <c r="L310" s="61">
        <v>94302.12</v>
      </c>
      <c r="M310" s="63"/>
      <c r="N310" s="63"/>
      <c r="O310" s="63"/>
      <c r="P310" s="60" t="s">
        <v>122</v>
      </c>
      <c r="Q310" s="60"/>
      <c r="R310" s="64">
        <v>97036.881479999996</v>
      </c>
      <c r="S310" s="61"/>
      <c r="T310" s="65">
        <f t="shared" si="76"/>
        <v>97036.881479999996</v>
      </c>
      <c r="U310" s="61"/>
      <c r="V310" s="61"/>
      <c r="W310" s="61"/>
      <c r="X310" s="61"/>
      <c r="Y310" s="61"/>
      <c r="Z310" s="64">
        <f t="shared" si="77"/>
        <v>97036.881479999996</v>
      </c>
      <c r="AA310" s="61"/>
      <c r="AB310" s="65">
        <f t="shared" si="78"/>
        <v>97036.881479999996</v>
      </c>
      <c r="AC310" s="61"/>
      <c r="AD310" s="61"/>
      <c r="AE310" s="61"/>
      <c r="AF310" s="61"/>
      <c r="AG310" s="61"/>
      <c r="AH310" s="64">
        <f t="shared" ref="AH310:AH315" si="84">Z310+(Z310*0.029)</f>
        <v>99850.951042920002</v>
      </c>
      <c r="AI310" s="61"/>
      <c r="AJ310" s="65">
        <f t="shared" si="75"/>
        <v>99850.951042920002</v>
      </c>
      <c r="AK310" s="61"/>
      <c r="AL310" s="61"/>
      <c r="AM310" s="61"/>
      <c r="AN310" s="61"/>
      <c r="AO310" s="61"/>
      <c r="AP310" s="64">
        <f t="shared" ref="AP310:AP315" si="85">AH310+(AH310*0.029)</f>
        <v>102746.62862316468</v>
      </c>
      <c r="AQ310" s="61"/>
      <c r="AR310" s="65">
        <f t="shared" si="79"/>
        <v>102746.62862316468</v>
      </c>
      <c r="AS310" s="61"/>
      <c r="AT310" s="61"/>
      <c r="AU310" s="61"/>
      <c r="AV310" s="61"/>
      <c r="AW310" s="61"/>
      <c r="AX310" s="64">
        <f t="shared" si="80"/>
        <v>105726.28085323646</v>
      </c>
      <c r="AY310" s="61"/>
      <c r="AZ310" s="65">
        <f t="shared" si="81"/>
        <v>105726.28085323646</v>
      </c>
      <c r="BA310" s="61"/>
      <c r="BB310" s="61"/>
      <c r="BC310" s="61"/>
      <c r="BD310" s="61"/>
      <c r="BE310" s="61"/>
      <c r="BF310" s="66" t="s">
        <v>1332</v>
      </c>
      <c r="BG310" s="66" t="s">
        <v>1331</v>
      </c>
      <c r="BH310" s="66" t="s">
        <v>1522</v>
      </c>
      <c r="BI310" s="66" t="s">
        <v>1515</v>
      </c>
    </row>
    <row r="311" spans="1:61" s="67" customFormat="1" x14ac:dyDescent="0.35">
      <c r="A311" s="90" t="s">
        <v>799</v>
      </c>
      <c r="B311" s="90" t="s">
        <v>160</v>
      </c>
      <c r="C311" s="90" t="s">
        <v>161</v>
      </c>
      <c r="D311" s="91" t="s">
        <v>162</v>
      </c>
      <c r="E311" s="90" t="s">
        <v>800</v>
      </c>
      <c r="F311" s="90" t="s">
        <v>719</v>
      </c>
      <c r="G311" s="90" t="s">
        <v>165</v>
      </c>
      <c r="H311" s="90" t="s">
        <v>166</v>
      </c>
      <c r="I311" s="92">
        <v>6161</v>
      </c>
      <c r="J311" s="90" t="s">
        <v>176</v>
      </c>
      <c r="K311" s="93">
        <f t="shared" si="74"/>
        <v>56434.76</v>
      </c>
      <c r="L311" s="61">
        <v>17460.419999999998</v>
      </c>
      <c r="M311" s="63"/>
      <c r="N311" s="63"/>
      <c r="O311" s="63"/>
      <c r="P311" s="60" t="s">
        <v>122</v>
      </c>
      <c r="Q311" s="60"/>
      <c r="R311" s="64">
        <v>17966.77218</v>
      </c>
      <c r="S311" s="61"/>
      <c r="T311" s="65">
        <f t="shared" si="76"/>
        <v>17966.77218</v>
      </c>
      <c r="U311" s="61"/>
      <c r="V311" s="61"/>
      <c r="W311" s="61"/>
      <c r="X311" s="61"/>
      <c r="Y311" s="61"/>
      <c r="Z311" s="64">
        <f t="shared" si="77"/>
        <v>17966.77218</v>
      </c>
      <c r="AA311" s="61"/>
      <c r="AB311" s="65">
        <f t="shared" si="78"/>
        <v>17966.77218</v>
      </c>
      <c r="AC311" s="61"/>
      <c r="AD311" s="61"/>
      <c r="AE311" s="61"/>
      <c r="AF311" s="61"/>
      <c r="AG311" s="61"/>
      <c r="AH311" s="64">
        <f t="shared" si="84"/>
        <v>18487.808573220002</v>
      </c>
      <c r="AI311" s="61"/>
      <c r="AJ311" s="65">
        <f t="shared" si="75"/>
        <v>18487.808573220002</v>
      </c>
      <c r="AK311" s="61"/>
      <c r="AL311" s="61"/>
      <c r="AM311" s="61"/>
      <c r="AN311" s="61"/>
      <c r="AO311" s="61"/>
      <c r="AP311" s="64">
        <f t="shared" si="85"/>
        <v>19023.955021843383</v>
      </c>
      <c r="AQ311" s="61"/>
      <c r="AR311" s="65">
        <f t="shared" si="79"/>
        <v>19023.955021843383</v>
      </c>
      <c r="AS311" s="61"/>
      <c r="AT311" s="61"/>
      <c r="AU311" s="61"/>
      <c r="AV311" s="61"/>
      <c r="AW311" s="61"/>
      <c r="AX311" s="64">
        <f t="shared" si="80"/>
        <v>19575.649717476841</v>
      </c>
      <c r="AY311" s="61"/>
      <c r="AZ311" s="65">
        <f t="shared" si="81"/>
        <v>19575.649717476841</v>
      </c>
      <c r="BA311" s="61"/>
      <c r="BB311" s="61"/>
      <c r="BC311" s="61"/>
      <c r="BD311" s="61"/>
      <c r="BE311" s="61"/>
      <c r="BF311" s="66" t="s">
        <v>1332</v>
      </c>
      <c r="BG311" s="66" t="s">
        <v>1331</v>
      </c>
      <c r="BH311" s="66" t="s">
        <v>1522</v>
      </c>
      <c r="BI311" s="66" t="s">
        <v>1515</v>
      </c>
    </row>
    <row r="312" spans="1:61" s="67" customFormat="1" x14ac:dyDescent="0.35">
      <c r="A312" s="90" t="s">
        <v>801</v>
      </c>
      <c r="B312" s="90" t="s">
        <v>160</v>
      </c>
      <c r="C312" s="90" t="s">
        <v>161</v>
      </c>
      <c r="D312" s="91" t="s">
        <v>162</v>
      </c>
      <c r="E312" s="90" t="s">
        <v>802</v>
      </c>
      <c r="F312" s="90" t="s">
        <v>719</v>
      </c>
      <c r="G312" s="90" t="s">
        <v>165</v>
      </c>
      <c r="H312" s="90" t="s">
        <v>166</v>
      </c>
      <c r="I312" s="92">
        <v>476</v>
      </c>
      <c r="J312" s="90" t="s">
        <v>203</v>
      </c>
      <c r="K312" s="93">
        <f t="shared" si="74"/>
        <v>4360.16</v>
      </c>
      <c r="L312" s="61">
        <v>1349</v>
      </c>
      <c r="M312" s="63"/>
      <c r="N312" s="63"/>
      <c r="O312" s="63"/>
      <c r="P312" s="60" t="s">
        <v>122</v>
      </c>
      <c r="Q312" s="60"/>
      <c r="R312" s="64">
        <v>1388.1210000000001</v>
      </c>
      <c r="S312" s="61"/>
      <c r="T312" s="65">
        <f t="shared" si="76"/>
        <v>1388.1210000000001</v>
      </c>
      <c r="U312" s="61"/>
      <c r="V312" s="61"/>
      <c r="W312" s="61"/>
      <c r="X312" s="61"/>
      <c r="Y312" s="61"/>
      <c r="Z312" s="64">
        <f t="shared" si="77"/>
        <v>1388.1210000000001</v>
      </c>
      <c r="AA312" s="61"/>
      <c r="AB312" s="65">
        <f t="shared" si="78"/>
        <v>1388.1210000000001</v>
      </c>
      <c r="AC312" s="61"/>
      <c r="AD312" s="61"/>
      <c r="AE312" s="61"/>
      <c r="AF312" s="61"/>
      <c r="AG312" s="61"/>
      <c r="AH312" s="64">
        <f t="shared" si="84"/>
        <v>1428.3765090000002</v>
      </c>
      <c r="AI312" s="61"/>
      <c r="AJ312" s="65">
        <f t="shared" si="75"/>
        <v>1428.3765090000002</v>
      </c>
      <c r="AK312" s="61"/>
      <c r="AL312" s="61"/>
      <c r="AM312" s="61"/>
      <c r="AN312" s="61"/>
      <c r="AO312" s="61"/>
      <c r="AP312" s="64">
        <f t="shared" si="85"/>
        <v>1469.7994277610001</v>
      </c>
      <c r="AQ312" s="61"/>
      <c r="AR312" s="65">
        <f t="shared" si="79"/>
        <v>1469.7994277610001</v>
      </c>
      <c r="AS312" s="61"/>
      <c r="AT312" s="61"/>
      <c r="AU312" s="61"/>
      <c r="AV312" s="61"/>
      <c r="AW312" s="61"/>
      <c r="AX312" s="64">
        <f t="shared" si="80"/>
        <v>1512.4236111660691</v>
      </c>
      <c r="AY312" s="61"/>
      <c r="AZ312" s="65">
        <f t="shared" si="81"/>
        <v>1512.4236111660691</v>
      </c>
      <c r="BA312" s="61"/>
      <c r="BB312" s="61"/>
      <c r="BC312" s="61"/>
      <c r="BD312" s="61"/>
      <c r="BE312" s="61"/>
      <c r="BF312" s="66" t="s">
        <v>1332</v>
      </c>
      <c r="BG312" s="66" t="s">
        <v>1331</v>
      </c>
      <c r="BH312" s="66" t="s">
        <v>1522</v>
      </c>
      <c r="BI312" s="66" t="s">
        <v>1515</v>
      </c>
    </row>
    <row r="313" spans="1:61" s="67" customFormat="1" x14ac:dyDescent="0.35">
      <c r="A313" s="90" t="s">
        <v>803</v>
      </c>
      <c r="B313" s="90" t="s">
        <v>160</v>
      </c>
      <c r="C313" s="90" t="s">
        <v>161</v>
      </c>
      <c r="D313" s="91" t="s">
        <v>162</v>
      </c>
      <c r="E313" s="90" t="s">
        <v>804</v>
      </c>
      <c r="F313" s="90" t="s">
        <v>719</v>
      </c>
      <c r="G313" s="90" t="s">
        <v>165</v>
      </c>
      <c r="H313" s="90" t="s">
        <v>166</v>
      </c>
      <c r="I313" s="92">
        <v>19892</v>
      </c>
      <c r="J313" s="90" t="s">
        <v>200</v>
      </c>
      <c r="K313" s="93">
        <f t="shared" si="74"/>
        <v>182210.72</v>
      </c>
      <c r="L313" s="61">
        <v>56374.39</v>
      </c>
      <c r="M313" s="63"/>
      <c r="N313" s="63"/>
      <c r="O313" s="63"/>
      <c r="P313" s="60" t="s">
        <v>120</v>
      </c>
      <c r="Q313" s="60">
        <v>163</v>
      </c>
      <c r="R313" s="64">
        <v>58009.247309999999</v>
      </c>
      <c r="S313" s="61"/>
      <c r="T313" s="65">
        <f t="shared" si="76"/>
        <v>58009.247309999999</v>
      </c>
      <c r="U313" s="61"/>
      <c r="V313" s="61"/>
      <c r="W313" s="61"/>
      <c r="X313" s="61"/>
      <c r="Y313" s="61"/>
      <c r="Z313" s="64">
        <f t="shared" si="77"/>
        <v>58009.247309999999</v>
      </c>
      <c r="AA313" s="61"/>
      <c r="AB313" s="65">
        <f t="shared" si="78"/>
        <v>58009.247309999999</v>
      </c>
      <c r="AC313" s="61"/>
      <c r="AD313" s="61"/>
      <c r="AE313" s="61"/>
      <c r="AF313" s="61"/>
      <c r="AG313" s="61"/>
      <c r="AH313" s="64">
        <f t="shared" si="84"/>
        <v>59691.515481989998</v>
      </c>
      <c r="AI313" s="61"/>
      <c r="AJ313" s="65">
        <f t="shared" si="75"/>
        <v>59691.515481989998</v>
      </c>
      <c r="AK313" s="61"/>
      <c r="AL313" s="61"/>
      <c r="AM313" s="61"/>
      <c r="AN313" s="61"/>
      <c r="AO313" s="61"/>
      <c r="AP313" s="64">
        <f t="shared" si="85"/>
        <v>61422.569430967706</v>
      </c>
      <c r="AQ313" s="61"/>
      <c r="AR313" s="65">
        <f t="shared" si="79"/>
        <v>61422.569430967706</v>
      </c>
      <c r="AS313" s="61"/>
      <c r="AT313" s="61"/>
      <c r="AU313" s="61"/>
      <c r="AV313" s="61"/>
      <c r="AW313" s="61"/>
      <c r="AX313" s="64">
        <f t="shared" si="80"/>
        <v>63203.823944465767</v>
      </c>
      <c r="AY313" s="61"/>
      <c r="AZ313" s="65">
        <f t="shared" si="81"/>
        <v>63203.823944465767</v>
      </c>
      <c r="BA313" s="61"/>
      <c r="BB313" s="61"/>
      <c r="BC313" s="61"/>
      <c r="BD313" s="61"/>
      <c r="BE313" s="61"/>
      <c r="BF313" s="66" t="s">
        <v>1332</v>
      </c>
      <c r="BG313" s="66" t="s">
        <v>1332</v>
      </c>
      <c r="BH313" s="66" t="s">
        <v>1545</v>
      </c>
      <c r="BI313" s="66" t="s">
        <v>1515</v>
      </c>
    </row>
    <row r="314" spans="1:61" s="67" customFormat="1" x14ac:dyDescent="0.35">
      <c r="A314" s="90" t="s">
        <v>805</v>
      </c>
      <c r="B314" s="90" t="s">
        <v>160</v>
      </c>
      <c r="C314" s="90" t="s">
        <v>161</v>
      </c>
      <c r="D314" s="91" t="s">
        <v>162</v>
      </c>
      <c r="E314" s="90" t="s">
        <v>806</v>
      </c>
      <c r="F314" s="90" t="s">
        <v>719</v>
      </c>
      <c r="G314" s="90" t="s">
        <v>165</v>
      </c>
      <c r="H314" s="90" t="s">
        <v>166</v>
      </c>
      <c r="I314" s="92">
        <v>11149</v>
      </c>
      <c r="J314" s="90" t="s">
        <v>173</v>
      </c>
      <c r="K314" s="93">
        <f t="shared" si="74"/>
        <v>102124.84</v>
      </c>
      <c r="L314" s="61">
        <v>31596.53</v>
      </c>
      <c r="M314" s="63"/>
      <c r="N314" s="63"/>
      <c r="O314" s="63"/>
      <c r="P314" s="60" t="s">
        <v>122</v>
      </c>
      <c r="Q314" s="60"/>
      <c r="R314" s="64">
        <v>32512.829369999999</v>
      </c>
      <c r="S314" s="61"/>
      <c r="T314" s="65">
        <f t="shared" si="76"/>
        <v>32512.829369999999</v>
      </c>
      <c r="U314" s="61"/>
      <c r="V314" s="61"/>
      <c r="W314" s="61"/>
      <c r="X314" s="61"/>
      <c r="Y314" s="61"/>
      <c r="Z314" s="64">
        <f t="shared" si="77"/>
        <v>32512.829369999999</v>
      </c>
      <c r="AA314" s="61"/>
      <c r="AB314" s="65">
        <f t="shared" si="78"/>
        <v>32512.829369999999</v>
      </c>
      <c r="AC314" s="61"/>
      <c r="AD314" s="61"/>
      <c r="AE314" s="61"/>
      <c r="AF314" s="61"/>
      <c r="AG314" s="61"/>
      <c r="AH314" s="64">
        <f t="shared" si="84"/>
        <v>33455.701421730002</v>
      </c>
      <c r="AI314" s="61"/>
      <c r="AJ314" s="65">
        <f t="shared" si="75"/>
        <v>33455.701421730002</v>
      </c>
      <c r="AK314" s="61"/>
      <c r="AL314" s="61"/>
      <c r="AM314" s="61"/>
      <c r="AN314" s="61"/>
      <c r="AO314" s="61"/>
      <c r="AP314" s="64">
        <f t="shared" si="85"/>
        <v>34425.916762960172</v>
      </c>
      <c r="AQ314" s="61"/>
      <c r="AR314" s="65">
        <f t="shared" si="79"/>
        <v>34425.916762960172</v>
      </c>
      <c r="AS314" s="61"/>
      <c r="AT314" s="61"/>
      <c r="AU314" s="61"/>
      <c r="AV314" s="61"/>
      <c r="AW314" s="61"/>
      <c r="AX314" s="64">
        <f t="shared" si="80"/>
        <v>35424.268349086014</v>
      </c>
      <c r="AY314" s="61"/>
      <c r="AZ314" s="65">
        <f t="shared" si="81"/>
        <v>35424.268349086014</v>
      </c>
      <c r="BA314" s="61"/>
      <c r="BB314" s="61"/>
      <c r="BC314" s="61"/>
      <c r="BD314" s="61"/>
      <c r="BE314" s="61"/>
      <c r="BF314" s="66" t="s">
        <v>1332</v>
      </c>
      <c r="BG314" s="66" t="s">
        <v>1331</v>
      </c>
      <c r="BH314" s="66" t="s">
        <v>1522</v>
      </c>
      <c r="BI314" s="66" t="s">
        <v>1515</v>
      </c>
    </row>
    <row r="315" spans="1:61" s="67" customFormat="1" x14ac:dyDescent="0.35">
      <c r="A315" s="90" t="s">
        <v>807</v>
      </c>
      <c r="B315" s="90" t="s">
        <v>160</v>
      </c>
      <c r="C315" s="90" t="s">
        <v>161</v>
      </c>
      <c r="D315" s="91" t="s">
        <v>162</v>
      </c>
      <c r="E315" s="90" t="s">
        <v>808</v>
      </c>
      <c r="F315" s="90" t="s">
        <v>719</v>
      </c>
      <c r="G315" s="90" t="s">
        <v>165</v>
      </c>
      <c r="H315" s="90" t="s">
        <v>166</v>
      </c>
      <c r="I315" s="92">
        <v>21518</v>
      </c>
      <c r="J315" s="90" t="s">
        <v>176</v>
      </c>
      <c r="K315" s="93">
        <f t="shared" si="74"/>
        <v>197104.88</v>
      </c>
      <c r="L315" s="61">
        <v>60982.51</v>
      </c>
      <c r="M315" s="63"/>
      <c r="N315" s="63"/>
      <c r="O315" s="63"/>
      <c r="P315" s="60" t="s">
        <v>122</v>
      </c>
      <c r="Q315" s="60"/>
      <c r="R315" s="64">
        <v>62751.002789999999</v>
      </c>
      <c r="S315" s="61"/>
      <c r="T315" s="65">
        <f t="shared" si="76"/>
        <v>62751.002789999999</v>
      </c>
      <c r="U315" s="61"/>
      <c r="V315" s="61"/>
      <c r="W315" s="61"/>
      <c r="X315" s="61"/>
      <c r="Y315" s="61"/>
      <c r="Z315" s="64">
        <f t="shared" si="77"/>
        <v>62751.002789999999</v>
      </c>
      <c r="AA315" s="61"/>
      <c r="AB315" s="65">
        <f t="shared" si="78"/>
        <v>62751.002789999999</v>
      </c>
      <c r="AC315" s="61"/>
      <c r="AD315" s="61"/>
      <c r="AE315" s="61"/>
      <c r="AF315" s="61"/>
      <c r="AG315" s="61"/>
      <c r="AH315" s="64">
        <f t="shared" si="84"/>
        <v>64570.781870909996</v>
      </c>
      <c r="AI315" s="61"/>
      <c r="AJ315" s="65">
        <f t="shared" si="75"/>
        <v>64570.781870909996</v>
      </c>
      <c r="AK315" s="61"/>
      <c r="AL315" s="61"/>
      <c r="AM315" s="61"/>
      <c r="AN315" s="61"/>
      <c r="AO315" s="61"/>
      <c r="AP315" s="64">
        <f t="shared" si="85"/>
        <v>66443.334545166392</v>
      </c>
      <c r="AQ315" s="61"/>
      <c r="AR315" s="65">
        <f t="shared" si="79"/>
        <v>66443.334545166392</v>
      </c>
      <c r="AS315" s="61"/>
      <c r="AT315" s="61"/>
      <c r="AU315" s="61"/>
      <c r="AV315" s="61"/>
      <c r="AW315" s="61"/>
      <c r="AX315" s="64">
        <f t="shared" si="80"/>
        <v>68370.191246976217</v>
      </c>
      <c r="AY315" s="61"/>
      <c r="AZ315" s="65">
        <f t="shared" si="81"/>
        <v>68370.191246976217</v>
      </c>
      <c r="BA315" s="61"/>
      <c r="BB315" s="61"/>
      <c r="BC315" s="61"/>
      <c r="BD315" s="61"/>
      <c r="BE315" s="61"/>
      <c r="BF315" s="66" t="s">
        <v>1332</v>
      </c>
      <c r="BG315" s="66" t="s">
        <v>1331</v>
      </c>
      <c r="BH315" s="66" t="s">
        <v>1522</v>
      </c>
      <c r="BI315" s="66" t="s">
        <v>1515</v>
      </c>
    </row>
    <row r="316" spans="1:61" s="67" customFormat="1" x14ac:dyDescent="0.35">
      <c r="A316" s="90" t="s">
        <v>809</v>
      </c>
      <c r="B316" s="90" t="s">
        <v>160</v>
      </c>
      <c r="C316" s="90" t="s">
        <v>161</v>
      </c>
      <c r="D316" s="91" t="s">
        <v>162</v>
      </c>
      <c r="E316" s="90" t="s">
        <v>810</v>
      </c>
      <c r="F316" s="90" t="s">
        <v>811</v>
      </c>
      <c r="G316" s="90" t="s">
        <v>812</v>
      </c>
      <c r="H316" s="90" t="s">
        <v>813</v>
      </c>
      <c r="I316" s="92">
        <v>8960</v>
      </c>
      <c r="J316" s="90" t="s">
        <v>176</v>
      </c>
      <c r="K316" s="93">
        <f t="shared" si="74"/>
        <v>82073.600000000006</v>
      </c>
      <c r="L316" s="233">
        <v>28354.14</v>
      </c>
      <c r="M316" s="63"/>
      <c r="N316" s="63"/>
      <c r="O316" s="63"/>
      <c r="P316" s="60" t="s">
        <v>122</v>
      </c>
      <c r="Q316" s="60"/>
      <c r="R316" s="64">
        <f ca="1">T316-S316</f>
        <v>15638.555792159999</v>
      </c>
      <c r="S316" s="61">
        <f ca="1">T316*46.4%</f>
        <v>13537.854267839999</v>
      </c>
      <c r="T316" s="65">
        <f t="shared" ca="1" si="76"/>
        <v>29176.410059999998</v>
      </c>
      <c r="U316" s="61"/>
      <c r="V316" s="61"/>
      <c r="W316" s="61"/>
      <c r="X316" s="61"/>
      <c r="Y316" s="61"/>
      <c r="Z316" s="64">
        <f ca="1">AB316-AA316</f>
        <v>15638.555792159999</v>
      </c>
      <c r="AA316" s="61">
        <f ca="1">AB316*46.4%</f>
        <v>13537.854267839999</v>
      </c>
      <c r="AB316" s="65">
        <f t="shared" ca="1" si="78"/>
        <v>29176.410059999998</v>
      </c>
      <c r="AC316" s="61"/>
      <c r="AD316" s="61"/>
      <c r="AE316" s="61"/>
      <c r="AF316" s="61"/>
      <c r="AG316" s="61"/>
      <c r="AH316" s="64">
        <f ca="1">AJ316-AI316</f>
        <v>16032.028858229158</v>
      </c>
      <c r="AI316" s="61">
        <f ca="1">AJ316*46.6%</f>
        <v>13990.497093510839</v>
      </c>
      <c r="AJ316" s="65">
        <f t="shared" ca="1" si="75"/>
        <v>30022.525951739997</v>
      </c>
      <c r="AK316" s="61"/>
      <c r="AL316" s="61"/>
      <c r="AM316" s="61"/>
      <c r="AN316" s="61"/>
      <c r="AO316" s="61"/>
      <c r="AP316" s="64">
        <f ca="1">AR316-AQ316</f>
        <v>16558.744053526483</v>
      </c>
      <c r="AQ316" s="61">
        <f ca="1">AR316*46.4%</f>
        <v>14334.435150813972</v>
      </c>
      <c r="AR316" s="65">
        <f t="shared" ca="1" si="79"/>
        <v>30893.179204340457</v>
      </c>
      <c r="AS316" s="61"/>
      <c r="AT316" s="61"/>
      <c r="AU316" s="61"/>
      <c r="AV316" s="61"/>
      <c r="AW316" s="61"/>
      <c r="AX316" s="64">
        <f ca="1">AZ316-AY316</f>
        <v>17038.947631078754</v>
      </c>
      <c r="AY316" s="61">
        <f ca="1">AZ316*46.4%</f>
        <v>14750.133770187575</v>
      </c>
      <c r="AZ316" s="65">
        <f t="shared" ca="1" si="81"/>
        <v>31789.081401266329</v>
      </c>
      <c r="BA316" s="61"/>
      <c r="BB316" s="61"/>
      <c r="BC316" s="61"/>
      <c r="BD316" s="61"/>
      <c r="BE316" s="61"/>
      <c r="BF316" s="66" t="s">
        <v>1332</v>
      </c>
      <c r="BG316" s="66" t="s">
        <v>1331</v>
      </c>
      <c r="BH316" s="66" t="s">
        <v>1522</v>
      </c>
      <c r="BI316" s="66" t="s">
        <v>1516</v>
      </c>
    </row>
    <row r="317" spans="1:61" s="67" customFormat="1" x14ac:dyDescent="0.35">
      <c r="A317" s="90" t="s">
        <v>814</v>
      </c>
      <c r="B317" s="90" t="s">
        <v>160</v>
      </c>
      <c r="C317" s="90" t="s">
        <v>161</v>
      </c>
      <c r="D317" s="91" t="s">
        <v>162</v>
      </c>
      <c r="E317" s="90" t="s">
        <v>815</v>
      </c>
      <c r="F317" s="90" t="s">
        <v>811</v>
      </c>
      <c r="G317" s="90" t="s">
        <v>812</v>
      </c>
      <c r="H317" s="90" t="s">
        <v>813</v>
      </c>
      <c r="I317" s="92">
        <v>6747</v>
      </c>
      <c r="J317" s="90" t="s">
        <v>170</v>
      </c>
      <c r="K317" s="93">
        <f t="shared" si="74"/>
        <v>61802.520000000004</v>
      </c>
      <c r="L317" s="233">
        <v>21351.05</v>
      </c>
      <c r="M317" s="63"/>
      <c r="N317" s="63"/>
      <c r="O317" s="63"/>
      <c r="P317" s="60" t="s">
        <v>120</v>
      </c>
      <c r="Q317" s="60" t="s">
        <v>1619</v>
      </c>
      <c r="R317" s="64">
        <f t="shared" ref="R317:R328" ca="1" si="86">T317-S317</f>
        <v>11776.043521200001</v>
      </c>
      <c r="S317" s="61">
        <f t="shared" ref="S317:S328" ca="1" si="87">T317*46.4%</f>
        <v>10194.186928799998</v>
      </c>
      <c r="T317" s="65">
        <f t="shared" ca="1" si="76"/>
        <v>21970.230449999999</v>
      </c>
      <c r="U317" s="61"/>
      <c r="V317" s="61"/>
      <c r="W317" s="61"/>
      <c r="X317" s="61"/>
      <c r="Y317" s="61"/>
      <c r="Z317" s="64">
        <f t="shared" ref="Z317:Z328" ca="1" si="88">AB317-AA317</f>
        <v>11776.043521200001</v>
      </c>
      <c r="AA317" s="61">
        <f t="shared" ref="AA317:AA328" ca="1" si="89">AB317*46.4%</f>
        <v>10194.186928799998</v>
      </c>
      <c r="AB317" s="65">
        <f t="shared" ca="1" si="78"/>
        <v>21970.230449999999</v>
      </c>
      <c r="AC317" s="61"/>
      <c r="AD317" s="61"/>
      <c r="AE317" s="61"/>
      <c r="AF317" s="61"/>
      <c r="AG317" s="61"/>
      <c r="AH317" s="64">
        <f t="shared" ref="AH317:AH328" ca="1" si="90">AJ317-AI317</f>
        <v>12072.334049048699</v>
      </c>
      <c r="AI317" s="61">
        <f t="shared" ref="AI317:AI328" ca="1" si="91">AJ317*46.6%</f>
        <v>10535.033084001301</v>
      </c>
      <c r="AJ317" s="65">
        <f t="shared" ca="1" si="75"/>
        <v>22607.36713305</v>
      </c>
      <c r="AK317" s="61"/>
      <c r="AL317" s="61"/>
      <c r="AM317" s="61"/>
      <c r="AN317" s="61"/>
      <c r="AO317" s="61"/>
      <c r="AP317" s="64">
        <f t="shared" ref="AP317:AP328" ca="1" si="92">AR317-AQ317</f>
        <v>12468.95769803093</v>
      </c>
      <c r="AQ317" s="61">
        <f t="shared" ref="AQ317:AQ328" ca="1" si="93">AR317*46.4%</f>
        <v>10794.023081877522</v>
      </c>
      <c r="AR317" s="65">
        <f t="shared" ca="1" si="79"/>
        <v>23262.980779908452</v>
      </c>
      <c r="AS317" s="61"/>
      <c r="AT317" s="61"/>
      <c r="AU317" s="61"/>
      <c r="AV317" s="61"/>
      <c r="AW317" s="61"/>
      <c r="AX317" s="64">
        <f t="shared" ref="AX317:AX328" ca="1" si="94">AZ317-AY317</f>
        <v>12830.557471273827</v>
      </c>
      <c r="AY317" s="61">
        <f t="shared" ref="AY317:AY328" ca="1" si="95">AZ317*46.4%</f>
        <v>11107.049751251969</v>
      </c>
      <c r="AZ317" s="65">
        <f t="shared" ca="1" si="81"/>
        <v>23937.607222525796</v>
      </c>
      <c r="BA317" s="61"/>
      <c r="BB317" s="61"/>
      <c r="BC317" s="61"/>
      <c r="BD317" s="61"/>
      <c r="BE317" s="61"/>
      <c r="BF317" s="66" t="s">
        <v>1332</v>
      </c>
      <c r="BG317" s="66" t="s">
        <v>1332</v>
      </c>
      <c r="BH317" s="66" t="s">
        <v>1502</v>
      </c>
      <c r="BI317" s="66" t="s">
        <v>1516</v>
      </c>
    </row>
    <row r="318" spans="1:61" s="67" customFormat="1" x14ac:dyDescent="0.35">
      <c r="A318" s="90" t="s">
        <v>816</v>
      </c>
      <c r="B318" s="90" t="s">
        <v>160</v>
      </c>
      <c r="C318" s="90" t="s">
        <v>161</v>
      </c>
      <c r="D318" s="91" t="s">
        <v>162</v>
      </c>
      <c r="E318" s="90" t="s">
        <v>817</v>
      </c>
      <c r="F318" s="90" t="s">
        <v>811</v>
      </c>
      <c r="G318" s="90" t="s">
        <v>812</v>
      </c>
      <c r="H318" s="90" t="s">
        <v>813</v>
      </c>
      <c r="I318" s="92">
        <v>60481</v>
      </c>
      <c r="J318" s="90" t="s">
        <v>173</v>
      </c>
      <c r="K318" s="93">
        <f t="shared" si="74"/>
        <v>554005.96</v>
      </c>
      <c r="L318" s="233">
        <v>191393.64</v>
      </c>
      <c r="M318" s="63"/>
      <c r="N318" s="63"/>
      <c r="O318" s="63"/>
      <c r="P318" s="60" t="s">
        <v>120</v>
      </c>
      <c r="Q318" s="60" t="s">
        <v>1618</v>
      </c>
      <c r="R318" s="64">
        <f t="shared" ca="1" si="86"/>
        <v>105562.01378016001</v>
      </c>
      <c r="S318" s="61">
        <f t="shared" ca="1" si="87"/>
        <v>91382.041779840001</v>
      </c>
      <c r="T318" s="65">
        <f t="shared" ca="1" si="76"/>
        <v>196944.05556000001</v>
      </c>
      <c r="U318" s="61"/>
      <c r="V318" s="61"/>
      <c r="W318" s="61"/>
      <c r="X318" s="61"/>
      <c r="Y318" s="61"/>
      <c r="Z318" s="64">
        <f t="shared" ca="1" si="88"/>
        <v>105562.01378016001</v>
      </c>
      <c r="AA318" s="61">
        <f t="shared" ca="1" si="89"/>
        <v>91382.041779840001</v>
      </c>
      <c r="AB318" s="65">
        <f t="shared" ca="1" si="78"/>
        <v>196944.05556000001</v>
      </c>
      <c r="AC318" s="61"/>
      <c r="AD318" s="61"/>
      <c r="AE318" s="61"/>
      <c r="AF318" s="61"/>
      <c r="AG318" s="61"/>
      <c r="AH318" s="64">
        <f t="shared" ca="1" si="90"/>
        <v>108218.00131344216</v>
      </c>
      <c r="AI318" s="61">
        <f t="shared" ca="1" si="91"/>
        <v>94437.431857797841</v>
      </c>
      <c r="AJ318" s="65">
        <f t="shared" ca="1" si="75"/>
        <v>202655.43317124</v>
      </c>
      <c r="AK318" s="61"/>
      <c r="AL318" s="61"/>
      <c r="AM318" s="61"/>
      <c r="AN318" s="61"/>
      <c r="AO318" s="61"/>
      <c r="AP318" s="64">
        <f t="shared" ca="1" si="92"/>
        <v>111773.3882329984</v>
      </c>
      <c r="AQ318" s="61">
        <f t="shared" ca="1" si="93"/>
        <v>96759.052500207559</v>
      </c>
      <c r="AR318" s="65">
        <f t="shared" ca="1" si="79"/>
        <v>208532.44073320596</v>
      </c>
      <c r="AS318" s="61"/>
      <c r="AT318" s="61"/>
      <c r="AU318" s="61"/>
      <c r="AV318" s="61"/>
      <c r="AW318" s="61"/>
      <c r="AX318" s="64">
        <f t="shared" ca="1" si="94"/>
        <v>115014.81649175535</v>
      </c>
      <c r="AY318" s="61">
        <f t="shared" ca="1" si="95"/>
        <v>99565.065022713577</v>
      </c>
      <c r="AZ318" s="65">
        <f t="shared" ca="1" si="81"/>
        <v>214579.88151446893</v>
      </c>
      <c r="BA318" s="61"/>
      <c r="BB318" s="61"/>
      <c r="BC318" s="61"/>
      <c r="BD318" s="61"/>
      <c r="BE318" s="61"/>
      <c r="BF318" s="66" t="s">
        <v>1332</v>
      </c>
      <c r="BG318" s="66" t="s">
        <v>1331</v>
      </c>
      <c r="BH318" s="66" t="s">
        <v>1522</v>
      </c>
      <c r="BI318" s="66" t="s">
        <v>1516</v>
      </c>
    </row>
    <row r="319" spans="1:61" s="67" customFormat="1" x14ac:dyDescent="0.35">
      <c r="A319" s="90" t="s">
        <v>818</v>
      </c>
      <c r="B319" s="90" t="s">
        <v>160</v>
      </c>
      <c r="C319" s="90" t="s">
        <v>161</v>
      </c>
      <c r="D319" s="91" t="s">
        <v>162</v>
      </c>
      <c r="E319" s="90" t="s">
        <v>819</v>
      </c>
      <c r="F319" s="90" t="s">
        <v>811</v>
      </c>
      <c r="G319" s="90" t="s">
        <v>812</v>
      </c>
      <c r="H319" s="90" t="s">
        <v>813</v>
      </c>
      <c r="I319" s="92">
        <v>6747</v>
      </c>
      <c r="J319" s="90" t="s">
        <v>170</v>
      </c>
      <c r="K319" s="93">
        <f t="shared" si="74"/>
        <v>61802.520000000004</v>
      </c>
      <c r="L319" s="233">
        <v>21351.05</v>
      </c>
      <c r="M319" s="63"/>
      <c r="N319" s="63"/>
      <c r="O319" s="63"/>
      <c r="P319" s="60" t="s">
        <v>120</v>
      </c>
      <c r="Q319" s="60" t="s">
        <v>1619</v>
      </c>
      <c r="R319" s="64">
        <f t="shared" ca="1" si="86"/>
        <v>11776.043521200001</v>
      </c>
      <c r="S319" s="61">
        <f t="shared" ca="1" si="87"/>
        <v>10194.186928799998</v>
      </c>
      <c r="T319" s="65">
        <f t="shared" ca="1" si="76"/>
        <v>21970.230449999999</v>
      </c>
      <c r="U319" s="61"/>
      <c r="V319" s="61"/>
      <c r="W319" s="61"/>
      <c r="X319" s="61"/>
      <c r="Y319" s="61"/>
      <c r="Z319" s="64">
        <f t="shared" ca="1" si="88"/>
        <v>11776.043521200001</v>
      </c>
      <c r="AA319" s="61">
        <f t="shared" ca="1" si="89"/>
        <v>10194.186928799998</v>
      </c>
      <c r="AB319" s="65">
        <f t="shared" ca="1" si="78"/>
        <v>21970.230449999999</v>
      </c>
      <c r="AC319" s="61"/>
      <c r="AD319" s="61"/>
      <c r="AE319" s="61"/>
      <c r="AF319" s="61"/>
      <c r="AG319" s="61"/>
      <c r="AH319" s="64">
        <f t="shared" ca="1" si="90"/>
        <v>12072.334049048699</v>
      </c>
      <c r="AI319" s="61">
        <f t="shared" ca="1" si="91"/>
        <v>10535.033084001301</v>
      </c>
      <c r="AJ319" s="65">
        <f t="shared" ca="1" si="75"/>
        <v>22607.36713305</v>
      </c>
      <c r="AK319" s="61"/>
      <c r="AL319" s="61"/>
      <c r="AM319" s="61"/>
      <c r="AN319" s="61"/>
      <c r="AO319" s="61"/>
      <c r="AP319" s="64">
        <f t="shared" ca="1" si="92"/>
        <v>12468.95769803093</v>
      </c>
      <c r="AQ319" s="61">
        <f t="shared" ca="1" si="93"/>
        <v>10794.023081877522</v>
      </c>
      <c r="AR319" s="65">
        <f t="shared" ca="1" si="79"/>
        <v>23262.980779908452</v>
      </c>
      <c r="AS319" s="61"/>
      <c r="AT319" s="61"/>
      <c r="AU319" s="61"/>
      <c r="AV319" s="61"/>
      <c r="AW319" s="61"/>
      <c r="AX319" s="64">
        <f t="shared" ca="1" si="94"/>
        <v>12830.557471273827</v>
      </c>
      <c r="AY319" s="61">
        <f t="shared" ca="1" si="95"/>
        <v>11107.049751251969</v>
      </c>
      <c r="AZ319" s="65">
        <f t="shared" ca="1" si="81"/>
        <v>23937.607222525796</v>
      </c>
      <c r="BA319" s="61"/>
      <c r="BB319" s="61"/>
      <c r="BC319" s="61"/>
      <c r="BD319" s="61"/>
      <c r="BE319" s="61"/>
      <c r="BF319" s="66" t="s">
        <v>1332</v>
      </c>
      <c r="BG319" s="66" t="s">
        <v>1332</v>
      </c>
      <c r="BH319" s="66" t="s">
        <v>1502</v>
      </c>
      <c r="BI319" s="66" t="s">
        <v>1516</v>
      </c>
    </row>
    <row r="320" spans="1:61" s="67" customFormat="1" x14ac:dyDescent="0.35">
      <c r="A320" s="90" t="s">
        <v>820</v>
      </c>
      <c r="B320" s="90" t="s">
        <v>160</v>
      </c>
      <c r="C320" s="90" t="s">
        <v>161</v>
      </c>
      <c r="D320" s="91" t="s">
        <v>162</v>
      </c>
      <c r="E320" s="90" t="s">
        <v>821</v>
      </c>
      <c r="F320" s="90" t="s">
        <v>811</v>
      </c>
      <c r="G320" s="90" t="s">
        <v>812</v>
      </c>
      <c r="H320" s="90" t="s">
        <v>813</v>
      </c>
      <c r="I320" s="92">
        <v>6747</v>
      </c>
      <c r="J320" s="90" t="s">
        <v>170</v>
      </c>
      <c r="K320" s="93">
        <f t="shared" si="74"/>
        <v>61802.520000000004</v>
      </c>
      <c r="L320" s="233">
        <v>21351.05</v>
      </c>
      <c r="M320" s="63"/>
      <c r="N320" s="63"/>
      <c r="O320" s="63"/>
      <c r="P320" s="60" t="s">
        <v>120</v>
      </c>
      <c r="Q320" s="60" t="s">
        <v>1619</v>
      </c>
      <c r="R320" s="64">
        <f t="shared" ca="1" si="86"/>
        <v>11776.043521200001</v>
      </c>
      <c r="S320" s="61">
        <f t="shared" ca="1" si="87"/>
        <v>10194.186928799998</v>
      </c>
      <c r="T320" s="65">
        <f t="shared" ca="1" si="76"/>
        <v>21970.230449999999</v>
      </c>
      <c r="U320" s="61"/>
      <c r="V320" s="61"/>
      <c r="W320" s="61"/>
      <c r="X320" s="61"/>
      <c r="Y320" s="61"/>
      <c r="Z320" s="64">
        <f t="shared" ca="1" si="88"/>
        <v>11776.043521200001</v>
      </c>
      <c r="AA320" s="61">
        <f t="shared" ca="1" si="89"/>
        <v>10194.186928799998</v>
      </c>
      <c r="AB320" s="65">
        <f t="shared" ca="1" si="78"/>
        <v>21970.230449999999</v>
      </c>
      <c r="AC320" s="61"/>
      <c r="AD320" s="61"/>
      <c r="AE320" s="61"/>
      <c r="AF320" s="61"/>
      <c r="AG320" s="61"/>
      <c r="AH320" s="64">
        <f t="shared" ca="1" si="90"/>
        <v>12072.334049048699</v>
      </c>
      <c r="AI320" s="61">
        <f t="shared" ca="1" si="91"/>
        <v>10535.033084001301</v>
      </c>
      <c r="AJ320" s="65">
        <f t="shared" ca="1" si="75"/>
        <v>22607.36713305</v>
      </c>
      <c r="AK320" s="61"/>
      <c r="AL320" s="61"/>
      <c r="AM320" s="61"/>
      <c r="AN320" s="61"/>
      <c r="AO320" s="61"/>
      <c r="AP320" s="64">
        <f t="shared" ca="1" si="92"/>
        <v>12468.95769803093</v>
      </c>
      <c r="AQ320" s="61">
        <f t="shared" ca="1" si="93"/>
        <v>10794.023081877522</v>
      </c>
      <c r="AR320" s="65">
        <f t="shared" ca="1" si="79"/>
        <v>23262.980779908452</v>
      </c>
      <c r="AS320" s="61"/>
      <c r="AT320" s="61"/>
      <c r="AU320" s="61"/>
      <c r="AV320" s="61"/>
      <c r="AW320" s="61"/>
      <c r="AX320" s="64">
        <f t="shared" ca="1" si="94"/>
        <v>12830.557471273827</v>
      </c>
      <c r="AY320" s="61">
        <f t="shared" ca="1" si="95"/>
        <v>11107.049751251969</v>
      </c>
      <c r="AZ320" s="65">
        <f t="shared" ca="1" si="81"/>
        <v>23937.607222525796</v>
      </c>
      <c r="BA320" s="61"/>
      <c r="BB320" s="61"/>
      <c r="BC320" s="61"/>
      <c r="BD320" s="61"/>
      <c r="BE320" s="61"/>
      <c r="BF320" s="66" t="s">
        <v>1332</v>
      </c>
      <c r="BG320" s="66" t="s">
        <v>1332</v>
      </c>
      <c r="BH320" s="66" t="s">
        <v>1502</v>
      </c>
      <c r="BI320" s="66" t="s">
        <v>1516</v>
      </c>
    </row>
    <row r="321" spans="1:61" s="67" customFormat="1" x14ac:dyDescent="0.35">
      <c r="A321" s="90" t="s">
        <v>822</v>
      </c>
      <c r="B321" s="90" t="s">
        <v>160</v>
      </c>
      <c r="C321" s="90" t="s">
        <v>161</v>
      </c>
      <c r="D321" s="91" t="s">
        <v>162</v>
      </c>
      <c r="E321" s="90" t="s">
        <v>823</v>
      </c>
      <c r="F321" s="90" t="s">
        <v>811</v>
      </c>
      <c r="G321" s="90" t="s">
        <v>812</v>
      </c>
      <c r="H321" s="90" t="s">
        <v>813</v>
      </c>
      <c r="I321" s="92">
        <v>6747</v>
      </c>
      <c r="J321" s="90" t="s">
        <v>170</v>
      </c>
      <c r="K321" s="93">
        <f t="shared" si="74"/>
        <v>61802.520000000004</v>
      </c>
      <c r="L321" s="233">
        <v>21351.05</v>
      </c>
      <c r="M321" s="63"/>
      <c r="N321" s="63"/>
      <c r="O321" s="63"/>
      <c r="P321" s="60" t="s">
        <v>120</v>
      </c>
      <c r="Q321" s="60" t="s">
        <v>1619</v>
      </c>
      <c r="R321" s="64">
        <f t="shared" ca="1" si="86"/>
        <v>11776.043521200001</v>
      </c>
      <c r="S321" s="61">
        <f t="shared" ca="1" si="87"/>
        <v>10194.186928799998</v>
      </c>
      <c r="T321" s="65">
        <f t="shared" ca="1" si="76"/>
        <v>21970.230449999999</v>
      </c>
      <c r="U321" s="61"/>
      <c r="V321" s="61"/>
      <c r="W321" s="61"/>
      <c r="X321" s="61"/>
      <c r="Y321" s="61"/>
      <c r="Z321" s="64">
        <f t="shared" ca="1" si="88"/>
        <v>11776.043521200001</v>
      </c>
      <c r="AA321" s="61">
        <f t="shared" ca="1" si="89"/>
        <v>10194.186928799998</v>
      </c>
      <c r="AB321" s="65">
        <f t="shared" ca="1" si="78"/>
        <v>21970.230449999999</v>
      </c>
      <c r="AC321" s="61"/>
      <c r="AD321" s="61"/>
      <c r="AE321" s="61"/>
      <c r="AF321" s="61"/>
      <c r="AG321" s="61"/>
      <c r="AH321" s="64">
        <f t="shared" ca="1" si="90"/>
        <v>12072.334049048699</v>
      </c>
      <c r="AI321" s="61">
        <f t="shared" ca="1" si="91"/>
        <v>10535.033084001301</v>
      </c>
      <c r="AJ321" s="65">
        <f t="shared" ca="1" si="75"/>
        <v>22607.36713305</v>
      </c>
      <c r="AK321" s="61"/>
      <c r="AL321" s="61"/>
      <c r="AM321" s="61"/>
      <c r="AN321" s="61"/>
      <c r="AO321" s="61"/>
      <c r="AP321" s="64">
        <f t="shared" ca="1" si="92"/>
        <v>12468.95769803093</v>
      </c>
      <c r="AQ321" s="61">
        <f t="shared" ca="1" si="93"/>
        <v>10794.023081877522</v>
      </c>
      <c r="AR321" s="65">
        <f t="shared" ca="1" si="79"/>
        <v>23262.980779908452</v>
      </c>
      <c r="AS321" s="61"/>
      <c r="AT321" s="61"/>
      <c r="AU321" s="61"/>
      <c r="AV321" s="61"/>
      <c r="AW321" s="61"/>
      <c r="AX321" s="64">
        <f t="shared" ca="1" si="94"/>
        <v>12830.557471273827</v>
      </c>
      <c r="AY321" s="61">
        <f t="shared" ca="1" si="95"/>
        <v>11107.049751251969</v>
      </c>
      <c r="AZ321" s="65">
        <f t="shared" ca="1" si="81"/>
        <v>23937.607222525796</v>
      </c>
      <c r="BA321" s="61"/>
      <c r="BB321" s="61"/>
      <c r="BC321" s="61"/>
      <c r="BD321" s="61"/>
      <c r="BE321" s="61"/>
      <c r="BF321" s="66" t="s">
        <v>1332</v>
      </c>
      <c r="BG321" s="66" t="s">
        <v>1332</v>
      </c>
      <c r="BH321" s="66" t="s">
        <v>1502</v>
      </c>
      <c r="BI321" s="66" t="s">
        <v>1516</v>
      </c>
    </row>
    <row r="322" spans="1:61" s="67" customFormat="1" x14ac:dyDescent="0.35">
      <c r="A322" s="90" t="s">
        <v>824</v>
      </c>
      <c r="B322" s="90" t="s">
        <v>160</v>
      </c>
      <c r="C322" s="90" t="s">
        <v>161</v>
      </c>
      <c r="D322" s="91" t="s">
        <v>162</v>
      </c>
      <c r="E322" s="90" t="s">
        <v>825</v>
      </c>
      <c r="F322" s="90" t="s">
        <v>811</v>
      </c>
      <c r="G322" s="90" t="s">
        <v>812</v>
      </c>
      <c r="H322" s="90" t="s">
        <v>813</v>
      </c>
      <c r="I322" s="92">
        <v>6747</v>
      </c>
      <c r="J322" s="90" t="s">
        <v>170</v>
      </c>
      <c r="K322" s="93">
        <f t="shared" si="74"/>
        <v>61802.520000000004</v>
      </c>
      <c r="L322" s="233">
        <v>21351.05</v>
      </c>
      <c r="M322" s="63"/>
      <c r="N322" s="63"/>
      <c r="O322" s="63"/>
      <c r="P322" s="60" t="s">
        <v>120</v>
      </c>
      <c r="Q322" s="60" t="s">
        <v>1619</v>
      </c>
      <c r="R322" s="64">
        <f t="shared" ca="1" si="86"/>
        <v>11776.043521200001</v>
      </c>
      <c r="S322" s="61">
        <f t="shared" ca="1" si="87"/>
        <v>10194.186928799998</v>
      </c>
      <c r="T322" s="65">
        <f t="shared" ca="1" si="76"/>
        <v>21970.230449999999</v>
      </c>
      <c r="U322" s="61"/>
      <c r="V322" s="61"/>
      <c r="W322" s="61"/>
      <c r="X322" s="61"/>
      <c r="Y322" s="61"/>
      <c r="Z322" s="64">
        <f t="shared" ca="1" si="88"/>
        <v>11776.043521200001</v>
      </c>
      <c r="AA322" s="61">
        <f t="shared" ca="1" si="89"/>
        <v>10194.186928799998</v>
      </c>
      <c r="AB322" s="65">
        <f t="shared" ca="1" si="78"/>
        <v>21970.230449999999</v>
      </c>
      <c r="AC322" s="61"/>
      <c r="AD322" s="61"/>
      <c r="AE322" s="61"/>
      <c r="AF322" s="61"/>
      <c r="AG322" s="61"/>
      <c r="AH322" s="64">
        <f t="shared" ca="1" si="90"/>
        <v>12072.334049048699</v>
      </c>
      <c r="AI322" s="61">
        <f t="shared" ca="1" si="91"/>
        <v>10535.033084001301</v>
      </c>
      <c r="AJ322" s="65">
        <f t="shared" ca="1" si="75"/>
        <v>22607.36713305</v>
      </c>
      <c r="AK322" s="61"/>
      <c r="AL322" s="61"/>
      <c r="AM322" s="61"/>
      <c r="AN322" s="61"/>
      <c r="AO322" s="61"/>
      <c r="AP322" s="64">
        <f t="shared" ca="1" si="92"/>
        <v>12468.95769803093</v>
      </c>
      <c r="AQ322" s="61">
        <f t="shared" ca="1" si="93"/>
        <v>10794.023081877522</v>
      </c>
      <c r="AR322" s="65">
        <f t="shared" ca="1" si="79"/>
        <v>23262.980779908452</v>
      </c>
      <c r="AS322" s="61"/>
      <c r="AT322" s="61"/>
      <c r="AU322" s="61"/>
      <c r="AV322" s="61"/>
      <c r="AW322" s="61"/>
      <c r="AX322" s="64">
        <f t="shared" ca="1" si="94"/>
        <v>12830.557471273827</v>
      </c>
      <c r="AY322" s="61">
        <f t="shared" ca="1" si="95"/>
        <v>11107.049751251969</v>
      </c>
      <c r="AZ322" s="65">
        <f t="shared" ca="1" si="81"/>
        <v>23937.607222525796</v>
      </c>
      <c r="BA322" s="61"/>
      <c r="BB322" s="61"/>
      <c r="BC322" s="61"/>
      <c r="BD322" s="61"/>
      <c r="BE322" s="61"/>
      <c r="BF322" s="66" t="s">
        <v>1332</v>
      </c>
      <c r="BG322" s="66" t="s">
        <v>1332</v>
      </c>
      <c r="BH322" s="66" t="s">
        <v>1502</v>
      </c>
      <c r="BI322" s="66" t="s">
        <v>1516</v>
      </c>
    </row>
    <row r="323" spans="1:61" s="67" customFormat="1" x14ac:dyDescent="0.35">
      <c r="A323" s="90" t="s">
        <v>826</v>
      </c>
      <c r="B323" s="90" t="s">
        <v>160</v>
      </c>
      <c r="C323" s="90" t="s">
        <v>161</v>
      </c>
      <c r="D323" s="91" t="s">
        <v>162</v>
      </c>
      <c r="E323" s="90" t="s">
        <v>827</v>
      </c>
      <c r="F323" s="90" t="s">
        <v>811</v>
      </c>
      <c r="G323" s="90" t="s">
        <v>812</v>
      </c>
      <c r="H323" s="90" t="s">
        <v>813</v>
      </c>
      <c r="I323" s="92">
        <v>6747</v>
      </c>
      <c r="J323" s="90" t="s">
        <v>170</v>
      </c>
      <c r="K323" s="93">
        <f t="shared" si="74"/>
        <v>61802.520000000004</v>
      </c>
      <c r="L323" s="233">
        <v>21351.05</v>
      </c>
      <c r="M323" s="63"/>
      <c r="N323" s="63"/>
      <c r="O323" s="63"/>
      <c r="P323" s="60" t="s">
        <v>120</v>
      </c>
      <c r="Q323" s="60" t="s">
        <v>1619</v>
      </c>
      <c r="R323" s="64">
        <f t="shared" ca="1" si="86"/>
        <v>11776.043521200001</v>
      </c>
      <c r="S323" s="61">
        <f t="shared" ca="1" si="87"/>
        <v>10194.186928799998</v>
      </c>
      <c r="T323" s="65">
        <f t="shared" ca="1" si="76"/>
        <v>21970.230449999999</v>
      </c>
      <c r="U323" s="61"/>
      <c r="V323" s="61"/>
      <c r="W323" s="61"/>
      <c r="X323" s="61"/>
      <c r="Y323" s="61"/>
      <c r="Z323" s="64">
        <f t="shared" ca="1" si="88"/>
        <v>11776.043521200001</v>
      </c>
      <c r="AA323" s="61">
        <f t="shared" ca="1" si="89"/>
        <v>10194.186928799998</v>
      </c>
      <c r="AB323" s="65">
        <f t="shared" ca="1" si="78"/>
        <v>21970.230449999999</v>
      </c>
      <c r="AC323" s="61"/>
      <c r="AD323" s="61"/>
      <c r="AE323" s="61"/>
      <c r="AF323" s="61"/>
      <c r="AG323" s="61"/>
      <c r="AH323" s="64">
        <f t="shared" ca="1" si="90"/>
        <v>12072.334049048699</v>
      </c>
      <c r="AI323" s="61">
        <f t="shared" ca="1" si="91"/>
        <v>10535.033084001301</v>
      </c>
      <c r="AJ323" s="65">
        <f t="shared" ca="1" si="75"/>
        <v>22607.36713305</v>
      </c>
      <c r="AK323" s="61"/>
      <c r="AL323" s="61"/>
      <c r="AM323" s="61"/>
      <c r="AN323" s="61"/>
      <c r="AO323" s="61"/>
      <c r="AP323" s="64">
        <f t="shared" ca="1" si="92"/>
        <v>12468.95769803093</v>
      </c>
      <c r="AQ323" s="61">
        <f t="shared" ca="1" si="93"/>
        <v>10794.023081877522</v>
      </c>
      <c r="AR323" s="65">
        <f t="shared" ca="1" si="79"/>
        <v>23262.980779908452</v>
      </c>
      <c r="AS323" s="61"/>
      <c r="AT323" s="61"/>
      <c r="AU323" s="61"/>
      <c r="AV323" s="61"/>
      <c r="AW323" s="61"/>
      <c r="AX323" s="64">
        <f t="shared" ca="1" si="94"/>
        <v>12830.557471273827</v>
      </c>
      <c r="AY323" s="61">
        <f t="shared" ca="1" si="95"/>
        <v>11107.049751251969</v>
      </c>
      <c r="AZ323" s="65">
        <f t="shared" ca="1" si="81"/>
        <v>23937.607222525796</v>
      </c>
      <c r="BA323" s="61"/>
      <c r="BB323" s="61"/>
      <c r="BC323" s="61"/>
      <c r="BD323" s="61"/>
      <c r="BE323" s="61"/>
      <c r="BF323" s="66" t="s">
        <v>1332</v>
      </c>
      <c r="BG323" s="66" t="s">
        <v>1332</v>
      </c>
      <c r="BH323" s="66" t="s">
        <v>1502</v>
      </c>
      <c r="BI323" s="66" t="s">
        <v>1516</v>
      </c>
    </row>
    <row r="324" spans="1:61" s="67" customFormat="1" x14ac:dyDescent="0.35">
      <c r="A324" s="90" t="s">
        <v>828</v>
      </c>
      <c r="B324" s="90" t="s">
        <v>160</v>
      </c>
      <c r="C324" s="90" t="s">
        <v>161</v>
      </c>
      <c r="D324" s="91" t="s">
        <v>162</v>
      </c>
      <c r="E324" s="90" t="s">
        <v>829</v>
      </c>
      <c r="F324" s="90" t="s">
        <v>811</v>
      </c>
      <c r="G324" s="90" t="s">
        <v>812</v>
      </c>
      <c r="H324" s="90" t="s">
        <v>813</v>
      </c>
      <c r="I324" s="92">
        <v>9548</v>
      </c>
      <c r="J324" s="90" t="s">
        <v>197</v>
      </c>
      <c r="K324" s="93">
        <f t="shared" si="74"/>
        <v>87459.680000000008</v>
      </c>
      <c r="L324" s="233">
        <v>30214.880000000001</v>
      </c>
      <c r="M324" s="63"/>
      <c r="N324" s="63"/>
      <c r="O324" s="63"/>
      <c r="P324" s="60" t="s">
        <v>120</v>
      </c>
      <c r="Q324" s="60" t="s">
        <v>1619</v>
      </c>
      <c r="R324" s="64">
        <f t="shared" ca="1" si="86"/>
        <v>16664.835774720003</v>
      </c>
      <c r="S324" s="61">
        <f t="shared" ca="1" si="87"/>
        <v>14426.27574528</v>
      </c>
      <c r="T324" s="65">
        <f t="shared" ca="1" si="76"/>
        <v>31091.111520000002</v>
      </c>
      <c r="U324" s="61"/>
      <c r="V324" s="61"/>
      <c r="W324" s="61"/>
      <c r="X324" s="61"/>
      <c r="Y324" s="61"/>
      <c r="Z324" s="64">
        <f t="shared" ca="1" si="88"/>
        <v>16664.835774720003</v>
      </c>
      <c r="AA324" s="61">
        <f t="shared" ca="1" si="89"/>
        <v>14426.27574528</v>
      </c>
      <c r="AB324" s="65">
        <f t="shared" ca="1" si="78"/>
        <v>31091.111520000002</v>
      </c>
      <c r="AC324" s="61"/>
      <c r="AD324" s="61"/>
      <c r="AE324" s="61"/>
      <c r="AF324" s="61"/>
      <c r="AG324" s="61"/>
      <c r="AH324" s="64">
        <f t="shared" ca="1" si="90"/>
        <v>17084.130504678724</v>
      </c>
      <c r="AI324" s="61">
        <f t="shared" ca="1" si="91"/>
        <v>14908.623249401282</v>
      </c>
      <c r="AJ324" s="65">
        <f t="shared" ca="1" si="75"/>
        <v>31992.753754080004</v>
      </c>
      <c r="AK324" s="61"/>
      <c r="AL324" s="61"/>
      <c r="AM324" s="61"/>
      <c r="AN324" s="61"/>
      <c r="AO324" s="61"/>
      <c r="AP324" s="64">
        <f t="shared" ca="1" si="92"/>
        <v>17645.411376540305</v>
      </c>
      <c r="AQ324" s="61">
        <f t="shared" ca="1" si="93"/>
        <v>15275.132236408022</v>
      </c>
      <c r="AR324" s="65">
        <f t="shared" ca="1" si="79"/>
        <v>32920.543612948328</v>
      </c>
      <c r="AS324" s="61"/>
      <c r="AT324" s="61"/>
      <c r="AU324" s="61"/>
      <c r="AV324" s="61"/>
      <c r="AW324" s="61"/>
      <c r="AX324" s="64">
        <f t="shared" ca="1" si="94"/>
        <v>18157.128306459977</v>
      </c>
      <c r="AY324" s="61">
        <f t="shared" ca="1" si="95"/>
        <v>15718.111071263857</v>
      </c>
      <c r="AZ324" s="65">
        <f t="shared" ca="1" si="81"/>
        <v>33875.239377723832</v>
      </c>
      <c r="BA324" s="61"/>
      <c r="BB324" s="61"/>
      <c r="BC324" s="61"/>
      <c r="BD324" s="61"/>
      <c r="BE324" s="61"/>
      <c r="BF324" s="66" t="s">
        <v>1332</v>
      </c>
      <c r="BG324" s="66" t="s">
        <v>1332</v>
      </c>
      <c r="BH324" s="66" t="s">
        <v>1503</v>
      </c>
      <c r="BI324" s="66" t="s">
        <v>1516</v>
      </c>
    </row>
    <row r="325" spans="1:61" s="67" customFormat="1" x14ac:dyDescent="0.35">
      <c r="A325" s="90" t="s">
        <v>830</v>
      </c>
      <c r="B325" s="90" t="s">
        <v>160</v>
      </c>
      <c r="C325" s="90" t="s">
        <v>161</v>
      </c>
      <c r="D325" s="91" t="s">
        <v>162</v>
      </c>
      <c r="E325" s="90" t="s">
        <v>831</v>
      </c>
      <c r="F325" s="90" t="s">
        <v>811</v>
      </c>
      <c r="G325" s="90" t="s">
        <v>812</v>
      </c>
      <c r="H325" s="90" t="s">
        <v>813</v>
      </c>
      <c r="I325" s="92">
        <v>6578</v>
      </c>
      <c r="J325" s="90" t="s">
        <v>203</v>
      </c>
      <c r="K325" s="93">
        <f t="shared" si="74"/>
        <v>60254.48</v>
      </c>
      <c r="L325" s="233">
        <v>20816.25</v>
      </c>
      <c r="M325" s="63"/>
      <c r="N325" s="63"/>
      <c r="O325" s="63"/>
      <c r="P325" s="60" t="s">
        <v>120</v>
      </c>
      <c r="Q325" s="60" t="s">
        <v>1619</v>
      </c>
      <c r="R325" s="64">
        <f t="shared" ca="1" si="86"/>
        <v>11481.077790000001</v>
      </c>
      <c r="S325" s="61">
        <f t="shared" ca="1" si="87"/>
        <v>9938.8434599999982</v>
      </c>
      <c r="T325" s="65">
        <f t="shared" ca="1" si="76"/>
        <v>21419.921249999999</v>
      </c>
      <c r="U325" s="61"/>
      <c r="V325" s="61"/>
      <c r="W325" s="61"/>
      <c r="X325" s="61"/>
      <c r="Y325" s="61"/>
      <c r="Z325" s="64">
        <f t="shared" ca="1" si="88"/>
        <v>11481.077790000001</v>
      </c>
      <c r="AA325" s="61">
        <f t="shared" ca="1" si="89"/>
        <v>9938.8434599999982</v>
      </c>
      <c r="AB325" s="65">
        <f t="shared" ca="1" si="78"/>
        <v>21419.921249999999</v>
      </c>
      <c r="AC325" s="61"/>
      <c r="AD325" s="61"/>
      <c r="AE325" s="61"/>
      <c r="AF325" s="61"/>
      <c r="AG325" s="61"/>
      <c r="AH325" s="64">
        <f t="shared" ca="1" si="90"/>
        <v>11769.946847977499</v>
      </c>
      <c r="AI325" s="61">
        <f t="shared" ca="1" si="91"/>
        <v>10271.152118272501</v>
      </c>
      <c r="AJ325" s="65">
        <f t="shared" ca="1" si="75"/>
        <v>22041.09896625</v>
      </c>
      <c r="AK325" s="61"/>
      <c r="AL325" s="61"/>
      <c r="AM325" s="61"/>
      <c r="AN325" s="61"/>
      <c r="AO325" s="61"/>
      <c r="AP325" s="64">
        <f t="shared" ca="1" si="92"/>
        <v>12156.63588824139</v>
      </c>
      <c r="AQ325" s="61">
        <f t="shared" ca="1" si="93"/>
        <v>10523.654948029858</v>
      </c>
      <c r="AR325" s="65">
        <f t="shared" ca="1" si="79"/>
        <v>22680.290836271248</v>
      </c>
      <c r="AS325" s="61"/>
      <c r="AT325" s="61"/>
      <c r="AU325" s="61"/>
      <c r="AV325" s="61"/>
      <c r="AW325" s="61"/>
      <c r="AX325" s="64">
        <f t="shared" ca="1" si="94"/>
        <v>12509.17832900039</v>
      </c>
      <c r="AY325" s="61">
        <f t="shared" ca="1" si="95"/>
        <v>10828.840941522723</v>
      </c>
      <c r="AZ325" s="65">
        <f t="shared" ca="1" si="81"/>
        <v>23338.019270523113</v>
      </c>
      <c r="BA325" s="61"/>
      <c r="BB325" s="61"/>
      <c r="BC325" s="61"/>
      <c r="BD325" s="61"/>
      <c r="BE325" s="61"/>
      <c r="BF325" s="66" t="s">
        <v>1332</v>
      </c>
      <c r="BG325" s="66" t="s">
        <v>1332</v>
      </c>
      <c r="BH325" s="66" t="s">
        <v>1503</v>
      </c>
      <c r="BI325" s="66" t="s">
        <v>1516</v>
      </c>
    </row>
    <row r="326" spans="1:61" s="67" customFormat="1" x14ac:dyDescent="0.35">
      <c r="A326" s="90" t="s">
        <v>832</v>
      </c>
      <c r="B326" s="90" t="s">
        <v>160</v>
      </c>
      <c r="C326" s="90" t="s">
        <v>161</v>
      </c>
      <c r="D326" s="91" t="s">
        <v>162</v>
      </c>
      <c r="E326" s="90" t="s">
        <v>833</v>
      </c>
      <c r="F326" s="90" t="s">
        <v>811</v>
      </c>
      <c r="G326" s="90" t="s">
        <v>812</v>
      </c>
      <c r="H326" s="90" t="s">
        <v>813</v>
      </c>
      <c r="I326" s="92">
        <v>2184</v>
      </c>
      <c r="J326" s="90" t="s">
        <v>203</v>
      </c>
      <c r="K326" s="93">
        <f t="shared" si="74"/>
        <v>20005.439999999999</v>
      </c>
      <c r="L326" s="233">
        <v>6911.32</v>
      </c>
      <c r="M326" s="63"/>
      <c r="N326" s="63"/>
      <c r="O326" s="63"/>
      <c r="P326" s="60" t="s">
        <v>122</v>
      </c>
      <c r="Q326" s="60"/>
      <c r="R326" s="64">
        <f t="shared" ca="1" si="86"/>
        <v>3811.89707808</v>
      </c>
      <c r="S326" s="61">
        <f t="shared" ca="1" si="87"/>
        <v>3299.8512019199998</v>
      </c>
      <c r="T326" s="65">
        <f t="shared" ca="1" si="76"/>
        <v>7111.7482799999998</v>
      </c>
      <c r="U326" s="61"/>
      <c r="V326" s="61"/>
      <c r="W326" s="61"/>
      <c r="X326" s="61"/>
      <c r="Y326" s="61"/>
      <c r="Z326" s="64">
        <f t="shared" ca="1" si="88"/>
        <v>3811.89707808</v>
      </c>
      <c r="AA326" s="61">
        <f t="shared" ca="1" si="89"/>
        <v>3299.8512019199998</v>
      </c>
      <c r="AB326" s="65">
        <f t="shared" ca="1" si="78"/>
        <v>7111.7482799999998</v>
      </c>
      <c r="AC326" s="61"/>
      <c r="AD326" s="61"/>
      <c r="AE326" s="61"/>
      <c r="AF326" s="61"/>
      <c r="AG326" s="61"/>
      <c r="AH326" s="64">
        <f t="shared" ca="1" si="90"/>
        <v>3907.8061153840795</v>
      </c>
      <c r="AI326" s="61">
        <f t="shared" ca="1" si="91"/>
        <v>3410.1828647359202</v>
      </c>
      <c r="AJ326" s="65">
        <f t="shared" ca="1" si="75"/>
        <v>7317.9889801199997</v>
      </c>
      <c r="AK326" s="61"/>
      <c r="AL326" s="61"/>
      <c r="AM326" s="61"/>
      <c r="AN326" s="61"/>
      <c r="AO326" s="61"/>
      <c r="AP326" s="64">
        <f t="shared" ca="1" si="92"/>
        <v>4036.1929140513057</v>
      </c>
      <c r="AQ326" s="61">
        <f t="shared" ca="1" si="93"/>
        <v>3494.0177464921744</v>
      </c>
      <c r="AR326" s="65">
        <f t="shared" ca="1" si="79"/>
        <v>7530.2106605434801</v>
      </c>
      <c r="AS326" s="61"/>
      <c r="AT326" s="61"/>
      <c r="AU326" s="61"/>
      <c r="AV326" s="61"/>
      <c r="AW326" s="61"/>
      <c r="AX326" s="64">
        <f t="shared" ca="1" si="94"/>
        <v>4153.2425085587929</v>
      </c>
      <c r="AY326" s="61">
        <f t="shared" ca="1" si="95"/>
        <v>3595.3442611404475</v>
      </c>
      <c r="AZ326" s="65">
        <f t="shared" ca="1" si="81"/>
        <v>7748.5867696992409</v>
      </c>
      <c r="BA326" s="61"/>
      <c r="BB326" s="61"/>
      <c r="BC326" s="61"/>
      <c r="BD326" s="61"/>
      <c r="BE326" s="61"/>
      <c r="BF326" s="66" t="s">
        <v>1332</v>
      </c>
      <c r="BG326" s="66" t="s">
        <v>1331</v>
      </c>
      <c r="BH326" s="66" t="s">
        <v>1522</v>
      </c>
      <c r="BI326" s="66" t="s">
        <v>1516</v>
      </c>
    </row>
    <row r="327" spans="1:61" s="67" customFormat="1" x14ac:dyDescent="0.35">
      <c r="A327" s="90" t="s">
        <v>834</v>
      </c>
      <c r="B327" s="90" t="s">
        <v>160</v>
      </c>
      <c r="C327" s="90" t="s">
        <v>161</v>
      </c>
      <c r="D327" s="91" t="s">
        <v>162</v>
      </c>
      <c r="E327" s="90" t="s">
        <v>835</v>
      </c>
      <c r="F327" s="90" t="s">
        <v>811</v>
      </c>
      <c r="G327" s="90" t="s">
        <v>812</v>
      </c>
      <c r="H327" s="90" t="s">
        <v>813</v>
      </c>
      <c r="I327" s="92">
        <v>6747</v>
      </c>
      <c r="J327" s="90" t="s">
        <v>170</v>
      </c>
      <c r="K327" s="93">
        <f t="shared" si="74"/>
        <v>61802.520000000004</v>
      </c>
      <c r="L327" s="233">
        <v>21351.05</v>
      </c>
      <c r="M327" s="63"/>
      <c r="N327" s="63"/>
      <c r="O327" s="63"/>
      <c r="P327" s="60" t="s">
        <v>120</v>
      </c>
      <c r="Q327" s="60" t="s">
        <v>1619</v>
      </c>
      <c r="R327" s="64">
        <f t="shared" ca="1" si="86"/>
        <v>11776.043521200001</v>
      </c>
      <c r="S327" s="61">
        <f t="shared" ca="1" si="87"/>
        <v>10194.186928799998</v>
      </c>
      <c r="T327" s="65">
        <f t="shared" ca="1" si="76"/>
        <v>21970.230449999999</v>
      </c>
      <c r="U327" s="61"/>
      <c r="V327" s="61"/>
      <c r="W327" s="61"/>
      <c r="X327" s="61"/>
      <c r="Y327" s="61"/>
      <c r="Z327" s="64">
        <f t="shared" ca="1" si="88"/>
        <v>11776.043521200001</v>
      </c>
      <c r="AA327" s="61">
        <f t="shared" ca="1" si="89"/>
        <v>10194.186928799998</v>
      </c>
      <c r="AB327" s="65">
        <f t="shared" ca="1" si="78"/>
        <v>21970.230449999999</v>
      </c>
      <c r="AC327" s="61"/>
      <c r="AD327" s="61"/>
      <c r="AE327" s="61"/>
      <c r="AF327" s="61"/>
      <c r="AG327" s="61"/>
      <c r="AH327" s="64">
        <f t="shared" ca="1" si="90"/>
        <v>12072.334049048699</v>
      </c>
      <c r="AI327" s="61">
        <f t="shared" ca="1" si="91"/>
        <v>10535.033084001301</v>
      </c>
      <c r="AJ327" s="65">
        <f t="shared" ca="1" si="75"/>
        <v>22607.36713305</v>
      </c>
      <c r="AK327" s="61"/>
      <c r="AL327" s="61"/>
      <c r="AM327" s="61"/>
      <c r="AN327" s="61"/>
      <c r="AO327" s="61"/>
      <c r="AP327" s="64">
        <f t="shared" ca="1" si="92"/>
        <v>12468.95769803093</v>
      </c>
      <c r="AQ327" s="61">
        <f t="shared" ca="1" si="93"/>
        <v>10794.023081877522</v>
      </c>
      <c r="AR327" s="65">
        <f t="shared" ca="1" si="79"/>
        <v>23262.980779908452</v>
      </c>
      <c r="AS327" s="61"/>
      <c r="AT327" s="61"/>
      <c r="AU327" s="61"/>
      <c r="AV327" s="61"/>
      <c r="AW327" s="61"/>
      <c r="AX327" s="64">
        <f t="shared" ca="1" si="94"/>
        <v>12830.557471273827</v>
      </c>
      <c r="AY327" s="61">
        <f t="shared" ca="1" si="95"/>
        <v>11107.049751251969</v>
      </c>
      <c r="AZ327" s="65">
        <f t="shared" ca="1" si="81"/>
        <v>23937.607222525796</v>
      </c>
      <c r="BA327" s="61"/>
      <c r="BB327" s="61"/>
      <c r="BC327" s="61"/>
      <c r="BD327" s="61"/>
      <c r="BE327" s="61"/>
      <c r="BF327" s="66" t="s">
        <v>1332</v>
      </c>
      <c r="BG327" s="66" t="s">
        <v>1332</v>
      </c>
      <c r="BH327" s="66" t="s">
        <v>1502</v>
      </c>
      <c r="BI327" s="66" t="s">
        <v>1516</v>
      </c>
    </row>
    <row r="328" spans="1:61" s="67" customFormat="1" x14ac:dyDescent="0.35">
      <c r="A328" s="90" t="s">
        <v>836</v>
      </c>
      <c r="B328" s="90" t="s">
        <v>160</v>
      </c>
      <c r="C328" s="90" t="s">
        <v>161</v>
      </c>
      <c r="D328" s="91" t="s">
        <v>162</v>
      </c>
      <c r="E328" s="90" t="s">
        <v>837</v>
      </c>
      <c r="F328" s="90" t="s">
        <v>811</v>
      </c>
      <c r="G328" s="90" t="s">
        <v>812</v>
      </c>
      <c r="H328" s="90" t="s">
        <v>813</v>
      </c>
      <c r="I328" s="92">
        <v>6965</v>
      </c>
      <c r="J328" s="90" t="s">
        <v>206</v>
      </c>
      <c r="K328" s="93">
        <f t="shared" ref="K328:K337" si="96">I328*9.16</f>
        <v>63799.4</v>
      </c>
      <c r="L328" s="234">
        <v>22040.92</v>
      </c>
      <c r="M328" s="229"/>
      <c r="N328" s="63"/>
      <c r="O328" s="63"/>
      <c r="P328" s="60" t="s">
        <v>120</v>
      </c>
      <c r="Q328" s="60" t="s">
        <v>1618</v>
      </c>
      <c r="R328" s="64">
        <f t="shared" ca="1" si="86"/>
        <v>12156.53718048</v>
      </c>
      <c r="S328" s="61">
        <f t="shared" ca="1" si="87"/>
        <v>10523.569499519997</v>
      </c>
      <c r="T328" s="65">
        <f t="shared" ca="1" si="76"/>
        <v>22680.106679999997</v>
      </c>
      <c r="U328" s="61"/>
      <c r="V328" s="61"/>
      <c r="W328" s="61"/>
      <c r="X328" s="61"/>
      <c r="Y328" s="61"/>
      <c r="Z328" s="64">
        <f t="shared" ca="1" si="88"/>
        <v>12156.53718048</v>
      </c>
      <c r="AA328" s="61">
        <f t="shared" ca="1" si="89"/>
        <v>10523.569499519997</v>
      </c>
      <c r="AB328" s="65">
        <f t="shared" ca="1" si="78"/>
        <v>22680.106679999997</v>
      </c>
      <c r="AC328" s="61"/>
      <c r="AD328" s="61"/>
      <c r="AE328" s="61"/>
      <c r="AF328" s="61"/>
      <c r="AG328" s="61"/>
      <c r="AH328" s="64">
        <f t="shared" ca="1" si="90"/>
        <v>12462.401099166478</v>
      </c>
      <c r="AI328" s="61">
        <f t="shared" ca="1" si="91"/>
        <v>10875.428674553519</v>
      </c>
      <c r="AJ328" s="65">
        <f t="shared" ref="AJ328:AJ338" ca="1" si="97">AH328+AI328</f>
        <v>23337.829773719997</v>
      </c>
      <c r="AK328" s="61"/>
      <c r="AL328" s="61"/>
      <c r="AM328" s="61"/>
      <c r="AN328" s="61"/>
      <c r="AO328" s="61"/>
      <c r="AP328" s="64">
        <f t="shared" ca="1" si="92"/>
        <v>12871.839984716624</v>
      </c>
      <c r="AQ328" s="61">
        <f t="shared" ca="1" si="93"/>
        <v>11142.786852441253</v>
      </c>
      <c r="AR328" s="65">
        <f t="shared" ca="1" si="79"/>
        <v>24014.626837157877</v>
      </c>
      <c r="AS328" s="61"/>
      <c r="AT328" s="61"/>
      <c r="AU328" s="61"/>
      <c r="AV328" s="61"/>
      <c r="AW328" s="61"/>
      <c r="AX328" s="64">
        <f t="shared" ca="1" si="94"/>
        <v>13245.123344273405</v>
      </c>
      <c r="AY328" s="61">
        <f t="shared" ca="1" si="95"/>
        <v>11465.927671162051</v>
      </c>
      <c r="AZ328" s="65">
        <f t="shared" ca="1" si="81"/>
        <v>24711.051015435456</v>
      </c>
      <c r="BA328" s="61"/>
      <c r="BB328" s="61"/>
      <c r="BC328" s="61"/>
      <c r="BD328" s="61"/>
      <c r="BE328" s="61"/>
      <c r="BF328" s="66" t="s">
        <v>1332</v>
      </c>
      <c r="BG328" s="66" t="s">
        <v>1331</v>
      </c>
      <c r="BH328" s="66" t="s">
        <v>1522</v>
      </c>
      <c r="BI328" s="66" t="s">
        <v>1516</v>
      </c>
    </row>
    <row r="329" spans="1:61" s="67" customFormat="1" x14ac:dyDescent="0.35">
      <c r="A329" s="90" t="s">
        <v>838</v>
      </c>
      <c r="B329" s="90" t="s">
        <v>160</v>
      </c>
      <c r="C329" s="90" t="s">
        <v>161</v>
      </c>
      <c r="D329" s="91" t="s">
        <v>162</v>
      </c>
      <c r="E329" s="90" t="s">
        <v>839</v>
      </c>
      <c r="F329" s="90" t="s">
        <v>719</v>
      </c>
      <c r="G329" s="90" t="s">
        <v>165</v>
      </c>
      <c r="H329" s="90" t="s">
        <v>166</v>
      </c>
      <c r="I329" s="92">
        <v>1575</v>
      </c>
      <c r="J329" s="90" t="s">
        <v>840</v>
      </c>
      <c r="K329" s="93">
        <f t="shared" si="96"/>
        <v>14427</v>
      </c>
      <c r="L329" s="61">
        <v>4463.59</v>
      </c>
      <c r="M329" s="229"/>
      <c r="N329" s="63"/>
      <c r="O329" s="63"/>
      <c r="P329" s="60" t="s">
        <v>122</v>
      </c>
      <c r="Q329" s="60"/>
      <c r="R329" s="64">
        <v>4593.0341100000005</v>
      </c>
      <c r="S329" s="61"/>
      <c r="T329" s="65">
        <f t="shared" ref="T329:T338" si="98">R329+S329</f>
        <v>4593.0341100000005</v>
      </c>
      <c r="U329" s="61"/>
      <c r="V329" s="61"/>
      <c r="W329" s="61"/>
      <c r="X329" s="61"/>
      <c r="Y329" s="61"/>
      <c r="Z329" s="64">
        <f t="shared" ref="Z329:Z338" si="99">L329+(L329*0.029)</f>
        <v>4593.0341100000005</v>
      </c>
      <c r="AA329" s="61"/>
      <c r="AB329" s="65">
        <f t="shared" ref="AB329:AB338" si="100">Z329+AA329</f>
        <v>4593.0341100000005</v>
      </c>
      <c r="AC329" s="61"/>
      <c r="AD329" s="61"/>
      <c r="AE329" s="61"/>
      <c r="AF329" s="61"/>
      <c r="AG329" s="61"/>
      <c r="AH329" s="64">
        <f t="shared" ref="AH329:AH336" si="101">Z329+(Z329*0.029)</f>
        <v>4726.2320991900006</v>
      </c>
      <c r="AI329" s="61"/>
      <c r="AJ329" s="65">
        <f t="shared" si="97"/>
        <v>4726.2320991900006</v>
      </c>
      <c r="AK329" s="61"/>
      <c r="AL329" s="61"/>
      <c r="AM329" s="61"/>
      <c r="AN329" s="61"/>
      <c r="AO329" s="61"/>
      <c r="AP329" s="64">
        <f t="shared" ref="AP329:AP336" si="102">AH329+(AH329*0.029)</f>
        <v>4863.2928300665108</v>
      </c>
      <c r="AQ329" s="61"/>
      <c r="AR329" s="65">
        <f t="shared" ref="AR329:AR338" si="103">AP329+AQ329</f>
        <v>4863.2928300665108</v>
      </c>
      <c r="AS329" s="61"/>
      <c r="AT329" s="61"/>
      <c r="AU329" s="61"/>
      <c r="AV329" s="61"/>
      <c r="AW329" s="61"/>
      <c r="AX329" s="64">
        <f t="shared" ref="AX329:AX338" si="104">AP329+(AP329*0.029)</f>
        <v>5004.3283221384399</v>
      </c>
      <c r="AY329" s="61"/>
      <c r="AZ329" s="65">
        <f t="shared" ref="AZ329:AZ338" si="105">AX329+AY329</f>
        <v>5004.3283221384399</v>
      </c>
      <c r="BA329" s="61"/>
      <c r="BB329" s="61"/>
      <c r="BC329" s="61"/>
      <c r="BD329" s="61"/>
      <c r="BE329" s="61"/>
      <c r="BF329" s="66" t="s">
        <v>1332</v>
      </c>
      <c r="BG329" s="66" t="s">
        <v>1331</v>
      </c>
      <c r="BH329" s="66" t="s">
        <v>1522</v>
      </c>
      <c r="BI329" s="66" t="s">
        <v>1515</v>
      </c>
    </row>
    <row r="330" spans="1:61" s="67" customFormat="1" x14ac:dyDescent="0.35">
      <c r="A330" s="90" t="s">
        <v>841</v>
      </c>
      <c r="B330" s="90" t="s">
        <v>160</v>
      </c>
      <c r="C330" s="90" t="s">
        <v>161</v>
      </c>
      <c r="D330" s="91" t="s">
        <v>162</v>
      </c>
      <c r="E330" s="90" t="s">
        <v>842</v>
      </c>
      <c r="F330" s="90" t="s">
        <v>843</v>
      </c>
      <c r="G330" s="90" t="s">
        <v>49</v>
      </c>
      <c r="H330" s="90" t="s">
        <v>276</v>
      </c>
      <c r="I330" s="92">
        <v>66402</v>
      </c>
      <c r="J330" s="90" t="s">
        <v>187</v>
      </c>
      <c r="K330" s="93">
        <f t="shared" si="96"/>
        <v>608242.32000000007</v>
      </c>
      <c r="L330" s="61">
        <v>0</v>
      </c>
      <c r="M330" s="229"/>
      <c r="N330" s="63"/>
      <c r="O330" s="63"/>
      <c r="P330" s="60" t="s">
        <v>122</v>
      </c>
      <c r="Q330" s="60"/>
      <c r="R330" s="64">
        <v>0</v>
      </c>
      <c r="S330" s="61"/>
      <c r="T330" s="65">
        <f t="shared" si="98"/>
        <v>0</v>
      </c>
      <c r="U330" s="61"/>
      <c r="V330" s="61"/>
      <c r="W330" s="61"/>
      <c r="X330" s="61"/>
      <c r="Y330" s="61"/>
      <c r="Z330" s="64">
        <f t="shared" si="99"/>
        <v>0</v>
      </c>
      <c r="AA330" s="61"/>
      <c r="AB330" s="65">
        <f t="shared" si="100"/>
        <v>0</v>
      </c>
      <c r="AC330" s="61"/>
      <c r="AD330" s="61"/>
      <c r="AE330" s="61"/>
      <c r="AF330" s="61"/>
      <c r="AG330" s="61"/>
      <c r="AH330" s="64">
        <f t="shared" si="101"/>
        <v>0</v>
      </c>
      <c r="AI330" s="61"/>
      <c r="AJ330" s="65">
        <f t="shared" si="97"/>
        <v>0</v>
      </c>
      <c r="AK330" s="61"/>
      <c r="AL330" s="61"/>
      <c r="AM330" s="61"/>
      <c r="AN330" s="61"/>
      <c r="AO330" s="61"/>
      <c r="AP330" s="64">
        <f t="shared" si="102"/>
        <v>0</v>
      </c>
      <c r="AQ330" s="61"/>
      <c r="AR330" s="65">
        <f t="shared" si="103"/>
        <v>0</v>
      </c>
      <c r="AS330" s="61"/>
      <c r="AT330" s="61"/>
      <c r="AU330" s="61"/>
      <c r="AV330" s="61"/>
      <c r="AW330" s="61"/>
      <c r="AX330" s="64">
        <f t="shared" si="104"/>
        <v>0</v>
      </c>
      <c r="AY330" s="61"/>
      <c r="AZ330" s="65">
        <f t="shared" si="105"/>
        <v>0</v>
      </c>
      <c r="BA330" s="61"/>
      <c r="BB330" s="61"/>
      <c r="BC330" s="61"/>
      <c r="BD330" s="61"/>
      <c r="BE330" s="61"/>
      <c r="BF330" s="66" t="s">
        <v>1332</v>
      </c>
      <c r="BG330" s="66" t="s">
        <v>1331</v>
      </c>
      <c r="BH330" s="66" t="s">
        <v>1522</v>
      </c>
      <c r="BI330" s="66" t="s">
        <v>1517</v>
      </c>
    </row>
    <row r="331" spans="1:61" s="67" customFormat="1" x14ac:dyDescent="0.35">
      <c r="A331" s="90" t="s">
        <v>844</v>
      </c>
      <c r="B331" s="90" t="s">
        <v>160</v>
      </c>
      <c r="C331" s="90" t="s">
        <v>161</v>
      </c>
      <c r="D331" s="91" t="s">
        <v>162</v>
      </c>
      <c r="E331" s="90" t="s">
        <v>845</v>
      </c>
      <c r="F331" s="90" t="s">
        <v>846</v>
      </c>
      <c r="G331" s="90" t="s">
        <v>847</v>
      </c>
      <c r="H331" s="90" t="s">
        <v>848</v>
      </c>
      <c r="I331" s="92">
        <v>2161</v>
      </c>
      <c r="J331" s="90" t="s">
        <v>170</v>
      </c>
      <c r="K331" s="93">
        <f t="shared" si="96"/>
        <v>19794.760000000002</v>
      </c>
      <c r="L331" s="61">
        <v>0</v>
      </c>
      <c r="M331" s="229"/>
      <c r="N331" s="63"/>
      <c r="O331" s="63"/>
      <c r="P331" s="60" t="s">
        <v>122</v>
      </c>
      <c r="Q331" s="60"/>
      <c r="R331" s="64">
        <v>0</v>
      </c>
      <c r="S331" s="61"/>
      <c r="T331" s="65">
        <f t="shared" si="98"/>
        <v>0</v>
      </c>
      <c r="U331" s="61"/>
      <c r="V331" s="61"/>
      <c r="W331" s="61"/>
      <c r="X331" s="61"/>
      <c r="Y331" s="61"/>
      <c r="Z331" s="64">
        <f t="shared" si="99"/>
        <v>0</v>
      </c>
      <c r="AA331" s="61"/>
      <c r="AB331" s="65">
        <f t="shared" si="100"/>
        <v>0</v>
      </c>
      <c r="AC331" s="61"/>
      <c r="AD331" s="61"/>
      <c r="AE331" s="61"/>
      <c r="AF331" s="61"/>
      <c r="AG331" s="61"/>
      <c r="AH331" s="64">
        <f t="shared" si="101"/>
        <v>0</v>
      </c>
      <c r="AI331" s="61"/>
      <c r="AJ331" s="65">
        <f t="shared" si="97"/>
        <v>0</v>
      </c>
      <c r="AK331" s="61"/>
      <c r="AL331" s="61"/>
      <c r="AM331" s="61"/>
      <c r="AN331" s="61"/>
      <c r="AO331" s="61"/>
      <c r="AP331" s="64">
        <f t="shared" si="102"/>
        <v>0</v>
      </c>
      <c r="AQ331" s="61"/>
      <c r="AR331" s="65">
        <f t="shared" si="103"/>
        <v>0</v>
      </c>
      <c r="AS331" s="61"/>
      <c r="AT331" s="61"/>
      <c r="AU331" s="61"/>
      <c r="AV331" s="61"/>
      <c r="AW331" s="61"/>
      <c r="AX331" s="64">
        <f t="shared" si="104"/>
        <v>0</v>
      </c>
      <c r="AY331" s="61"/>
      <c r="AZ331" s="65">
        <f t="shared" si="105"/>
        <v>0</v>
      </c>
      <c r="BA331" s="61"/>
      <c r="BB331" s="61"/>
      <c r="BC331" s="61"/>
      <c r="BD331" s="61"/>
      <c r="BE331" s="61"/>
      <c r="BF331" s="66" t="s">
        <v>1332</v>
      </c>
      <c r="BG331" s="66" t="s">
        <v>1331</v>
      </c>
      <c r="BH331" s="66" t="s">
        <v>1522</v>
      </c>
      <c r="BI331" s="66" t="s">
        <v>1518</v>
      </c>
    </row>
    <row r="332" spans="1:61" s="67" customFormat="1" x14ac:dyDescent="0.35">
      <c r="A332" s="90" t="s">
        <v>849</v>
      </c>
      <c r="B332" s="90" t="s">
        <v>160</v>
      </c>
      <c r="C332" s="90" t="s">
        <v>161</v>
      </c>
      <c r="D332" s="91" t="s">
        <v>162</v>
      </c>
      <c r="E332" s="90" t="s">
        <v>850</v>
      </c>
      <c r="F332" s="90" t="s">
        <v>719</v>
      </c>
      <c r="G332" s="90" t="s">
        <v>165</v>
      </c>
      <c r="H332" s="90" t="s">
        <v>166</v>
      </c>
      <c r="I332" s="92">
        <v>60000</v>
      </c>
      <c r="J332" s="90" t="s">
        <v>437</v>
      </c>
      <c r="K332" s="93">
        <f t="shared" si="96"/>
        <v>549600</v>
      </c>
      <c r="L332" s="61">
        <v>170041.4</v>
      </c>
      <c r="M332" s="229"/>
      <c r="N332" s="63"/>
      <c r="O332" s="63"/>
      <c r="P332" s="60" t="s">
        <v>122</v>
      </c>
      <c r="Q332" s="60"/>
      <c r="R332" s="64">
        <v>174972.60060000001</v>
      </c>
      <c r="S332" s="61"/>
      <c r="T332" s="65">
        <f t="shared" si="98"/>
        <v>174972.60060000001</v>
      </c>
      <c r="U332" s="61"/>
      <c r="V332" s="61"/>
      <c r="W332" s="61"/>
      <c r="X332" s="61"/>
      <c r="Y332" s="61"/>
      <c r="Z332" s="64">
        <f t="shared" si="99"/>
        <v>174972.60060000001</v>
      </c>
      <c r="AA332" s="61"/>
      <c r="AB332" s="65">
        <f t="shared" si="100"/>
        <v>174972.60060000001</v>
      </c>
      <c r="AC332" s="61"/>
      <c r="AD332" s="61"/>
      <c r="AE332" s="61"/>
      <c r="AF332" s="61"/>
      <c r="AG332" s="61"/>
      <c r="AH332" s="64">
        <f t="shared" si="101"/>
        <v>180046.8060174</v>
      </c>
      <c r="AI332" s="61"/>
      <c r="AJ332" s="65">
        <f t="shared" si="97"/>
        <v>180046.8060174</v>
      </c>
      <c r="AK332" s="61"/>
      <c r="AL332" s="61"/>
      <c r="AM332" s="61"/>
      <c r="AN332" s="61"/>
      <c r="AO332" s="61"/>
      <c r="AP332" s="64">
        <f t="shared" si="102"/>
        <v>185268.16339190459</v>
      </c>
      <c r="AQ332" s="61"/>
      <c r="AR332" s="65">
        <f t="shared" si="103"/>
        <v>185268.16339190459</v>
      </c>
      <c r="AS332" s="61"/>
      <c r="AT332" s="61"/>
      <c r="AU332" s="61"/>
      <c r="AV332" s="61"/>
      <c r="AW332" s="61"/>
      <c r="AX332" s="64">
        <f t="shared" si="104"/>
        <v>190640.94013026982</v>
      </c>
      <c r="AY332" s="61"/>
      <c r="AZ332" s="65">
        <f t="shared" si="105"/>
        <v>190640.94013026982</v>
      </c>
      <c r="BA332" s="61"/>
      <c r="BB332" s="61"/>
      <c r="BC332" s="61"/>
      <c r="BD332" s="61"/>
      <c r="BE332" s="61"/>
      <c r="BF332" s="66" t="s">
        <v>1332</v>
      </c>
      <c r="BG332" s="66" t="s">
        <v>1331</v>
      </c>
      <c r="BH332" s="66" t="s">
        <v>1522</v>
      </c>
      <c r="BI332" s="66" t="s">
        <v>1515</v>
      </c>
    </row>
    <row r="333" spans="1:61" s="67" customFormat="1" x14ac:dyDescent="0.35">
      <c r="A333" s="90" t="s">
        <v>851</v>
      </c>
      <c r="B333" s="90" t="s">
        <v>160</v>
      </c>
      <c r="C333" s="90" t="s">
        <v>161</v>
      </c>
      <c r="D333" s="91" t="s">
        <v>162</v>
      </c>
      <c r="E333" s="90" t="s">
        <v>852</v>
      </c>
      <c r="F333" s="90" t="s">
        <v>164</v>
      </c>
      <c r="G333" s="90" t="s">
        <v>165</v>
      </c>
      <c r="H333" s="90" t="s">
        <v>166</v>
      </c>
      <c r="I333" s="92">
        <v>16100</v>
      </c>
      <c r="J333" s="90" t="s">
        <v>200</v>
      </c>
      <c r="K333" s="93">
        <f t="shared" si="96"/>
        <v>147476</v>
      </c>
      <c r="L333" s="61">
        <v>9874.771550813437</v>
      </c>
      <c r="M333" s="229"/>
      <c r="N333" s="63"/>
      <c r="O333" s="63"/>
      <c r="P333" s="60" t="s">
        <v>122</v>
      </c>
      <c r="Q333" s="60"/>
      <c r="R333" s="64">
        <v>10161.139925787027</v>
      </c>
      <c r="S333" s="61"/>
      <c r="T333" s="65">
        <f t="shared" si="98"/>
        <v>10161.139925787027</v>
      </c>
      <c r="U333" s="61"/>
      <c r="V333" s="61"/>
      <c r="W333" s="61"/>
      <c r="X333" s="61"/>
      <c r="Y333" s="61"/>
      <c r="Z333" s="64">
        <f t="shared" si="99"/>
        <v>10161.139925787027</v>
      </c>
      <c r="AA333" s="61"/>
      <c r="AB333" s="65">
        <f t="shared" si="100"/>
        <v>10161.139925787027</v>
      </c>
      <c r="AC333" s="61"/>
      <c r="AD333" s="61"/>
      <c r="AE333" s="61"/>
      <c r="AF333" s="61"/>
      <c r="AG333" s="61"/>
      <c r="AH333" s="64">
        <f t="shared" si="101"/>
        <v>10455.812983634851</v>
      </c>
      <c r="AI333" s="61"/>
      <c r="AJ333" s="65">
        <f t="shared" si="97"/>
        <v>10455.812983634851</v>
      </c>
      <c r="AK333" s="61"/>
      <c r="AL333" s="61"/>
      <c r="AM333" s="61"/>
      <c r="AN333" s="61"/>
      <c r="AO333" s="61"/>
      <c r="AP333" s="64">
        <f t="shared" si="102"/>
        <v>10759.031560160262</v>
      </c>
      <c r="AQ333" s="61"/>
      <c r="AR333" s="65">
        <f t="shared" si="103"/>
        <v>10759.031560160262</v>
      </c>
      <c r="AS333" s="61"/>
      <c r="AT333" s="61"/>
      <c r="AU333" s="61"/>
      <c r="AV333" s="61"/>
      <c r="AW333" s="61"/>
      <c r="AX333" s="64">
        <f t="shared" si="104"/>
        <v>11071.043475404909</v>
      </c>
      <c r="AY333" s="61"/>
      <c r="AZ333" s="65">
        <f t="shared" si="105"/>
        <v>11071.043475404909</v>
      </c>
      <c r="BA333" s="61"/>
      <c r="BB333" s="61"/>
      <c r="BC333" s="61"/>
      <c r="BD333" s="61"/>
      <c r="BE333" s="61"/>
      <c r="BF333" s="66" t="s">
        <v>1332</v>
      </c>
      <c r="BG333" s="66" t="s">
        <v>1331</v>
      </c>
      <c r="BH333" s="66" t="s">
        <v>1522</v>
      </c>
      <c r="BI333" s="66" t="s">
        <v>1507</v>
      </c>
    </row>
    <row r="334" spans="1:61" s="67" customFormat="1" x14ac:dyDescent="0.35">
      <c r="A334" s="90" t="s">
        <v>853</v>
      </c>
      <c r="B334" s="90" t="s">
        <v>160</v>
      </c>
      <c r="C334" s="90" t="s">
        <v>161</v>
      </c>
      <c r="D334" s="91" t="s">
        <v>162</v>
      </c>
      <c r="E334" s="90" t="s">
        <v>854</v>
      </c>
      <c r="F334" s="90" t="s">
        <v>855</v>
      </c>
      <c r="G334" s="90" t="s">
        <v>856</v>
      </c>
      <c r="H334" s="90" t="s">
        <v>857</v>
      </c>
      <c r="I334" s="92">
        <v>16618</v>
      </c>
      <c r="J334" s="90" t="s">
        <v>200</v>
      </c>
      <c r="K334" s="93">
        <f t="shared" si="96"/>
        <v>152220.88</v>
      </c>
      <c r="L334" s="230">
        <v>10609.82</v>
      </c>
      <c r="M334" s="229"/>
      <c r="N334" s="63"/>
      <c r="O334" s="63"/>
      <c r="P334" s="60" t="s">
        <v>120</v>
      </c>
      <c r="Q334" s="60">
        <v>22</v>
      </c>
      <c r="R334" s="64">
        <v>10917.504779999999</v>
      </c>
      <c r="S334" s="61"/>
      <c r="T334" s="65">
        <f t="shared" si="98"/>
        <v>10917.504779999999</v>
      </c>
      <c r="U334" s="61"/>
      <c r="V334" s="61"/>
      <c r="W334" s="61"/>
      <c r="X334" s="61"/>
      <c r="Y334" s="61"/>
      <c r="Z334" s="64">
        <f t="shared" si="99"/>
        <v>10917.504779999999</v>
      </c>
      <c r="AA334" s="61"/>
      <c r="AB334" s="65">
        <f t="shared" si="100"/>
        <v>10917.504779999999</v>
      </c>
      <c r="AC334" s="61"/>
      <c r="AD334" s="61"/>
      <c r="AE334" s="61"/>
      <c r="AF334" s="61"/>
      <c r="AG334" s="61"/>
      <c r="AH334" s="64">
        <f t="shared" si="101"/>
        <v>11234.11241862</v>
      </c>
      <c r="AI334" s="61"/>
      <c r="AJ334" s="65">
        <f t="shared" si="97"/>
        <v>11234.11241862</v>
      </c>
      <c r="AK334" s="61"/>
      <c r="AL334" s="61"/>
      <c r="AM334" s="61"/>
      <c r="AN334" s="61"/>
      <c r="AO334" s="61"/>
      <c r="AP334" s="64">
        <f t="shared" si="102"/>
        <v>11559.901678759979</v>
      </c>
      <c r="AQ334" s="61"/>
      <c r="AR334" s="65">
        <f t="shared" si="103"/>
        <v>11559.901678759979</v>
      </c>
      <c r="AS334" s="61"/>
      <c r="AT334" s="61"/>
      <c r="AU334" s="61"/>
      <c r="AV334" s="61"/>
      <c r="AW334" s="61"/>
      <c r="AX334" s="64">
        <f t="shared" si="104"/>
        <v>11895.13882744402</v>
      </c>
      <c r="AY334" s="61"/>
      <c r="AZ334" s="65">
        <f t="shared" si="105"/>
        <v>11895.13882744402</v>
      </c>
      <c r="BA334" s="61"/>
      <c r="BB334" s="61"/>
      <c r="BC334" s="61"/>
      <c r="BD334" s="61"/>
      <c r="BE334" s="61"/>
      <c r="BF334" s="66" t="s">
        <v>1332</v>
      </c>
      <c r="BG334" s="66" t="s">
        <v>1332</v>
      </c>
      <c r="BH334" s="66" t="s">
        <v>1504</v>
      </c>
      <c r="BI334" s="66" t="s">
        <v>1519</v>
      </c>
    </row>
    <row r="335" spans="1:61" s="67" customFormat="1" x14ac:dyDescent="0.35">
      <c r="A335" s="90" t="s">
        <v>858</v>
      </c>
      <c r="B335" s="90" t="s">
        <v>160</v>
      </c>
      <c r="C335" s="90" t="s">
        <v>161</v>
      </c>
      <c r="D335" s="91" t="s">
        <v>162</v>
      </c>
      <c r="E335" s="90" t="s">
        <v>859</v>
      </c>
      <c r="F335" s="90" t="s">
        <v>185</v>
      </c>
      <c r="G335" s="90" t="s">
        <v>186</v>
      </c>
      <c r="H335" s="90" t="s">
        <v>54</v>
      </c>
      <c r="I335" s="92">
        <v>10500</v>
      </c>
      <c r="J335" s="90" t="s">
        <v>860</v>
      </c>
      <c r="K335" s="93">
        <f t="shared" si="96"/>
        <v>96180</v>
      </c>
      <c r="L335" s="231">
        <v>714.34</v>
      </c>
      <c r="M335" s="229"/>
      <c r="N335" s="63"/>
      <c r="O335" s="63"/>
      <c r="P335" s="60" t="s">
        <v>122</v>
      </c>
      <c r="Q335" s="60"/>
      <c r="R335" s="64">
        <v>735.05586000000005</v>
      </c>
      <c r="S335" s="61"/>
      <c r="T335" s="65">
        <f t="shared" si="98"/>
        <v>735.05586000000005</v>
      </c>
      <c r="U335" s="61"/>
      <c r="V335" s="61"/>
      <c r="W335" s="61"/>
      <c r="X335" s="61"/>
      <c r="Y335" s="61"/>
      <c r="Z335" s="64">
        <f t="shared" si="99"/>
        <v>735.05586000000005</v>
      </c>
      <c r="AA335" s="61"/>
      <c r="AB335" s="65">
        <f t="shared" si="100"/>
        <v>735.05586000000005</v>
      </c>
      <c r="AC335" s="61"/>
      <c r="AD335" s="61"/>
      <c r="AE335" s="61"/>
      <c r="AF335" s="61"/>
      <c r="AG335" s="61"/>
      <c r="AH335" s="64">
        <f t="shared" si="101"/>
        <v>756.37247994000006</v>
      </c>
      <c r="AI335" s="61"/>
      <c r="AJ335" s="65">
        <f t="shared" si="97"/>
        <v>756.37247994000006</v>
      </c>
      <c r="AK335" s="61"/>
      <c r="AL335" s="61"/>
      <c r="AM335" s="61"/>
      <c r="AN335" s="61"/>
      <c r="AO335" s="61"/>
      <c r="AP335" s="64">
        <f t="shared" si="102"/>
        <v>778.30728185826001</v>
      </c>
      <c r="AQ335" s="61"/>
      <c r="AR335" s="65">
        <f t="shared" si="103"/>
        <v>778.30728185826001</v>
      </c>
      <c r="AS335" s="61"/>
      <c r="AT335" s="61"/>
      <c r="AU335" s="61"/>
      <c r="AV335" s="61"/>
      <c r="AW335" s="61"/>
      <c r="AX335" s="64">
        <f t="shared" si="104"/>
        <v>800.87819303214951</v>
      </c>
      <c r="AY335" s="61"/>
      <c r="AZ335" s="65">
        <f t="shared" si="105"/>
        <v>800.87819303214951</v>
      </c>
      <c r="BA335" s="61"/>
      <c r="BB335" s="61"/>
      <c r="BC335" s="61"/>
      <c r="BD335" s="61"/>
      <c r="BE335" s="61"/>
      <c r="BF335" s="66" t="s">
        <v>1332</v>
      </c>
      <c r="BG335" s="66" t="s">
        <v>1331</v>
      </c>
      <c r="BH335" s="66" t="s">
        <v>1522</v>
      </c>
      <c r="BI335" s="66" t="s">
        <v>1508</v>
      </c>
    </row>
    <row r="336" spans="1:61" s="67" customFormat="1" x14ac:dyDescent="0.35">
      <c r="A336" s="90" t="s">
        <v>861</v>
      </c>
      <c r="B336" s="90" t="s">
        <v>160</v>
      </c>
      <c r="C336" s="90" t="s">
        <v>161</v>
      </c>
      <c r="D336" s="91" t="s">
        <v>162</v>
      </c>
      <c r="E336" s="90" t="s">
        <v>862</v>
      </c>
      <c r="F336" s="90" t="s">
        <v>185</v>
      </c>
      <c r="G336" s="90" t="s">
        <v>186</v>
      </c>
      <c r="H336" s="90" t="s">
        <v>54</v>
      </c>
      <c r="I336" s="92">
        <v>3600</v>
      </c>
      <c r="J336" s="90" t="s">
        <v>860</v>
      </c>
      <c r="K336" s="93">
        <f t="shared" si="96"/>
        <v>32976</v>
      </c>
      <c r="L336" s="231">
        <v>244.92</v>
      </c>
      <c r="M336" s="229"/>
      <c r="N336" s="63"/>
      <c r="O336" s="63"/>
      <c r="P336" s="60" t="s">
        <v>120</v>
      </c>
      <c r="Q336" s="60"/>
      <c r="R336" s="64">
        <v>252.02267999999998</v>
      </c>
      <c r="S336" s="61"/>
      <c r="T336" s="65">
        <f t="shared" si="98"/>
        <v>252.02267999999998</v>
      </c>
      <c r="U336" s="61"/>
      <c r="V336" s="61"/>
      <c r="W336" s="61"/>
      <c r="X336" s="61"/>
      <c r="Y336" s="61"/>
      <c r="Z336" s="64">
        <f t="shared" si="99"/>
        <v>252.02267999999998</v>
      </c>
      <c r="AA336" s="61"/>
      <c r="AB336" s="65">
        <f t="shared" si="100"/>
        <v>252.02267999999998</v>
      </c>
      <c r="AC336" s="61"/>
      <c r="AD336" s="61"/>
      <c r="AE336" s="61"/>
      <c r="AF336" s="61"/>
      <c r="AG336" s="61"/>
      <c r="AH336" s="64">
        <f t="shared" si="101"/>
        <v>259.33133771999996</v>
      </c>
      <c r="AI336" s="61"/>
      <c r="AJ336" s="65">
        <f t="shared" si="97"/>
        <v>259.33133771999996</v>
      </c>
      <c r="AK336" s="61"/>
      <c r="AL336" s="61"/>
      <c r="AM336" s="61"/>
      <c r="AN336" s="61"/>
      <c r="AO336" s="61"/>
      <c r="AP336" s="64">
        <f t="shared" si="102"/>
        <v>266.85194651387997</v>
      </c>
      <c r="AQ336" s="61"/>
      <c r="AR336" s="65">
        <f t="shared" si="103"/>
        <v>266.85194651387997</v>
      </c>
      <c r="AS336" s="61"/>
      <c r="AT336" s="61"/>
      <c r="AU336" s="61"/>
      <c r="AV336" s="61"/>
      <c r="AW336" s="61"/>
      <c r="AX336" s="64">
        <f t="shared" si="104"/>
        <v>274.59065296278249</v>
      </c>
      <c r="AY336" s="61"/>
      <c r="AZ336" s="65">
        <f t="shared" si="105"/>
        <v>274.59065296278249</v>
      </c>
      <c r="BA336" s="61"/>
      <c r="BB336" s="61"/>
      <c r="BC336" s="61"/>
      <c r="BD336" s="61"/>
      <c r="BE336" s="61"/>
      <c r="BF336" s="66" t="s">
        <v>1332</v>
      </c>
      <c r="BG336" s="66" t="s">
        <v>1332</v>
      </c>
      <c r="BH336" s="66" t="s">
        <v>1546</v>
      </c>
      <c r="BI336" s="66" t="s">
        <v>1508</v>
      </c>
    </row>
    <row r="337" spans="1:61" s="67" customFormat="1" x14ac:dyDescent="0.35">
      <c r="A337" s="90" t="s">
        <v>863</v>
      </c>
      <c r="B337" s="90" t="s">
        <v>160</v>
      </c>
      <c r="C337" s="90" t="s">
        <v>161</v>
      </c>
      <c r="D337" s="91" t="s">
        <v>162</v>
      </c>
      <c r="E337" s="90" t="s">
        <v>864</v>
      </c>
      <c r="F337" s="90" t="s">
        <v>369</v>
      </c>
      <c r="G337" s="90" t="s">
        <v>186</v>
      </c>
      <c r="H337" s="90" t="s">
        <v>54</v>
      </c>
      <c r="I337" s="92">
        <v>218</v>
      </c>
      <c r="J337" s="90" t="s">
        <v>860</v>
      </c>
      <c r="K337" s="93">
        <f t="shared" si="96"/>
        <v>1996.88</v>
      </c>
      <c r="L337" s="232">
        <v>1567.42</v>
      </c>
      <c r="M337" s="229"/>
      <c r="N337" s="63"/>
      <c r="O337" s="63"/>
      <c r="P337" s="60" t="s">
        <v>122</v>
      </c>
      <c r="Q337" s="60"/>
      <c r="R337" s="64">
        <v>865</v>
      </c>
      <c r="S337" s="61">
        <v>748</v>
      </c>
      <c r="T337" s="65">
        <f t="shared" si="98"/>
        <v>1613</v>
      </c>
      <c r="U337" s="61"/>
      <c r="V337" s="61"/>
      <c r="W337" s="61"/>
      <c r="X337" s="61"/>
      <c r="Y337" s="61"/>
      <c r="Z337" s="64">
        <v>865</v>
      </c>
      <c r="AA337" s="61">
        <v>748</v>
      </c>
      <c r="AB337" s="65">
        <f t="shared" si="100"/>
        <v>1613</v>
      </c>
      <c r="AC337" s="61"/>
      <c r="AD337" s="61"/>
      <c r="AE337" s="61"/>
      <c r="AF337" s="61"/>
      <c r="AG337" s="61"/>
      <c r="AH337" s="64">
        <v>952</v>
      </c>
      <c r="AI337" s="61">
        <v>792</v>
      </c>
      <c r="AJ337" s="65">
        <f t="shared" si="97"/>
        <v>1744</v>
      </c>
      <c r="AK337" s="61"/>
      <c r="AL337" s="61"/>
      <c r="AM337" s="61"/>
      <c r="AN337" s="61"/>
      <c r="AO337" s="61"/>
      <c r="AP337" s="64">
        <v>942</v>
      </c>
      <c r="AQ337" s="61">
        <v>815</v>
      </c>
      <c r="AR337" s="65">
        <f t="shared" si="103"/>
        <v>1757</v>
      </c>
      <c r="AS337" s="61"/>
      <c r="AT337" s="61"/>
      <c r="AU337" s="61"/>
      <c r="AV337" s="61"/>
      <c r="AW337" s="61"/>
      <c r="AX337" s="64">
        <f t="shared" si="104"/>
        <v>969.31799999999998</v>
      </c>
      <c r="AY337" s="61"/>
      <c r="AZ337" s="65">
        <f t="shared" si="105"/>
        <v>969.31799999999998</v>
      </c>
      <c r="BA337" s="61"/>
      <c r="BB337" s="61"/>
      <c r="BC337" s="61"/>
      <c r="BD337" s="61"/>
      <c r="BE337" s="61"/>
      <c r="BF337" s="66" t="s">
        <v>1332</v>
      </c>
      <c r="BG337" s="66" t="s">
        <v>1331</v>
      </c>
      <c r="BH337" s="66" t="s">
        <v>1522</v>
      </c>
      <c r="BI337" s="66" t="s">
        <v>1510</v>
      </c>
    </row>
    <row r="338" spans="1:61" s="67" customFormat="1" x14ac:dyDescent="0.35">
      <c r="A338" s="90" t="s">
        <v>865</v>
      </c>
      <c r="B338" s="90" t="s">
        <v>160</v>
      </c>
      <c r="C338" s="90" t="s">
        <v>161</v>
      </c>
      <c r="D338" s="91" t="s">
        <v>162</v>
      </c>
      <c r="E338" s="90" t="s">
        <v>866</v>
      </c>
      <c r="F338" s="90" t="s">
        <v>867</v>
      </c>
      <c r="G338" s="90" t="s">
        <v>868</v>
      </c>
      <c r="H338" s="90" t="s">
        <v>276</v>
      </c>
      <c r="I338" s="92">
        <v>125955</v>
      </c>
      <c r="J338" s="90" t="s">
        <v>200</v>
      </c>
      <c r="K338" s="93">
        <f>I338*9.16</f>
        <v>1153747.8</v>
      </c>
      <c r="L338" s="235">
        <v>1611829.93</v>
      </c>
      <c r="M338" s="229"/>
      <c r="N338" s="63"/>
      <c r="O338" s="63"/>
      <c r="P338" s="60" t="s">
        <v>120</v>
      </c>
      <c r="Q338" s="60">
        <v>12</v>
      </c>
      <c r="R338" s="64">
        <v>1658572.9979699999</v>
      </c>
      <c r="S338" s="61"/>
      <c r="T338" s="65">
        <f t="shared" si="98"/>
        <v>1658572.9979699999</v>
      </c>
      <c r="U338" s="61"/>
      <c r="V338" s="61"/>
      <c r="W338" s="61"/>
      <c r="X338" s="61"/>
      <c r="Y338" s="61"/>
      <c r="Z338" s="64">
        <f t="shared" si="99"/>
        <v>1658572.9979699999</v>
      </c>
      <c r="AA338" s="61"/>
      <c r="AB338" s="65">
        <f t="shared" si="100"/>
        <v>1658572.9979699999</v>
      </c>
      <c r="AC338" s="61"/>
      <c r="AD338" s="61"/>
      <c r="AE338" s="61"/>
      <c r="AF338" s="61"/>
      <c r="AG338" s="61"/>
      <c r="AH338" s="64">
        <f>Z338+(Z338*0.029)</f>
        <v>1706671.6149111299</v>
      </c>
      <c r="AI338" s="61"/>
      <c r="AJ338" s="65">
        <f t="shared" si="97"/>
        <v>1706671.6149111299</v>
      </c>
      <c r="AK338" s="61"/>
      <c r="AL338" s="61"/>
      <c r="AM338" s="61"/>
      <c r="AN338" s="61"/>
      <c r="AO338" s="61"/>
      <c r="AP338" s="64">
        <f>AH338+(AH338*0.029)</f>
        <v>1756165.0917435526</v>
      </c>
      <c r="AQ338" s="61"/>
      <c r="AR338" s="65">
        <f t="shared" si="103"/>
        <v>1756165.0917435526</v>
      </c>
      <c r="AS338" s="61"/>
      <c r="AT338" s="61"/>
      <c r="AU338" s="61"/>
      <c r="AV338" s="61"/>
      <c r="AW338" s="61"/>
      <c r="AX338" s="64">
        <f t="shared" si="104"/>
        <v>1807093.8794041157</v>
      </c>
      <c r="AY338" s="61"/>
      <c r="AZ338" s="65">
        <f t="shared" si="105"/>
        <v>1807093.8794041157</v>
      </c>
      <c r="BA338" s="61"/>
      <c r="BB338" s="61"/>
      <c r="BC338" s="61"/>
      <c r="BD338" s="61"/>
      <c r="BE338" s="61"/>
      <c r="BF338" s="66" t="s">
        <v>1332</v>
      </c>
      <c r="BG338" s="66" t="s">
        <v>1332</v>
      </c>
      <c r="BH338" s="66" t="s">
        <v>1505</v>
      </c>
      <c r="BI338" s="66" t="s">
        <v>1520</v>
      </c>
    </row>
    <row r="339" spans="1:61" s="67" customFormat="1" x14ac:dyDescent="0.35">
      <c r="A339" s="94"/>
      <c r="B339" s="94"/>
      <c r="C339" s="94"/>
      <c r="D339" s="48"/>
      <c r="E339" s="94"/>
      <c r="F339" s="94"/>
      <c r="G339" s="94"/>
      <c r="H339" s="94"/>
      <c r="I339" s="95">
        <f>SUM(I8:I338)</f>
        <v>4615046</v>
      </c>
      <c r="J339" s="96"/>
      <c r="K339" s="97">
        <f>SUM(K8:K338)</f>
        <v>42273821.360000052</v>
      </c>
      <c r="L339" s="70"/>
      <c r="M339" s="70">
        <f t="shared" ref="M339:O339" si="106">SUM(M8:M338)</f>
        <v>0</v>
      </c>
      <c r="N339" s="70">
        <f t="shared" si="106"/>
        <v>0</v>
      </c>
      <c r="O339" s="70">
        <f t="shared" si="106"/>
        <v>0</v>
      </c>
      <c r="P339" s="70"/>
      <c r="R339" s="70">
        <f t="shared" ref="R339:BE339" ca="1" si="107">SUM(R8:R338)</f>
        <v>15391645.281791514</v>
      </c>
      <c r="S339" s="70">
        <f t="shared" ca="1" si="107"/>
        <v>646458.51250848011</v>
      </c>
      <c r="T339" s="70">
        <f t="shared" ca="1" si="107"/>
        <v>16038103.794299996</v>
      </c>
      <c r="U339" s="70">
        <f t="shared" si="107"/>
        <v>0</v>
      </c>
      <c r="V339" s="70">
        <f t="shared" si="107"/>
        <v>0</v>
      </c>
      <c r="W339" s="70">
        <f t="shared" si="107"/>
        <v>0</v>
      </c>
      <c r="X339" s="70">
        <f t="shared" si="107"/>
        <v>0</v>
      </c>
      <c r="Y339" s="70">
        <f t="shared" si="107"/>
        <v>0</v>
      </c>
      <c r="Z339" s="70">
        <f t="shared" ca="1" si="107"/>
        <v>16038103.794299996</v>
      </c>
      <c r="AA339" s="70">
        <f t="shared" ca="1" si="107"/>
        <v>0</v>
      </c>
      <c r="AB339" s="70">
        <f t="shared" ca="1" si="107"/>
        <v>16038103.794299996</v>
      </c>
      <c r="AC339" s="70">
        <f t="shared" si="107"/>
        <v>0</v>
      </c>
      <c r="AD339" s="70">
        <f t="shared" si="107"/>
        <v>0</v>
      </c>
      <c r="AE339" s="70">
        <f t="shared" si="107"/>
        <v>0</v>
      </c>
      <c r="AF339" s="70">
        <f t="shared" si="107"/>
        <v>0</v>
      </c>
      <c r="AG339" s="70">
        <f t="shared" si="107"/>
        <v>0</v>
      </c>
      <c r="AH339" s="70">
        <f t="shared" ca="1" si="107"/>
        <v>16503208.8043347</v>
      </c>
      <c r="AI339" s="70">
        <f t="shared" ca="1" si="107"/>
        <v>0</v>
      </c>
      <c r="AJ339" s="70">
        <f t="shared" ca="1" si="107"/>
        <v>16503208.8043347</v>
      </c>
      <c r="AK339" s="70">
        <f t="shared" si="107"/>
        <v>0</v>
      </c>
      <c r="AL339" s="70">
        <f t="shared" si="107"/>
        <v>0</v>
      </c>
      <c r="AM339" s="70">
        <f t="shared" si="107"/>
        <v>0</v>
      </c>
      <c r="AN339" s="70">
        <f t="shared" si="107"/>
        <v>0</v>
      </c>
      <c r="AO339" s="70">
        <f t="shared" si="107"/>
        <v>0</v>
      </c>
      <c r="AP339" s="70">
        <f t="shared" ca="1" si="107"/>
        <v>16981801.859660409</v>
      </c>
      <c r="AQ339" s="70">
        <f t="shared" ca="1" si="107"/>
        <v>0</v>
      </c>
      <c r="AR339" s="70">
        <f t="shared" ca="1" si="107"/>
        <v>16981801.859660409</v>
      </c>
      <c r="AS339" s="70">
        <f t="shared" si="107"/>
        <v>0</v>
      </c>
      <c r="AT339" s="70">
        <f t="shared" si="107"/>
        <v>0</v>
      </c>
      <c r="AU339" s="70">
        <f t="shared" si="107"/>
        <v>0</v>
      </c>
      <c r="AV339" s="70">
        <f t="shared" si="107"/>
        <v>0</v>
      </c>
      <c r="AW339" s="70">
        <f t="shared" si="107"/>
        <v>0</v>
      </c>
      <c r="AX339" s="70">
        <f t="shared" ca="1" si="107"/>
        <v>17474274.11359055</v>
      </c>
      <c r="AY339" s="70">
        <f t="shared" ca="1" si="107"/>
        <v>0</v>
      </c>
      <c r="AZ339" s="70">
        <f t="shared" ca="1" si="107"/>
        <v>17474274.11359055</v>
      </c>
      <c r="BA339" s="70">
        <f t="shared" si="107"/>
        <v>0</v>
      </c>
      <c r="BB339" s="70">
        <f t="shared" si="107"/>
        <v>0</v>
      </c>
      <c r="BC339" s="70">
        <f t="shared" si="107"/>
        <v>0</v>
      </c>
      <c r="BD339" s="70">
        <f t="shared" si="107"/>
        <v>0</v>
      </c>
      <c r="BE339" s="70">
        <f t="shared" si="107"/>
        <v>0</v>
      </c>
    </row>
    <row r="340" spans="1:61" x14ac:dyDescent="0.35">
      <c r="A340" s="71"/>
      <c r="B340" s="71"/>
      <c r="C340" s="71"/>
      <c r="D340" s="69"/>
      <c r="E340" s="71"/>
      <c r="F340" s="71"/>
      <c r="G340" s="71"/>
      <c r="H340" s="71"/>
      <c r="I340" s="72"/>
      <c r="J340" s="73"/>
    </row>
    <row r="341" spans="1:61" x14ac:dyDescent="0.35">
      <c r="A341" s="345" t="s">
        <v>55</v>
      </c>
      <c r="B341" s="345"/>
      <c r="C341" s="345"/>
      <c r="D341" s="345"/>
      <c r="E341" s="345"/>
      <c r="F341" s="345"/>
      <c r="G341" s="345"/>
      <c r="H341" s="345"/>
      <c r="I341" s="345"/>
      <c r="J341" s="345"/>
      <c r="K341" s="345"/>
      <c r="L341" s="305" t="s">
        <v>55</v>
      </c>
      <c r="M341" s="305"/>
      <c r="N341" s="305"/>
      <c r="O341" s="305"/>
      <c r="P341" s="305"/>
      <c r="Q341" s="305"/>
      <c r="R341" s="305"/>
      <c r="S341" s="305"/>
      <c r="T341" s="305"/>
      <c r="U341" s="305"/>
      <c r="V341" s="305"/>
      <c r="W341" s="305"/>
      <c r="X341" s="305"/>
      <c r="Y341" s="305"/>
      <c r="Z341" s="305"/>
      <c r="AA341" s="305"/>
      <c r="AB341" s="305"/>
      <c r="AC341" s="305"/>
      <c r="AD341" s="305" t="s">
        <v>55</v>
      </c>
      <c r="AE341" s="305"/>
      <c r="AF341" s="305"/>
      <c r="AG341" s="305"/>
      <c r="AH341" s="305"/>
      <c r="AI341" s="305"/>
      <c r="AJ341" s="305"/>
      <c r="AK341" s="305"/>
      <c r="AL341" s="305"/>
      <c r="AM341" s="305"/>
      <c r="AN341" s="305"/>
      <c r="AO341" s="305"/>
      <c r="AP341" s="305"/>
      <c r="AQ341" s="305"/>
      <c r="AR341" s="305"/>
      <c r="AS341" s="305"/>
      <c r="AT341" s="305" t="s">
        <v>55</v>
      </c>
      <c r="AU341" s="305"/>
      <c r="AV341" s="305"/>
      <c r="AW341" s="305"/>
      <c r="AX341" s="305"/>
      <c r="AY341" s="305"/>
      <c r="AZ341" s="305"/>
      <c r="BA341" s="305"/>
      <c r="BB341" s="305"/>
      <c r="BC341" s="305"/>
      <c r="BD341" s="305"/>
      <c r="BE341" s="305"/>
      <c r="BF341" s="305"/>
      <c r="BG341" s="305"/>
      <c r="BH341" s="305"/>
    </row>
    <row r="342" spans="1:61" x14ac:dyDescent="0.35">
      <c r="A342" s="342" t="s">
        <v>56</v>
      </c>
      <c r="B342" s="343"/>
      <c r="C342" s="343"/>
      <c r="D342" s="343"/>
      <c r="E342" s="343"/>
      <c r="F342" s="343"/>
      <c r="G342" s="343"/>
      <c r="H342" s="343"/>
      <c r="I342" s="343"/>
      <c r="J342" s="343"/>
      <c r="K342" s="344"/>
      <c r="L342" s="340"/>
      <c r="M342" s="319"/>
      <c r="N342" s="320"/>
      <c r="O342" s="321"/>
      <c r="P342" s="315" t="s">
        <v>6</v>
      </c>
      <c r="Q342" s="317"/>
      <c r="R342" s="322" t="s">
        <v>7</v>
      </c>
      <c r="S342" s="322"/>
      <c r="T342" s="322"/>
      <c r="U342" s="53" t="s">
        <v>8</v>
      </c>
      <c r="V342" s="322" t="s">
        <v>9</v>
      </c>
      <c r="W342" s="322"/>
      <c r="X342" s="322"/>
      <c r="Y342" s="53" t="s">
        <v>10</v>
      </c>
      <c r="Z342" s="322" t="s">
        <v>11</v>
      </c>
      <c r="AA342" s="322"/>
      <c r="AB342" s="322"/>
      <c r="AC342" s="53" t="s">
        <v>8</v>
      </c>
      <c r="AD342" s="322" t="s">
        <v>9</v>
      </c>
      <c r="AE342" s="322"/>
      <c r="AF342" s="322"/>
      <c r="AG342" s="53" t="s">
        <v>10</v>
      </c>
      <c r="AH342" s="322" t="s">
        <v>11</v>
      </c>
      <c r="AI342" s="322"/>
      <c r="AJ342" s="322"/>
      <c r="AK342" s="53" t="s">
        <v>8</v>
      </c>
      <c r="AL342" s="322" t="s">
        <v>9</v>
      </c>
      <c r="AM342" s="322"/>
      <c r="AN342" s="322"/>
      <c r="AO342" s="53" t="s">
        <v>10</v>
      </c>
      <c r="AP342" s="322" t="s">
        <v>11</v>
      </c>
      <c r="AQ342" s="322"/>
      <c r="AR342" s="322"/>
      <c r="AS342" s="53" t="s">
        <v>8</v>
      </c>
      <c r="AT342" s="322" t="s">
        <v>9</v>
      </c>
      <c r="AU342" s="322"/>
      <c r="AV342" s="322"/>
      <c r="AW342" s="53" t="s">
        <v>10</v>
      </c>
      <c r="AX342" s="322" t="s">
        <v>11</v>
      </c>
      <c r="AY342" s="322"/>
      <c r="AZ342" s="322"/>
      <c r="BA342" s="53" t="s">
        <v>8</v>
      </c>
      <c r="BB342" s="322" t="s">
        <v>9</v>
      </c>
      <c r="BC342" s="322"/>
      <c r="BD342" s="322"/>
      <c r="BE342" s="53" t="s">
        <v>10</v>
      </c>
      <c r="BF342" s="315"/>
      <c r="BG342" s="316"/>
      <c r="BH342" s="317"/>
    </row>
    <row r="343" spans="1:61" x14ac:dyDescent="0.35">
      <c r="A343" s="339"/>
      <c r="B343" s="339"/>
      <c r="C343" s="339"/>
      <c r="D343" s="339"/>
      <c r="E343" s="339"/>
      <c r="F343" s="339"/>
      <c r="G343" s="339"/>
      <c r="H343" s="339"/>
      <c r="I343" s="339"/>
      <c r="J343" s="339"/>
      <c r="K343" s="339"/>
      <c r="L343" s="341"/>
      <c r="M343" s="308" t="s">
        <v>28</v>
      </c>
      <c r="N343" s="309"/>
      <c r="O343" s="310"/>
      <c r="P343" s="311"/>
      <c r="Q343" s="312"/>
      <c r="R343" s="302" t="s">
        <v>29</v>
      </c>
      <c r="S343" s="303"/>
      <c r="T343" s="303"/>
      <c r="U343" s="303"/>
      <c r="V343" s="303"/>
      <c r="W343" s="303"/>
      <c r="X343" s="303"/>
      <c r="Y343" s="304"/>
      <c r="Z343" s="302" t="s">
        <v>30</v>
      </c>
      <c r="AA343" s="303"/>
      <c r="AB343" s="303"/>
      <c r="AC343" s="303"/>
      <c r="AD343" s="303"/>
      <c r="AE343" s="303"/>
      <c r="AF343" s="303"/>
      <c r="AG343" s="304"/>
      <c r="AH343" s="302" t="s">
        <v>31</v>
      </c>
      <c r="AI343" s="303"/>
      <c r="AJ343" s="303"/>
      <c r="AK343" s="303"/>
      <c r="AL343" s="303"/>
      <c r="AM343" s="303"/>
      <c r="AN343" s="303"/>
      <c r="AO343" s="304"/>
      <c r="AP343" s="302" t="s">
        <v>32</v>
      </c>
      <c r="AQ343" s="303"/>
      <c r="AR343" s="303"/>
      <c r="AS343" s="303"/>
      <c r="AT343" s="303"/>
      <c r="AU343" s="303"/>
      <c r="AV343" s="303"/>
      <c r="AW343" s="304"/>
      <c r="AX343" s="302" t="s">
        <v>33</v>
      </c>
      <c r="AY343" s="303"/>
      <c r="AZ343" s="303"/>
      <c r="BA343" s="303"/>
      <c r="BB343" s="303"/>
      <c r="BC343" s="303"/>
      <c r="BD343" s="303"/>
      <c r="BE343" s="304"/>
      <c r="BF343" s="55"/>
      <c r="BG343" s="55"/>
      <c r="BH343" s="55"/>
    </row>
    <row r="344" spans="1:61" ht="58" x14ac:dyDescent="0.35">
      <c r="A344" s="74" t="s">
        <v>64</v>
      </c>
      <c r="B344" s="74" t="s">
        <v>13</v>
      </c>
      <c r="C344" s="74" t="s">
        <v>14</v>
      </c>
      <c r="D344" s="74" t="s">
        <v>15</v>
      </c>
      <c r="E344" s="75" t="s">
        <v>16</v>
      </c>
      <c r="F344" s="74" t="s">
        <v>17</v>
      </c>
      <c r="G344" s="74" t="s">
        <v>18</v>
      </c>
      <c r="H344" s="75" t="s">
        <v>19</v>
      </c>
      <c r="I344" s="76" t="s">
        <v>20</v>
      </c>
      <c r="J344" s="76" t="s">
        <v>65</v>
      </c>
      <c r="K344" s="209" t="s">
        <v>67</v>
      </c>
      <c r="L344" s="199"/>
      <c r="M344" s="127" t="s">
        <v>35</v>
      </c>
      <c r="N344" s="127" t="s">
        <v>36</v>
      </c>
      <c r="O344" s="127" t="s">
        <v>37</v>
      </c>
      <c r="P344" s="58" t="s">
        <v>38</v>
      </c>
      <c r="Q344" s="58" t="s">
        <v>39</v>
      </c>
      <c r="R344" s="58" t="s">
        <v>40</v>
      </c>
      <c r="S344" s="58" t="s">
        <v>41</v>
      </c>
      <c r="T344" s="58" t="s">
        <v>42</v>
      </c>
      <c r="U344" s="58" t="s">
        <v>43</v>
      </c>
      <c r="V344" s="58" t="s">
        <v>35</v>
      </c>
      <c r="W344" s="58" t="s">
        <v>36</v>
      </c>
      <c r="X344" s="58" t="s">
        <v>44</v>
      </c>
      <c r="Y344" s="58" t="s">
        <v>45</v>
      </c>
      <c r="Z344" s="58" t="s">
        <v>40</v>
      </c>
      <c r="AA344" s="58" t="s">
        <v>41</v>
      </c>
      <c r="AB344" s="58" t="s">
        <v>42</v>
      </c>
      <c r="AC344" s="58" t="s">
        <v>43</v>
      </c>
      <c r="AD344" s="58" t="s">
        <v>35</v>
      </c>
      <c r="AE344" s="58" t="s">
        <v>36</v>
      </c>
      <c r="AF344" s="58" t="s">
        <v>44</v>
      </c>
      <c r="AG344" s="58" t="s">
        <v>45</v>
      </c>
      <c r="AH344" s="58" t="s">
        <v>40</v>
      </c>
      <c r="AI344" s="58" t="s">
        <v>41</v>
      </c>
      <c r="AJ344" s="58" t="s">
        <v>42</v>
      </c>
      <c r="AK344" s="58" t="s">
        <v>43</v>
      </c>
      <c r="AL344" s="58" t="s">
        <v>35</v>
      </c>
      <c r="AM344" s="58" t="s">
        <v>36</v>
      </c>
      <c r="AN344" s="58" t="s">
        <v>44</v>
      </c>
      <c r="AO344" s="58" t="s">
        <v>45</v>
      </c>
      <c r="AP344" s="58" t="s">
        <v>40</v>
      </c>
      <c r="AQ344" s="58" t="s">
        <v>41</v>
      </c>
      <c r="AR344" s="58" t="s">
        <v>42</v>
      </c>
      <c r="AS344" s="58" t="s">
        <v>43</v>
      </c>
      <c r="AT344" s="58" t="s">
        <v>35</v>
      </c>
      <c r="AU344" s="58" t="s">
        <v>36</v>
      </c>
      <c r="AV344" s="58" t="s">
        <v>44</v>
      </c>
      <c r="AW344" s="58" t="s">
        <v>45</v>
      </c>
      <c r="AX344" s="58" t="s">
        <v>40</v>
      </c>
      <c r="AY344" s="58" t="s">
        <v>41</v>
      </c>
      <c r="AZ344" s="58" t="s">
        <v>42</v>
      </c>
      <c r="BA344" s="58" t="s">
        <v>43</v>
      </c>
      <c r="BB344" s="58" t="s">
        <v>35</v>
      </c>
      <c r="BC344" s="58" t="s">
        <v>36</v>
      </c>
      <c r="BD344" s="58" t="s">
        <v>44</v>
      </c>
      <c r="BE344" s="58" t="s">
        <v>45</v>
      </c>
      <c r="BF344" s="59" t="s">
        <v>46</v>
      </c>
      <c r="BG344" s="59" t="s">
        <v>47</v>
      </c>
      <c r="BH344" s="59" t="s">
        <v>48</v>
      </c>
    </row>
    <row r="345" spans="1:61" s="67" customFormat="1" x14ac:dyDescent="0.35">
      <c r="A345" s="62" t="s">
        <v>1421</v>
      </c>
      <c r="B345" s="90" t="s">
        <v>160</v>
      </c>
      <c r="C345" s="90" t="s">
        <v>161</v>
      </c>
      <c r="D345" s="60" t="s">
        <v>162</v>
      </c>
      <c r="E345" s="62" t="s">
        <v>1422</v>
      </c>
      <c r="F345" s="62" t="s">
        <v>1423</v>
      </c>
      <c r="G345" s="62" t="s">
        <v>856</v>
      </c>
      <c r="H345" s="62" t="s">
        <v>857</v>
      </c>
      <c r="I345" s="62">
        <v>14574</v>
      </c>
      <c r="J345" s="62" t="s">
        <v>206</v>
      </c>
      <c r="K345" s="61">
        <v>133497.84</v>
      </c>
      <c r="L345" s="230">
        <v>9304.82</v>
      </c>
      <c r="M345" s="61"/>
      <c r="N345" s="61"/>
      <c r="O345" s="61"/>
      <c r="P345" s="60"/>
      <c r="Q345" s="62"/>
      <c r="R345" s="61">
        <f>L345</f>
        <v>9304.82</v>
      </c>
      <c r="S345" s="61"/>
      <c r="T345" s="65">
        <f>R345+S345</f>
        <v>9304.82</v>
      </c>
      <c r="U345" s="61"/>
      <c r="V345" s="61"/>
      <c r="W345" s="61"/>
      <c r="X345" s="61"/>
      <c r="Y345" s="61"/>
      <c r="Z345" s="61">
        <f t="shared" ref="Z345:Z386" si="108">L345+(L345*0.029)</f>
        <v>9574.65978</v>
      </c>
      <c r="AA345" s="61"/>
      <c r="AB345" s="65">
        <f>Z345+AA345</f>
        <v>9574.65978</v>
      </c>
      <c r="AC345" s="61"/>
      <c r="AD345" s="61"/>
      <c r="AE345" s="61"/>
      <c r="AF345" s="61"/>
      <c r="AG345" s="61"/>
      <c r="AH345" s="61">
        <f t="shared" ref="AH345:AH382" si="109">Z345+(Z345*0.029)</f>
        <v>9852.3249136199993</v>
      </c>
      <c r="AI345" s="61"/>
      <c r="AJ345" s="65">
        <f t="shared" ref="AJ345:AJ386" si="110">AH345+AI345</f>
        <v>9852.3249136199993</v>
      </c>
      <c r="AK345" s="61"/>
      <c r="AL345" s="61"/>
      <c r="AM345" s="61"/>
      <c r="AN345" s="61"/>
      <c r="AO345" s="61"/>
      <c r="AP345" s="61">
        <f t="shared" ref="AP345:AP386" si="111">AH345+(AH345*0.029)</f>
        <v>10138.042336114979</v>
      </c>
      <c r="AQ345" s="61"/>
      <c r="AR345" s="65">
        <f>AP345+AQ345</f>
        <v>10138.042336114979</v>
      </c>
      <c r="AS345" s="61"/>
      <c r="AT345" s="61"/>
      <c r="AU345" s="61"/>
      <c r="AV345" s="61"/>
      <c r="AW345" s="61"/>
      <c r="AX345" s="61">
        <f t="shared" ref="AX345:AX384" si="112">AP345+(AP345*0.029)</f>
        <v>10432.045563862313</v>
      </c>
      <c r="AY345" s="61"/>
      <c r="AZ345" s="65">
        <f>SUM(AX345:AY345)</f>
        <v>10432.045563862313</v>
      </c>
      <c r="BA345" s="61"/>
      <c r="BB345" s="61"/>
      <c r="BC345" s="61"/>
      <c r="BD345" s="61"/>
      <c r="BE345" s="61"/>
      <c r="BF345" s="62" t="s">
        <v>1332</v>
      </c>
      <c r="BG345" s="62" t="s">
        <v>1331</v>
      </c>
      <c r="BH345" s="66" t="s">
        <v>1522</v>
      </c>
      <c r="BI345" s="62" t="s">
        <v>1519</v>
      </c>
    </row>
    <row r="346" spans="1:61" s="67" customFormat="1" x14ac:dyDescent="0.35">
      <c r="A346" s="62" t="s">
        <v>1424</v>
      </c>
      <c r="B346" s="90" t="s">
        <v>160</v>
      </c>
      <c r="C346" s="90" t="s">
        <v>161</v>
      </c>
      <c r="D346" s="60" t="s">
        <v>162</v>
      </c>
      <c r="E346" s="62" t="s">
        <v>1425</v>
      </c>
      <c r="F346" s="62" t="s">
        <v>1423</v>
      </c>
      <c r="G346" s="62" t="s">
        <v>856</v>
      </c>
      <c r="H346" s="62" t="s">
        <v>857</v>
      </c>
      <c r="I346" s="62">
        <v>384</v>
      </c>
      <c r="J346" s="62" t="s">
        <v>200</v>
      </c>
      <c r="K346" s="61">
        <v>3517.44</v>
      </c>
      <c r="L346" s="230">
        <v>245.17</v>
      </c>
      <c r="M346" s="61"/>
      <c r="N346" s="61"/>
      <c r="O346" s="61"/>
      <c r="P346" s="60"/>
      <c r="Q346" s="62"/>
      <c r="R346" s="61">
        <f t="shared" ref="R346:R379" si="113">L346</f>
        <v>245.17</v>
      </c>
      <c r="S346" s="61"/>
      <c r="T346" s="65">
        <f t="shared" ref="T346:T357" si="114">R346+S346</f>
        <v>245.17</v>
      </c>
      <c r="U346" s="61"/>
      <c r="V346" s="61"/>
      <c r="W346" s="61"/>
      <c r="X346" s="61"/>
      <c r="Y346" s="61"/>
      <c r="Z346" s="61">
        <f t="shared" si="108"/>
        <v>252.27992999999998</v>
      </c>
      <c r="AA346" s="61"/>
      <c r="AB346" s="65">
        <f t="shared" ref="AB346:AB358" si="115">Z346+AA346</f>
        <v>252.27992999999998</v>
      </c>
      <c r="AC346" s="61"/>
      <c r="AD346" s="61"/>
      <c r="AE346" s="61"/>
      <c r="AF346" s="61"/>
      <c r="AG346" s="61"/>
      <c r="AH346" s="61">
        <f t="shared" si="109"/>
        <v>259.59604796999997</v>
      </c>
      <c r="AI346" s="61"/>
      <c r="AJ346" s="65">
        <f t="shared" si="110"/>
        <v>259.59604796999997</v>
      </c>
      <c r="AK346" s="61"/>
      <c r="AL346" s="61"/>
      <c r="AM346" s="61"/>
      <c r="AN346" s="61"/>
      <c r="AO346" s="61"/>
      <c r="AP346" s="61">
        <f t="shared" si="111"/>
        <v>267.12433336112997</v>
      </c>
      <c r="AQ346" s="61"/>
      <c r="AR346" s="65">
        <f t="shared" ref="AR346:AR358" si="116">AP346+AQ346</f>
        <v>267.12433336112997</v>
      </c>
      <c r="AS346" s="61"/>
      <c r="AT346" s="61"/>
      <c r="AU346" s="61"/>
      <c r="AV346" s="61"/>
      <c r="AW346" s="61"/>
      <c r="AX346" s="61">
        <f t="shared" si="112"/>
        <v>274.87093902860272</v>
      </c>
      <c r="AY346" s="61"/>
      <c r="AZ346" s="65">
        <f t="shared" ref="AZ346:AZ358" si="117">SUM(AX346:AY346)</f>
        <v>274.87093902860272</v>
      </c>
      <c r="BA346" s="61"/>
      <c r="BB346" s="61"/>
      <c r="BC346" s="61"/>
      <c r="BD346" s="61"/>
      <c r="BE346" s="61"/>
      <c r="BF346" s="62" t="s">
        <v>1332</v>
      </c>
      <c r="BG346" s="62" t="s">
        <v>1331</v>
      </c>
      <c r="BH346" s="66" t="s">
        <v>1522</v>
      </c>
      <c r="BI346" s="62" t="s">
        <v>1519</v>
      </c>
    </row>
    <row r="347" spans="1:61" s="67" customFormat="1" x14ac:dyDescent="0.35">
      <c r="A347" s="62" t="s">
        <v>1426</v>
      </c>
      <c r="B347" s="90" t="s">
        <v>160</v>
      </c>
      <c r="C347" s="90" t="s">
        <v>161</v>
      </c>
      <c r="D347" s="60" t="s">
        <v>162</v>
      </c>
      <c r="E347" s="62" t="s">
        <v>1427</v>
      </c>
      <c r="F347" s="62" t="s">
        <v>1423</v>
      </c>
      <c r="G347" s="62" t="s">
        <v>856</v>
      </c>
      <c r="H347" s="62" t="s">
        <v>857</v>
      </c>
      <c r="I347" s="62">
        <v>13100</v>
      </c>
      <c r="J347" s="62" t="s">
        <v>206</v>
      </c>
      <c r="K347" s="61">
        <v>119996</v>
      </c>
      <c r="L347" s="230">
        <v>8363.74</v>
      </c>
      <c r="M347" s="61"/>
      <c r="N347" s="61"/>
      <c r="O347" s="61"/>
      <c r="P347" s="60"/>
      <c r="Q347" s="62"/>
      <c r="R347" s="61">
        <f t="shared" si="113"/>
        <v>8363.74</v>
      </c>
      <c r="S347" s="61"/>
      <c r="T347" s="65">
        <f t="shared" si="114"/>
        <v>8363.74</v>
      </c>
      <c r="U347" s="61"/>
      <c r="V347" s="61"/>
      <c r="W347" s="61"/>
      <c r="X347" s="61"/>
      <c r="Y347" s="61"/>
      <c r="Z347" s="61">
        <f t="shared" si="108"/>
        <v>8606.2884599999998</v>
      </c>
      <c r="AA347" s="61"/>
      <c r="AB347" s="65">
        <f t="shared" si="115"/>
        <v>8606.2884599999998</v>
      </c>
      <c r="AC347" s="61"/>
      <c r="AD347" s="61"/>
      <c r="AE347" s="61"/>
      <c r="AF347" s="61"/>
      <c r="AG347" s="61"/>
      <c r="AH347" s="61">
        <f t="shared" si="109"/>
        <v>8855.87082534</v>
      </c>
      <c r="AI347" s="61"/>
      <c r="AJ347" s="65">
        <f t="shared" si="110"/>
        <v>8855.87082534</v>
      </c>
      <c r="AK347" s="61"/>
      <c r="AL347" s="61"/>
      <c r="AM347" s="61"/>
      <c r="AN347" s="61"/>
      <c r="AO347" s="61"/>
      <c r="AP347" s="61">
        <f t="shared" si="111"/>
        <v>9112.6910792748604</v>
      </c>
      <c r="AQ347" s="61"/>
      <c r="AR347" s="65">
        <f t="shared" si="116"/>
        <v>9112.6910792748604</v>
      </c>
      <c r="AS347" s="61"/>
      <c r="AT347" s="61"/>
      <c r="AU347" s="61"/>
      <c r="AV347" s="61"/>
      <c r="AW347" s="61"/>
      <c r="AX347" s="61">
        <f t="shared" si="112"/>
        <v>9376.9591205738307</v>
      </c>
      <c r="AY347" s="61"/>
      <c r="AZ347" s="65">
        <f t="shared" si="117"/>
        <v>9376.9591205738307</v>
      </c>
      <c r="BA347" s="61"/>
      <c r="BB347" s="61"/>
      <c r="BC347" s="61"/>
      <c r="BD347" s="61"/>
      <c r="BE347" s="61"/>
      <c r="BF347" s="62" t="s">
        <v>1332</v>
      </c>
      <c r="BG347" s="62" t="s">
        <v>1331</v>
      </c>
      <c r="BH347" s="66" t="s">
        <v>1522</v>
      </c>
      <c r="BI347" s="62" t="s">
        <v>1519</v>
      </c>
    </row>
    <row r="348" spans="1:61" s="67" customFormat="1" x14ac:dyDescent="0.35">
      <c r="A348" s="62" t="s">
        <v>1428</v>
      </c>
      <c r="B348" s="90" t="s">
        <v>160</v>
      </c>
      <c r="C348" s="90" t="s">
        <v>161</v>
      </c>
      <c r="D348" s="60" t="s">
        <v>162</v>
      </c>
      <c r="E348" s="62" t="s">
        <v>1429</v>
      </c>
      <c r="F348" s="62" t="s">
        <v>1423</v>
      </c>
      <c r="G348" s="62" t="s">
        <v>856</v>
      </c>
      <c r="H348" s="62" t="s">
        <v>857</v>
      </c>
      <c r="I348" s="62">
        <v>4721</v>
      </c>
      <c r="J348" s="62" t="s">
        <v>170</v>
      </c>
      <c r="K348" s="61">
        <v>43244.36</v>
      </c>
      <c r="L348" s="230">
        <v>3014.14</v>
      </c>
      <c r="M348" s="61"/>
      <c r="N348" s="61"/>
      <c r="O348" s="61"/>
      <c r="P348" s="60"/>
      <c r="Q348" s="62"/>
      <c r="R348" s="61">
        <f t="shared" si="113"/>
        <v>3014.14</v>
      </c>
      <c r="S348" s="61"/>
      <c r="T348" s="65">
        <f t="shared" si="114"/>
        <v>3014.14</v>
      </c>
      <c r="U348" s="61"/>
      <c r="V348" s="61"/>
      <c r="W348" s="61"/>
      <c r="X348" s="61"/>
      <c r="Y348" s="61"/>
      <c r="Z348" s="61">
        <f t="shared" si="108"/>
        <v>3101.55006</v>
      </c>
      <c r="AA348" s="61"/>
      <c r="AB348" s="65">
        <f t="shared" si="115"/>
        <v>3101.55006</v>
      </c>
      <c r="AC348" s="61"/>
      <c r="AD348" s="61"/>
      <c r="AE348" s="61"/>
      <c r="AF348" s="61"/>
      <c r="AG348" s="61"/>
      <c r="AH348" s="61">
        <f t="shared" si="109"/>
        <v>3191.4950117399999</v>
      </c>
      <c r="AI348" s="61"/>
      <c r="AJ348" s="65">
        <f t="shared" si="110"/>
        <v>3191.4950117399999</v>
      </c>
      <c r="AK348" s="61"/>
      <c r="AL348" s="61"/>
      <c r="AM348" s="61"/>
      <c r="AN348" s="61"/>
      <c r="AO348" s="61"/>
      <c r="AP348" s="61">
        <f t="shared" si="111"/>
        <v>3284.0483670804597</v>
      </c>
      <c r="AQ348" s="61"/>
      <c r="AR348" s="65">
        <f t="shared" si="116"/>
        <v>3284.0483670804597</v>
      </c>
      <c r="AS348" s="61"/>
      <c r="AT348" s="61"/>
      <c r="AU348" s="61"/>
      <c r="AV348" s="61"/>
      <c r="AW348" s="61"/>
      <c r="AX348" s="61">
        <f t="shared" si="112"/>
        <v>3379.2857697257932</v>
      </c>
      <c r="AY348" s="61"/>
      <c r="AZ348" s="65">
        <f t="shared" si="117"/>
        <v>3379.2857697257932</v>
      </c>
      <c r="BA348" s="61"/>
      <c r="BB348" s="61"/>
      <c r="BC348" s="61"/>
      <c r="BD348" s="61"/>
      <c r="BE348" s="61"/>
      <c r="BF348" s="62" t="s">
        <v>1332</v>
      </c>
      <c r="BG348" s="62" t="s">
        <v>1331</v>
      </c>
      <c r="BH348" s="66" t="s">
        <v>1522</v>
      </c>
      <c r="BI348" s="62" t="s">
        <v>1519</v>
      </c>
    </row>
    <row r="349" spans="1:61" s="67" customFormat="1" x14ac:dyDescent="0.35">
      <c r="A349" s="62" t="s">
        <v>1430</v>
      </c>
      <c r="B349" s="90" t="s">
        <v>160</v>
      </c>
      <c r="C349" s="90" t="s">
        <v>161</v>
      </c>
      <c r="D349" s="60" t="s">
        <v>162</v>
      </c>
      <c r="E349" s="62" t="s">
        <v>1431</v>
      </c>
      <c r="F349" s="62" t="s">
        <v>1423</v>
      </c>
      <c r="G349" s="62" t="s">
        <v>856</v>
      </c>
      <c r="H349" s="62" t="s">
        <v>857</v>
      </c>
      <c r="I349" s="62">
        <v>8749</v>
      </c>
      <c r="J349" s="62" t="s">
        <v>170</v>
      </c>
      <c r="K349" s="61">
        <v>80140.84</v>
      </c>
      <c r="L349" s="230">
        <v>5585.83</v>
      </c>
      <c r="M349" s="61"/>
      <c r="N349" s="61"/>
      <c r="O349" s="61"/>
      <c r="P349" s="60"/>
      <c r="Q349" s="62"/>
      <c r="R349" s="61">
        <f t="shared" si="113"/>
        <v>5585.83</v>
      </c>
      <c r="S349" s="61"/>
      <c r="T349" s="65">
        <f t="shared" si="114"/>
        <v>5585.83</v>
      </c>
      <c r="U349" s="61"/>
      <c r="V349" s="61"/>
      <c r="W349" s="61"/>
      <c r="X349" s="61"/>
      <c r="Y349" s="61"/>
      <c r="Z349" s="61">
        <f t="shared" si="108"/>
        <v>5747.8190699999996</v>
      </c>
      <c r="AA349" s="61"/>
      <c r="AB349" s="65">
        <f t="shared" si="115"/>
        <v>5747.8190699999996</v>
      </c>
      <c r="AC349" s="61"/>
      <c r="AD349" s="61"/>
      <c r="AE349" s="61"/>
      <c r="AF349" s="61"/>
      <c r="AG349" s="61"/>
      <c r="AH349" s="61">
        <f t="shared" si="109"/>
        <v>5914.5058230299992</v>
      </c>
      <c r="AI349" s="61"/>
      <c r="AJ349" s="65">
        <f t="shared" si="110"/>
        <v>5914.5058230299992</v>
      </c>
      <c r="AK349" s="61"/>
      <c r="AL349" s="61"/>
      <c r="AM349" s="61"/>
      <c r="AN349" s="61"/>
      <c r="AO349" s="61"/>
      <c r="AP349" s="61">
        <f t="shared" si="111"/>
        <v>6086.0264918978692</v>
      </c>
      <c r="AQ349" s="61"/>
      <c r="AR349" s="65">
        <f t="shared" si="116"/>
        <v>6086.0264918978692</v>
      </c>
      <c r="AS349" s="61"/>
      <c r="AT349" s="61"/>
      <c r="AU349" s="61"/>
      <c r="AV349" s="61"/>
      <c r="AW349" s="61"/>
      <c r="AX349" s="61">
        <f t="shared" si="112"/>
        <v>6262.5212601629073</v>
      </c>
      <c r="AY349" s="61"/>
      <c r="AZ349" s="65">
        <f t="shared" si="117"/>
        <v>6262.5212601629073</v>
      </c>
      <c r="BA349" s="61"/>
      <c r="BB349" s="61"/>
      <c r="BC349" s="61"/>
      <c r="BD349" s="61"/>
      <c r="BE349" s="61"/>
      <c r="BF349" s="62" t="s">
        <v>1332</v>
      </c>
      <c r="BG349" s="62" t="s">
        <v>1331</v>
      </c>
      <c r="BH349" s="66" t="s">
        <v>1522</v>
      </c>
      <c r="BI349" s="62" t="s">
        <v>1519</v>
      </c>
    </row>
    <row r="350" spans="1:61" s="67" customFormat="1" x14ac:dyDescent="0.35">
      <c r="A350" s="62" t="s">
        <v>1432</v>
      </c>
      <c r="B350" s="90" t="s">
        <v>160</v>
      </c>
      <c r="C350" s="90" t="s">
        <v>161</v>
      </c>
      <c r="D350" s="60" t="s">
        <v>162</v>
      </c>
      <c r="E350" s="62" t="s">
        <v>1433</v>
      </c>
      <c r="F350" s="62" t="s">
        <v>1423</v>
      </c>
      <c r="G350" s="62" t="s">
        <v>856</v>
      </c>
      <c r="H350" s="62" t="s">
        <v>857</v>
      </c>
      <c r="I350" s="62">
        <v>12650</v>
      </c>
      <c r="J350" s="62" t="s">
        <v>167</v>
      </c>
      <c r="K350" s="61">
        <v>115874</v>
      </c>
      <c r="L350" s="230">
        <v>8076.44</v>
      </c>
      <c r="M350" s="61"/>
      <c r="N350" s="61"/>
      <c r="O350" s="61"/>
      <c r="P350" s="60"/>
      <c r="Q350" s="62"/>
      <c r="R350" s="61">
        <f t="shared" si="113"/>
        <v>8076.44</v>
      </c>
      <c r="S350" s="61"/>
      <c r="T350" s="65">
        <f t="shared" si="114"/>
        <v>8076.44</v>
      </c>
      <c r="U350" s="61"/>
      <c r="V350" s="61"/>
      <c r="W350" s="61"/>
      <c r="X350" s="61"/>
      <c r="Y350" s="61"/>
      <c r="Z350" s="61">
        <f t="shared" si="108"/>
        <v>8310.6567599999998</v>
      </c>
      <c r="AA350" s="61"/>
      <c r="AB350" s="65">
        <f t="shared" si="115"/>
        <v>8310.6567599999998</v>
      </c>
      <c r="AC350" s="61"/>
      <c r="AD350" s="61"/>
      <c r="AE350" s="61"/>
      <c r="AF350" s="61"/>
      <c r="AG350" s="61"/>
      <c r="AH350" s="61">
        <f t="shared" si="109"/>
        <v>8551.6658060400005</v>
      </c>
      <c r="AI350" s="61"/>
      <c r="AJ350" s="65">
        <f t="shared" si="110"/>
        <v>8551.6658060400005</v>
      </c>
      <c r="AK350" s="61"/>
      <c r="AL350" s="61"/>
      <c r="AM350" s="61"/>
      <c r="AN350" s="61"/>
      <c r="AO350" s="61"/>
      <c r="AP350" s="61">
        <f t="shared" si="111"/>
        <v>8799.6641144151599</v>
      </c>
      <c r="AQ350" s="61"/>
      <c r="AR350" s="65">
        <f t="shared" si="116"/>
        <v>8799.6641144151599</v>
      </c>
      <c r="AS350" s="61"/>
      <c r="AT350" s="61"/>
      <c r="AU350" s="61"/>
      <c r="AV350" s="61"/>
      <c r="AW350" s="61"/>
      <c r="AX350" s="61">
        <f t="shared" si="112"/>
        <v>9054.8543737332002</v>
      </c>
      <c r="AY350" s="61"/>
      <c r="AZ350" s="65">
        <f t="shared" si="117"/>
        <v>9054.8543737332002</v>
      </c>
      <c r="BA350" s="61"/>
      <c r="BB350" s="61"/>
      <c r="BC350" s="61"/>
      <c r="BD350" s="61"/>
      <c r="BE350" s="61"/>
      <c r="BF350" s="62" t="s">
        <v>1332</v>
      </c>
      <c r="BG350" s="62" t="s">
        <v>1331</v>
      </c>
      <c r="BH350" s="66" t="s">
        <v>1522</v>
      </c>
      <c r="BI350" s="62" t="s">
        <v>1519</v>
      </c>
    </row>
    <row r="351" spans="1:61" s="67" customFormat="1" x14ac:dyDescent="0.35">
      <c r="A351" s="62" t="s">
        <v>1434</v>
      </c>
      <c r="B351" s="90" t="s">
        <v>160</v>
      </c>
      <c r="C351" s="90" t="s">
        <v>161</v>
      </c>
      <c r="D351" s="60" t="s">
        <v>162</v>
      </c>
      <c r="E351" s="62" t="s">
        <v>1435</v>
      </c>
      <c r="F351" s="62" t="s">
        <v>1423</v>
      </c>
      <c r="G351" s="62" t="s">
        <v>856</v>
      </c>
      <c r="H351" s="62" t="s">
        <v>857</v>
      </c>
      <c r="I351" s="62">
        <v>7741</v>
      </c>
      <c r="J351" s="62" t="s">
        <v>170</v>
      </c>
      <c r="K351" s="61">
        <v>70907.56</v>
      </c>
      <c r="L351" s="230">
        <v>4942.2700000000004</v>
      </c>
      <c r="M351" s="61"/>
      <c r="N351" s="61"/>
      <c r="O351" s="61"/>
      <c r="P351" s="60"/>
      <c r="Q351" s="62"/>
      <c r="R351" s="61">
        <f t="shared" si="113"/>
        <v>4942.2700000000004</v>
      </c>
      <c r="S351" s="61"/>
      <c r="T351" s="65">
        <f t="shared" si="114"/>
        <v>4942.2700000000004</v>
      </c>
      <c r="U351" s="61"/>
      <c r="V351" s="61"/>
      <c r="W351" s="61"/>
      <c r="X351" s="61"/>
      <c r="Y351" s="61"/>
      <c r="Z351" s="61">
        <f t="shared" si="108"/>
        <v>5085.5958300000002</v>
      </c>
      <c r="AA351" s="61"/>
      <c r="AB351" s="65">
        <f t="shared" si="115"/>
        <v>5085.5958300000002</v>
      </c>
      <c r="AC351" s="61"/>
      <c r="AD351" s="61"/>
      <c r="AE351" s="61"/>
      <c r="AF351" s="61"/>
      <c r="AG351" s="61"/>
      <c r="AH351" s="61">
        <f t="shared" si="109"/>
        <v>5233.0781090700002</v>
      </c>
      <c r="AI351" s="61"/>
      <c r="AJ351" s="65">
        <f t="shared" si="110"/>
        <v>5233.0781090700002</v>
      </c>
      <c r="AK351" s="61"/>
      <c r="AL351" s="61"/>
      <c r="AM351" s="61"/>
      <c r="AN351" s="61"/>
      <c r="AO351" s="61"/>
      <c r="AP351" s="61">
        <f t="shared" si="111"/>
        <v>5384.8373742330305</v>
      </c>
      <c r="AQ351" s="61"/>
      <c r="AR351" s="65">
        <f t="shared" si="116"/>
        <v>5384.8373742330305</v>
      </c>
      <c r="AS351" s="61"/>
      <c r="AT351" s="61"/>
      <c r="AU351" s="61"/>
      <c r="AV351" s="61"/>
      <c r="AW351" s="61"/>
      <c r="AX351" s="61">
        <f t="shared" si="112"/>
        <v>5540.9976580857883</v>
      </c>
      <c r="AY351" s="61"/>
      <c r="AZ351" s="65">
        <f t="shared" si="117"/>
        <v>5540.9976580857883</v>
      </c>
      <c r="BA351" s="61"/>
      <c r="BB351" s="61"/>
      <c r="BC351" s="61"/>
      <c r="BD351" s="61"/>
      <c r="BE351" s="61"/>
      <c r="BF351" s="62" t="s">
        <v>1332</v>
      </c>
      <c r="BG351" s="62" t="s">
        <v>1331</v>
      </c>
      <c r="BH351" s="66" t="s">
        <v>1522</v>
      </c>
      <c r="BI351" s="62" t="s">
        <v>1519</v>
      </c>
    </row>
    <row r="352" spans="1:61" s="67" customFormat="1" x14ac:dyDescent="0.35">
      <c r="A352" s="62" t="s">
        <v>1436</v>
      </c>
      <c r="B352" s="90" t="s">
        <v>160</v>
      </c>
      <c r="C352" s="90" t="s">
        <v>161</v>
      </c>
      <c r="D352" s="60" t="s">
        <v>162</v>
      </c>
      <c r="E352" s="62" t="s">
        <v>1437</v>
      </c>
      <c r="F352" s="62" t="s">
        <v>1423</v>
      </c>
      <c r="G352" s="62" t="s">
        <v>856</v>
      </c>
      <c r="H352" s="62" t="s">
        <v>857</v>
      </c>
      <c r="I352" s="62">
        <v>7741</v>
      </c>
      <c r="J352" s="62" t="s">
        <v>170</v>
      </c>
      <c r="K352" s="61">
        <v>70907.56</v>
      </c>
      <c r="L352" s="230">
        <v>4942.2700000000004</v>
      </c>
      <c r="M352" s="61"/>
      <c r="N352" s="61"/>
      <c r="O352" s="61"/>
      <c r="P352" s="60"/>
      <c r="Q352" s="62"/>
      <c r="R352" s="61">
        <f t="shared" si="113"/>
        <v>4942.2700000000004</v>
      </c>
      <c r="S352" s="61"/>
      <c r="T352" s="65">
        <f t="shared" si="114"/>
        <v>4942.2700000000004</v>
      </c>
      <c r="U352" s="61"/>
      <c r="V352" s="61"/>
      <c r="W352" s="61"/>
      <c r="X352" s="61"/>
      <c r="Y352" s="61"/>
      <c r="Z352" s="61">
        <f t="shared" si="108"/>
        <v>5085.5958300000002</v>
      </c>
      <c r="AA352" s="61"/>
      <c r="AB352" s="65">
        <f t="shared" si="115"/>
        <v>5085.5958300000002</v>
      </c>
      <c r="AC352" s="61"/>
      <c r="AD352" s="61"/>
      <c r="AE352" s="61"/>
      <c r="AF352" s="61"/>
      <c r="AG352" s="61"/>
      <c r="AH352" s="61">
        <f t="shared" si="109"/>
        <v>5233.0781090700002</v>
      </c>
      <c r="AI352" s="61"/>
      <c r="AJ352" s="65">
        <f t="shared" si="110"/>
        <v>5233.0781090700002</v>
      </c>
      <c r="AK352" s="61"/>
      <c r="AL352" s="61"/>
      <c r="AM352" s="61"/>
      <c r="AN352" s="61"/>
      <c r="AO352" s="61"/>
      <c r="AP352" s="61">
        <f t="shared" si="111"/>
        <v>5384.8373742330305</v>
      </c>
      <c r="AQ352" s="61"/>
      <c r="AR352" s="65">
        <f t="shared" si="116"/>
        <v>5384.8373742330305</v>
      </c>
      <c r="AS352" s="61"/>
      <c r="AT352" s="61"/>
      <c r="AU352" s="61"/>
      <c r="AV352" s="61"/>
      <c r="AW352" s="61"/>
      <c r="AX352" s="61">
        <f t="shared" si="112"/>
        <v>5540.9976580857883</v>
      </c>
      <c r="AY352" s="61"/>
      <c r="AZ352" s="65">
        <f t="shared" si="117"/>
        <v>5540.9976580857883</v>
      </c>
      <c r="BA352" s="61"/>
      <c r="BB352" s="61"/>
      <c r="BC352" s="61"/>
      <c r="BD352" s="61"/>
      <c r="BE352" s="61"/>
      <c r="BF352" s="62" t="s">
        <v>1332</v>
      </c>
      <c r="BG352" s="62" t="s">
        <v>1331</v>
      </c>
      <c r="BH352" s="66" t="s">
        <v>1522</v>
      </c>
      <c r="BI352" s="62" t="s">
        <v>1519</v>
      </c>
    </row>
    <row r="353" spans="1:61" s="67" customFormat="1" x14ac:dyDescent="0.35">
      <c r="A353" s="62" t="s">
        <v>1438</v>
      </c>
      <c r="B353" s="90" t="s">
        <v>160</v>
      </c>
      <c r="C353" s="90" t="s">
        <v>161</v>
      </c>
      <c r="D353" s="60" t="s">
        <v>162</v>
      </c>
      <c r="E353" s="62" t="s">
        <v>1439</v>
      </c>
      <c r="F353" s="62" t="s">
        <v>1423</v>
      </c>
      <c r="G353" s="62" t="s">
        <v>856</v>
      </c>
      <c r="H353" s="62" t="s">
        <v>857</v>
      </c>
      <c r="I353" s="62">
        <v>7741</v>
      </c>
      <c r="J353" s="62" t="s">
        <v>170</v>
      </c>
      <c r="K353" s="61">
        <v>70907.56</v>
      </c>
      <c r="L353" s="230">
        <v>4942.2700000000004</v>
      </c>
      <c r="M353" s="61"/>
      <c r="N353" s="61"/>
      <c r="O353" s="61"/>
      <c r="P353" s="60"/>
      <c r="Q353" s="62"/>
      <c r="R353" s="61">
        <f t="shared" si="113"/>
        <v>4942.2700000000004</v>
      </c>
      <c r="S353" s="61"/>
      <c r="T353" s="65">
        <f t="shared" si="114"/>
        <v>4942.2700000000004</v>
      </c>
      <c r="U353" s="61"/>
      <c r="V353" s="61"/>
      <c r="W353" s="61"/>
      <c r="X353" s="61"/>
      <c r="Y353" s="61"/>
      <c r="Z353" s="61">
        <f t="shared" si="108"/>
        <v>5085.5958300000002</v>
      </c>
      <c r="AA353" s="61"/>
      <c r="AB353" s="65">
        <f t="shared" si="115"/>
        <v>5085.5958300000002</v>
      </c>
      <c r="AC353" s="61"/>
      <c r="AD353" s="61"/>
      <c r="AE353" s="61"/>
      <c r="AF353" s="61"/>
      <c r="AG353" s="61"/>
      <c r="AH353" s="61">
        <f t="shared" si="109"/>
        <v>5233.0781090700002</v>
      </c>
      <c r="AI353" s="61"/>
      <c r="AJ353" s="65">
        <f t="shared" si="110"/>
        <v>5233.0781090700002</v>
      </c>
      <c r="AK353" s="61"/>
      <c r="AL353" s="61"/>
      <c r="AM353" s="61"/>
      <c r="AN353" s="61"/>
      <c r="AO353" s="61"/>
      <c r="AP353" s="61">
        <f t="shared" si="111"/>
        <v>5384.8373742330305</v>
      </c>
      <c r="AQ353" s="61"/>
      <c r="AR353" s="65">
        <f t="shared" si="116"/>
        <v>5384.8373742330305</v>
      </c>
      <c r="AS353" s="61"/>
      <c r="AT353" s="61"/>
      <c r="AU353" s="61"/>
      <c r="AV353" s="61"/>
      <c r="AW353" s="61"/>
      <c r="AX353" s="61">
        <f t="shared" si="112"/>
        <v>5540.9976580857883</v>
      </c>
      <c r="AY353" s="61"/>
      <c r="AZ353" s="65">
        <f t="shared" si="117"/>
        <v>5540.9976580857883</v>
      </c>
      <c r="BA353" s="61"/>
      <c r="BB353" s="61"/>
      <c r="BC353" s="61"/>
      <c r="BD353" s="61"/>
      <c r="BE353" s="61"/>
      <c r="BF353" s="62" t="s">
        <v>1332</v>
      </c>
      <c r="BG353" s="62" t="s">
        <v>1331</v>
      </c>
      <c r="BH353" s="66" t="s">
        <v>1522</v>
      </c>
      <c r="BI353" s="62" t="s">
        <v>1519</v>
      </c>
    </row>
    <row r="354" spans="1:61" s="67" customFormat="1" x14ac:dyDescent="0.35">
      <c r="A354" s="62" t="s">
        <v>1440</v>
      </c>
      <c r="B354" s="90" t="s">
        <v>160</v>
      </c>
      <c r="C354" s="90" t="s">
        <v>161</v>
      </c>
      <c r="D354" s="60" t="s">
        <v>162</v>
      </c>
      <c r="E354" s="62" t="s">
        <v>1441</v>
      </c>
      <c r="F354" s="62" t="s">
        <v>1423</v>
      </c>
      <c r="G354" s="62" t="s">
        <v>856</v>
      </c>
      <c r="H354" s="62" t="s">
        <v>857</v>
      </c>
      <c r="I354" s="62">
        <v>320</v>
      </c>
      <c r="J354" s="62" t="s">
        <v>200</v>
      </c>
      <c r="K354" s="61">
        <v>2931.2</v>
      </c>
      <c r="L354" s="230">
        <v>204.31</v>
      </c>
      <c r="M354" s="61"/>
      <c r="N354" s="61"/>
      <c r="O354" s="61"/>
      <c r="P354" s="60"/>
      <c r="Q354" s="62"/>
      <c r="R354" s="61">
        <f t="shared" si="113"/>
        <v>204.31</v>
      </c>
      <c r="S354" s="61"/>
      <c r="T354" s="65">
        <f t="shared" si="114"/>
        <v>204.31</v>
      </c>
      <c r="U354" s="61"/>
      <c r="V354" s="61"/>
      <c r="W354" s="61"/>
      <c r="X354" s="61"/>
      <c r="Y354" s="61"/>
      <c r="Z354" s="61">
        <f t="shared" si="108"/>
        <v>210.23499000000001</v>
      </c>
      <c r="AA354" s="61"/>
      <c r="AB354" s="65">
        <f t="shared" si="115"/>
        <v>210.23499000000001</v>
      </c>
      <c r="AC354" s="61"/>
      <c r="AD354" s="61"/>
      <c r="AE354" s="61"/>
      <c r="AF354" s="61"/>
      <c r="AG354" s="61"/>
      <c r="AH354" s="61">
        <f t="shared" si="109"/>
        <v>216.33180471</v>
      </c>
      <c r="AI354" s="61"/>
      <c r="AJ354" s="65">
        <f t="shared" si="110"/>
        <v>216.33180471</v>
      </c>
      <c r="AK354" s="61"/>
      <c r="AL354" s="61"/>
      <c r="AM354" s="61"/>
      <c r="AN354" s="61"/>
      <c r="AO354" s="61"/>
      <c r="AP354" s="61">
        <f t="shared" si="111"/>
        <v>222.60542704658999</v>
      </c>
      <c r="AQ354" s="61"/>
      <c r="AR354" s="65">
        <f t="shared" si="116"/>
        <v>222.60542704658999</v>
      </c>
      <c r="AS354" s="61"/>
      <c r="AT354" s="61"/>
      <c r="AU354" s="61"/>
      <c r="AV354" s="61"/>
      <c r="AW354" s="61"/>
      <c r="AX354" s="61">
        <f t="shared" si="112"/>
        <v>229.06098443094112</v>
      </c>
      <c r="AY354" s="61"/>
      <c r="AZ354" s="65">
        <f t="shared" si="117"/>
        <v>229.06098443094112</v>
      </c>
      <c r="BA354" s="61"/>
      <c r="BB354" s="61"/>
      <c r="BC354" s="61"/>
      <c r="BD354" s="61"/>
      <c r="BE354" s="61"/>
      <c r="BF354" s="62" t="s">
        <v>1332</v>
      </c>
      <c r="BG354" s="62" t="s">
        <v>1331</v>
      </c>
      <c r="BH354" s="66" t="s">
        <v>1522</v>
      </c>
      <c r="BI354" s="62" t="s">
        <v>1519</v>
      </c>
    </row>
    <row r="355" spans="1:61" s="67" customFormat="1" x14ac:dyDescent="0.35">
      <c r="A355" s="62" t="s">
        <v>1442</v>
      </c>
      <c r="B355" s="90" t="s">
        <v>160</v>
      </c>
      <c r="C355" s="90" t="s">
        <v>161</v>
      </c>
      <c r="D355" s="60" t="s">
        <v>162</v>
      </c>
      <c r="E355" s="62" t="s">
        <v>1443</v>
      </c>
      <c r="F355" s="62" t="s">
        <v>1423</v>
      </c>
      <c r="G355" s="62" t="s">
        <v>856</v>
      </c>
      <c r="H355" s="62" t="s">
        <v>857</v>
      </c>
      <c r="I355" s="62">
        <v>6110</v>
      </c>
      <c r="J355" s="62" t="s">
        <v>206</v>
      </c>
      <c r="K355" s="61">
        <v>55967.6</v>
      </c>
      <c r="L355" s="230">
        <v>3900.95</v>
      </c>
      <c r="M355" s="61"/>
      <c r="N355" s="61"/>
      <c r="O355" s="61"/>
      <c r="P355" s="60"/>
      <c r="Q355" s="62"/>
      <c r="R355" s="61">
        <f t="shared" si="113"/>
        <v>3900.95</v>
      </c>
      <c r="S355" s="61"/>
      <c r="T355" s="65">
        <f t="shared" si="114"/>
        <v>3900.95</v>
      </c>
      <c r="U355" s="61"/>
      <c r="V355" s="61"/>
      <c r="W355" s="61"/>
      <c r="X355" s="61"/>
      <c r="Y355" s="61"/>
      <c r="Z355" s="61">
        <f t="shared" si="108"/>
        <v>4014.07755</v>
      </c>
      <c r="AA355" s="61"/>
      <c r="AB355" s="65">
        <f t="shared" si="115"/>
        <v>4014.07755</v>
      </c>
      <c r="AC355" s="61"/>
      <c r="AD355" s="61"/>
      <c r="AE355" s="61"/>
      <c r="AF355" s="61"/>
      <c r="AG355" s="61"/>
      <c r="AH355" s="61">
        <f t="shared" si="109"/>
        <v>4130.4857989499997</v>
      </c>
      <c r="AI355" s="61"/>
      <c r="AJ355" s="65">
        <f t="shared" si="110"/>
        <v>4130.4857989499997</v>
      </c>
      <c r="AK355" s="61"/>
      <c r="AL355" s="61"/>
      <c r="AM355" s="61"/>
      <c r="AN355" s="61"/>
      <c r="AO355" s="61"/>
      <c r="AP355" s="61">
        <f t="shared" si="111"/>
        <v>4250.2698871195498</v>
      </c>
      <c r="AQ355" s="61"/>
      <c r="AR355" s="65">
        <f t="shared" si="116"/>
        <v>4250.2698871195498</v>
      </c>
      <c r="AS355" s="61"/>
      <c r="AT355" s="61"/>
      <c r="AU355" s="61"/>
      <c r="AV355" s="61"/>
      <c r="AW355" s="61"/>
      <c r="AX355" s="61">
        <f t="shared" si="112"/>
        <v>4373.5277138460169</v>
      </c>
      <c r="AY355" s="61"/>
      <c r="AZ355" s="65">
        <f t="shared" si="117"/>
        <v>4373.5277138460169</v>
      </c>
      <c r="BA355" s="61"/>
      <c r="BB355" s="61"/>
      <c r="BC355" s="61"/>
      <c r="BD355" s="61"/>
      <c r="BE355" s="61"/>
      <c r="BF355" s="62" t="s">
        <v>1332</v>
      </c>
      <c r="BG355" s="62" t="s">
        <v>1331</v>
      </c>
      <c r="BH355" s="66" t="s">
        <v>1522</v>
      </c>
      <c r="BI355" s="62" t="s">
        <v>1519</v>
      </c>
    </row>
    <row r="356" spans="1:61" s="67" customFormat="1" x14ac:dyDescent="0.35">
      <c r="A356" s="62" t="s">
        <v>1444</v>
      </c>
      <c r="B356" s="90" t="s">
        <v>160</v>
      </c>
      <c r="C356" s="90" t="s">
        <v>161</v>
      </c>
      <c r="D356" s="60" t="s">
        <v>162</v>
      </c>
      <c r="E356" s="62" t="s">
        <v>1445</v>
      </c>
      <c r="F356" s="62" t="s">
        <v>1423</v>
      </c>
      <c r="G356" s="62" t="s">
        <v>856</v>
      </c>
      <c r="H356" s="62" t="s">
        <v>857</v>
      </c>
      <c r="I356" s="62">
        <v>3200</v>
      </c>
      <c r="J356" s="62" t="s">
        <v>197</v>
      </c>
      <c r="K356" s="61">
        <v>29312</v>
      </c>
      <c r="L356" s="230">
        <v>2043.05</v>
      </c>
      <c r="M356" s="61"/>
      <c r="N356" s="61"/>
      <c r="O356" s="61"/>
      <c r="P356" s="60"/>
      <c r="Q356" s="62"/>
      <c r="R356" s="61">
        <f t="shared" si="113"/>
        <v>2043.05</v>
      </c>
      <c r="S356" s="61"/>
      <c r="T356" s="65">
        <f t="shared" si="114"/>
        <v>2043.05</v>
      </c>
      <c r="U356" s="61"/>
      <c r="V356" s="61"/>
      <c r="W356" s="61"/>
      <c r="X356" s="61"/>
      <c r="Y356" s="61"/>
      <c r="Z356" s="61">
        <f t="shared" si="108"/>
        <v>2102.2984499999998</v>
      </c>
      <c r="AA356" s="61"/>
      <c r="AB356" s="65">
        <f t="shared" si="115"/>
        <v>2102.2984499999998</v>
      </c>
      <c r="AC356" s="61"/>
      <c r="AD356" s="61"/>
      <c r="AE356" s="61"/>
      <c r="AF356" s="61"/>
      <c r="AG356" s="61"/>
      <c r="AH356" s="61">
        <f t="shared" si="109"/>
        <v>2163.2651050499999</v>
      </c>
      <c r="AI356" s="61"/>
      <c r="AJ356" s="65">
        <f t="shared" si="110"/>
        <v>2163.2651050499999</v>
      </c>
      <c r="AK356" s="61"/>
      <c r="AL356" s="61"/>
      <c r="AM356" s="61"/>
      <c r="AN356" s="61"/>
      <c r="AO356" s="61"/>
      <c r="AP356" s="61">
        <f t="shared" si="111"/>
        <v>2225.99979309645</v>
      </c>
      <c r="AQ356" s="61"/>
      <c r="AR356" s="65">
        <f t="shared" si="116"/>
        <v>2225.99979309645</v>
      </c>
      <c r="AS356" s="61"/>
      <c r="AT356" s="61"/>
      <c r="AU356" s="61"/>
      <c r="AV356" s="61"/>
      <c r="AW356" s="61"/>
      <c r="AX356" s="61">
        <f t="shared" si="112"/>
        <v>2290.5537870962471</v>
      </c>
      <c r="AY356" s="61"/>
      <c r="AZ356" s="65">
        <f t="shared" si="117"/>
        <v>2290.5537870962471</v>
      </c>
      <c r="BA356" s="61"/>
      <c r="BB356" s="61"/>
      <c r="BC356" s="61"/>
      <c r="BD356" s="61"/>
      <c r="BE356" s="61"/>
      <c r="BF356" s="62" t="s">
        <v>1332</v>
      </c>
      <c r="BG356" s="62" t="s">
        <v>1331</v>
      </c>
      <c r="BH356" s="66" t="s">
        <v>1522</v>
      </c>
      <c r="BI356" s="62" t="s">
        <v>1519</v>
      </c>
    </row>
    <row r="357" spans="1:61" s="67" customFormat="1" x14ac:dyDescent="0.35">
      <c r="A357" s="62" t="s">
        <v>1446</v>
      </c>
      <c r="B357" s="90" t="s">
        <v>160</v>
      </c>
      <c r="C357" s="90" t="s">
        <v>161</v>
      </c>
      <c r="D357" s="60" t="s">
        <v>162</v>
      </c>
      <c r="E357" s="62" t="s">
        <v>1447</v>
      </c>
      <c r="F357" s="62" t="s">
        <v>1423</v>
      </c>
      <c r="G357" s="62" t="s">
        <v>856</v>
      </c>
      <c r="H357" s="62" t="s">
        <v>857</v>
      </c>
      <c r="I357" s="62">
        <v>4284</v>
      </c>
      <c r="J357" s="62" t="s">
        <v>206</v>
      </c>
      <c r="K357" s="61">
        <v>39241.440000000002</v>
      </c>
      <c r="L357" s="230">
        <v>2735.13</v>
      </c>
      <c r="M357" s="61"/>
      <c r="N357" s="61"/>
      <c r="O357" s="61"/>
      <c r="P357" s="60" t="s">
        <v>120</v>
      </c>
      <c r="Q357" s="62">
        <v>48</v>
      </c>
      <c r="R357" s="61">
        <f t="shared" si="113"/>
        <v>2735.13</v>
      </c>
      <c r="S357" s="61"/>
      <c r="T357" s="65">
        <f t="shared" si="114"/>
        <v>2735.13</v>
      </c>
      <c r="U357" s="61"/>
      <c r="V357" s="61"/>
      <c r="W357" s="61"/>
      <c r="X357" s="61"/>
      <c r="Y357" s="61"/>
      <c r="Z357" s="61">
        <f t="shared" si="108"/>
        <v>2814.44877</v>
      </c>
      <c r="AA357" s="61"/>
      <c r="AB357" s="65">
        <f t="shared" si="115"/>
        <v>2814.44877</v>
      </c>
      <c r="AC357" s="61"/>
      <c r="AD357" s="61"/>
      <c r="AE357" s="61"/>
      <c r="AF357" s="61"/>
      <c r="AG357" s="61"/>
      <c r="AH357" s="61">
        <f t="shared" si="109"/>
        <v>2896.06778433</v>
      </c>
      <c r="AI357" s="61"/>
      <c r="AJ357" s="65">
        <f t="shared" si="110"/>
        <v>2896.06778433</v>
      </c>
      <c r="AK357" s="61"/>
      <c r="AL357" s="61"/>
      <c r="AM357" s="61"/>
      <c r="AN357" s="61"/>
      <c r="AO357" s="61"/>
      <c r="AP357" s="61">
        <f t="shared" si="111"/>
        <v>2980.05375007557</v>
      </c>
      <c r="AQ357" s="61"/>
      <c r="AR357" s="65">
        <f t="shared" si="116"/>
        <v>2980.05375007557</v>
      </c>
      <c r="AS357" s="61"/>
      <c r="AT357" s="61"/>
      <c r="AU357" s="61"/>
      <c r="AV357" s="61"/>
      <c r="AW357" s="61"/>
      <c r="AX357" s="61">
        <f t="shared" si="112"/>
        <v>3066.4753088277616</v>
      </c>
      <c r="AY357" s="61"/>
      <c r="AZ357" s="65">
        <f t="shared" si="117"/>
        <v>3066.4753088277616</v>
      </c>
      <c r="BA357" s="61"/>
      <c r="BB357" s="61"/>
      <c r="BC357" s="61"/>
      <c r="BD357" s="61"/>
      <c r="BE357" s="61"/>
      <c r="BF357" s="62" t="s">
        <v>1332</v>
      </c>
      <c r="BG357" s="62" t="s">
        <v>1332</v>
      </c>
      <c r="BH357" s="62" t="s">
        <v>1547</v>
      </c>
      <c r="BI357" s="62" t="s">
        <v>1519</v>
      </c>
    </row>
    <row r="358" spans="1:61" s="67" customFormat="1" x14ac:dyDescent="0.35">
      <c r="A358" s="62" t="s">
        <v>1448</v>
      </c>
      <c r="B358" s="90" t="s">
        <v>160</v>
      </c>
      <c r="C358" s="90" t="s">
        <v>161</v>
      </c>
      <c r="D358" s="60" t="s">
        <v>162</v>
      </c>
      <c r="E358" s="62" t="s">
        <v>1449</v>
      </c>
      <c r="F358" s="62" t="s">
        <v>1423</v>
      </c>
      <c r="G358" s="62" t="s">
        <v>856</v>
      </c>
      <c r="H358" s="62" t="s">
        <v>857</v>
      </c>
      <c r="I358" s="62">
        <v>16618</v>
      </c>
      <c r="J358" s="62" t="s">
        <v>170</v>
      </c>
      <c r="K358" s="61">
        <v>152220.88</v>
      </c>
      <c r="L358" s="230">
        <v>10609.82</v>
      </c>
      <c r="M358" s="61"/>
      <c r="N358" s="61"/>
      <c r="O358" s="61"/>
      <c r="P358" s="60"/>
      <c r="Q358" s="62"/>
      <c r="R358" s="61">
        <f t="shared" si="113"/>
        <v>10609.82</v>
      </c>
      <c r="S358" s="61"/>
      <c r="T358" s="65">
        <f>R358+S358</f>
        <v>10609.82</v>
      </c>
      <c r="U358" s="61"/>
      <c r="V358" s="61"/>
      <c r="W358" s="61"/>
      <c r="X358" s="61"/>
      <c r="Y358" s="61"/>
      <c r="Z358" s="61">
        <f t="shared" si="108"/>
        <v>10917.504779999999</v>
      </c>
      <c r="AA358" s="61"/>
      <c r="AB358" s="65">
        <f t="shared" si="115"/>
        <v>10917.504779999999</v>
      </c>
      <c r="AC358" s="61"/>
      <c r="AD358" s="61"/>
      <c r="AE358" s="61"/>
      <c r="AF358" s="61"/>
      <c r="AG358" s="61"/>
      <c r="AH358" s="61">
        <f t="shared" si="109"/>
        <v>11234.11241862</v>
      </c>
      <c r="AI358" s="61"/>
      <c r="AJ358" s="65">
        <f t="shared" si="110"/>
        <v>11234.11241862</v>
      </c>
      <c r="AK358" s="61"/>
      <c r="AL358" s="61"/>
      <c r="AM358" s="61"/>
      <c r="AN358" s="61"/>
      <c r="AO358" s="61"/>
      <c r="AP358" s="61">
        <f t="shared" si="111"/>
        <v>11559.901678759979</v>
      </c>
      <c r="AQ358" s="61"/>
      <c r="AR358" s="65">
        <f t="shared" si="116"/>
        <v>11559.901678759979</v>
      </c>
      <c r="AS358" s="61"/>
      <c r="AT358" s="61"/>
      <c r="AU358" s="61"/>
      <c r="AV358" s="61"/>
      <c r="AW358" s="61"/>
      <c r="AX358" s="61">
        <f t="shared" si="112"/>
        <v>11895.13882744402</v>
      </c>
      <c r="AY358" s="61"/>
      <c r="AZ358" s="65">
        <f t="shared" si="117"/>
        <v>11895.13882744402</v>
      </c>
      <c r="BA358" s="61"/>
      <c r="BB358" s="61"/>
      <c r="BC358" s="61"/>
      <c r="BD358" s="61"/>
      <c r="BE358" s="61"/>
      <c r="BF358" s="62" t="s">
        <v>1332</v>
      </c>
      <c r="BG358" s="62" t="s">
        <v>1331</v>
      </c>
      <c r="BH358" s="66" t="s">
        <v>1522</v>
      </c>
      <c r="BI358" s="62" t="s">
        <v>1519</v>
      </c>
    </row>
    <row r="359" spans="1:61" s="67" customFormat="1" x14ac:dyDescent="0.35">
      <c r="A359" s="62" t="s">
        <v>1450</v>
      </c>
      <c r="B359" s="90" t="s">
        <v>160</v>
      </c>
      <c r="C359" s="90" t="s">
        <v>161</v>
      </c>
      <c r="D359" s="60" t="s">
        <v>162</v>
      </c>
      <c r="E359" s="62" t="s">
        <v>1451</v>
      </c>
      <c r="F359" s="62" t="s">
        <v>1423</v>
      </c>
      <c r="G359" s="62" t="s">
        <v>856</v>
      </c>
      <c r="H359" s="62" t="s">
        <v>857</v>
      </c>
      <c r="I359" s="62">
        <v>576</v>
      </c>
      <c r="J359" s="62" t="s">
        <v>173</v>
      </c>
      <c r="K359" s="61">
        <v>5276.16</v>
      </c>
      <c r="L359" s="230">
        <v>367.75</v>
      </c>
      <c r="M359" s="61"/>
      <c r="N359" s="61"/>
      <c r="O359" s="61"/>
      <c r="P359" s="60"/>
      <c r="Q359" s="62"/>
      <c r="R359" s="61">
        <f t="shared" si="113"/>
        <v>367.75</v>
      </c>
      <c r="S359" s="61"/>
      <c r="T359" s="65">
        <f>R359+S359</f>
        <v>367.75</v>
      </c>
      <c r="U359" s="61"/>
      <c r="V359" s="61"/>
      <c r="W359" s="61"/>
      <c r="X359" s="61"/>
      <c r="Y359" s="61"/>
      <c r="Z359" s="61">
        <f t="shared" si="108"/>
        <v>378.41475000000003</v>
      </c>
      <c r="AA359" s="61"/>
      <c r="AB359" s="65">
        <f>Z359+AA359</f>
        <v>378.41475000000003</v>
      </c>
      <c r="AC359" s="61"/>
      <c r="AD359" s="61"/>
      <c r="AE359" s="61"/>
      <c r="AF359" s="61"/>
      <c r="AG359" s="61"/>
      <c r="AH359" s="61">
        <f t="shared" si="109"/>
        <v>389.38877775000003</v>
      </c>
      <c r="AI359" s="61"/>
      <c r="AJ359" s="65">
        <f t="shared" si="110"/>
        <v>389.38877775000003</v>
      </c>
      <c r="AK359" s="61"/>
      <c r="AL359" s="61"/>
      <c r="AM359" s="61"/>
      <c r="AN359" s="61"/>
      <c r="AO359" s="61"/>
      <c r="AP359" s="61">
        <f t="shared" si="111"/>
        <v>400.68105230475004</v>
      </c>
      <c r="AQ359" s="61"/>
      <c r="AR359" s="65">
        <f>AP359+AQ359</f>
        <v>400.68105230475004</v>
      </c>
      <c r="AS359" s="61"/>
      <c r="AT359" s="61"/>
      <c r="AU359" s="61"/>
      <c r="AV359" s="61"/>
      <c r="AW359" s="61"/>
      <c r="AX359" s="61">
        <f t="shared" si="112"/>
        <v>412.30080282158781</v>
      </c>
      <c r="AY359" s="61"/>
      <c r="AZ359" s="65">
        <f>SUM(AX359:AY359)</f>
        <v>412.30080282158781</v>
      </c>
      <c r="BA359" s="61"/>
      <c r="BB359" s="61"/>
      <c r="BC359" s="61"/>
      <c r="BD359" s="61"/>
      <c r="BE359" s="61"/>
      <c r="BF359" s="62" t="s">
        <v>1332</v>
      </c>
      <c r="BG359" s="62" t="s">
        <v>1331</v>
      </c>
      <c r="BH359" s="66" t="s">
        <v>1522</v>
      </c>
      <c r="BI359" s="62" t="s">
        <v>1519</v>
      </c>
    </row>
    <row r="360" spans="1:61" s="67" customFormat="1" x14ac:dyDescent="0.35">
      <c r="A360" s="62" t="s">
        <v>1452</v>
      </c>
      <c r="B360" s="90" t="s">
        <v>160</v>
      </c>
      <c r="C360" s="90" t="s">
        <v>161</v>
      </c>
      <c r="D360" s="60" t="s">
        <v>162</v>
      </c>
      <c r="E360" s="62" t="s">
        <v>1453</v>
      </c>
      <c r="F360" s="62" t="s">
        <v>1423</v>
      </c>
      <c r="G360" s="62" t="s">
        <v>856</v>
      </c>
      <c r="H360" s="62" t="s">
        <v>857</v>
      </c>
      <c r="I360" s="62">
        <v>60</v>
      </c>
      <c r="J360" s="62" t="s">
        <v>200</v>
      </c>
      <c r="K360" s="61">
        <v>549.6</v>
      </c>
      <c r="L360" s="230">
        <v>38.31</v>
      </c>
      <c r="M360" s="61"/>
      <c r="N360" s="61"/>
      <c r="O360" s="61"/>
      <c r="P360" s="60"/>
      <c r="Q360" s="62"/>
      <c r="R360" s="61">
        <f t="shared" si="113"/>
        <v>38.31</v>
      </c>
      <c r="S360" s="61"/>
      <c r="T360" s="65">
        <f t="shared" ref="T360:T371" si="118">R360+S360</f>
        <v>38.31</v>
      </c>
      <c r="U360" s="61"/>
      <c r="V360" s="61"/>
      <c r="W360" s="61"/>
      <c r="X360" s="61"/>
      <c r="Y360" s="61"/>
      <c r="Z360" s="61">
        <f t="shared" si="108"/>
        <v>39.420990000000003</v>
      </c>
      <c r="AA360" s="61"/>
      <c r="AB360" s="65">
        <f t="shared" ref="AB360:AB372" si="119">Z360+AA360</f>
        <v>39.420990000000003</v>
      </c>
      <c r="AC360" s="61"/>
      <c r="AD360" s="61"/>
      <c r="AE360" s="61"/>
      <c r="AF360" s="61"/>
      <c r="AG360" s="61"/>
      <c r="AH360" s="61">
        <f t="shared" si="109"/>
        <v>40.564198710000007</v>
      </c>
      <c r="AI360" s="61"/>
      <c r="AJ360" s="65">
        <f t="shared" si="110"/>
        <v>40.564198710000007</v>
      </c>
      <c r="AK360" s="61"/>
      <c r="AL360" s="61"/>
      <c r="AM360" s="61"/>
      <c r="AN360" s="61"/>
      <c r="AO360" s="61"/>
      <c r="AP360" s="61">
        <f t="shared" si="111"/>
        <v>41.740560472590005</v>
      </c>
      <c r="AQ360" s="61"/>
      <c r="AR360" s="65">
        <f t="shared" ref="AR360:AR372" si="120">AP360+AQ360</f>
        <v>41.740560472590005</v>
      </c>
      <c r="AS360" s="61"/>
      <c r="AT360" s="61"/>
      <c r="AU360" s="61"/>
      <c r="AV360" s="61"/>
      <c r="AW360" s="61"/>
      <c r="AX360" s="61">
        <f t="shared" si="112"/>
        <v>42.951036726295115</v>
      </c>
      <c r="AY360" s="61"/>
      <c r="AZ360" s="65">
        <f t="shared" ref="AZ360:AZ372" si="121">SUM(AX360:AY360)</f>
        <v>42.951036726295115</v>
      </c>
      <c r="BA360" s="61"/>
      <c r="BB360" s="61"/>
      <c r="BC360" s="61"/>
      <c r="BD360" s="61"/>
      <c r="BE360" s="61"/>
      <c r="BF360" s="62" t="s">
        <v>1332</v>
      </c>
      <c r="BG360" s="62" t="s">
        <v>1331</v>
      </c>
      <c r="BH360" s="66" t="s">
        <v>1522</v>
      </c>
      <c r="BI360" s="62" t="s">
        <v>1519</v>
      </c>
    </row>
    <row r="361" spans="1:61" s="67" customFormat="1" x14ac:dyDescent="0.35">
      <c r="A361" s="62" t="s">
        <v>1454</v>
      </c>
      <c r="B361" s="90" t="s">
        <v>160</v>
      </c>
      <c r="C361" s="90" t="s">
        <v>161</v>
      </c>
      <c r="D361" s="60" t="s">
        <v>162</v>
      </c>
      <c r="E361" s="62" t="s">
        <v>1455</v>
      </c>
      <c r="F361" s="62" t="s">
        <v>1423</v>
      </c>
      <c r="G361" s="62" t="s">
        <v>856</v>
      </c>
      <c r="H361" s="62" t="s">
        <v>857</v>
      </c>
      <c r="I361" s="62">
        <v>573</v>
      </c>
      <c r="J361" s="62" t="s">
        <v>200</v>
      </c>
      <c r="K361" s="61">
        <v>5248.68</v>
      </c>
      <c r="L361" s="230">
        <v>365.83</v>
      </c>
      <c r="M361" s="61"/>
      <c r="N361" s="61"/>
      <c r="O361" s="61"/>
      <c r="P361" s="60"/>
      <c r="Q361" s="62"/>
      <c r="R361" s="61">
        <f t="shared" si="113"/>
        <v>365.83</v>
      </c>
      <c r="S361" s="61"/>
      <c r="T361" s="65">
        <f t="shared" si="118"/>
        <v>365.83</v>
      </c>
      <c r="U361" s="61"/>
      <c r="V361" s="61"/>
      <c r="W361" s="61"/>
      <c r="X361" s="61"/>
      <c r="Y361" s="61"/>
      <c r="Z361" s="61">
        <f t="shared" si="108"/>
        <v>376.43906999999996</v>
      </c>
      <c r="AA361" s="61"/>
      <c r="AB361" s="65">
        <f t="shared" si="119"/>
        <v>376.43906999999996</v>
      </c>
      <c r="AC361" s="61"/>
      <c r="AD361" s="61"/>
      <c r="AE361" s="61"/>
      <c r="AF361" s="61"/>
      <c r="AG361" s="61"/>
      <c r="AH361" s="61">
        <f t="shared" si="109"/>
        <v>387.35580302999995</v>
      </c>
      <c r="AI361" s="61"/>
      <c r="AJ361" s="65">
        <f t="shared" si="110"/>
        <v>387.35580302999995</v>
      </c>
      <c r="AK361" s="61"/>
      <c r="AL361" s="61"/>
      <c r="AM361" s="61"/>
      <c r="AN361" s="61"/>
      <c r="AO361" s="61"/>
      <c r="AP361" s="61">
        <f t="shared" si="111"/>
        <v>398.58912131786997</v>
      </c>
      <c r="AQ361" s="61"/>
      <c r="AR361" s="65">
        <f t="shared" si="120"/>
        <v>398.58912131786997</v>
      </c>
      <c r="AS361" s="61"/>
      <c r="AT361" s="61"/>
      <c r="AU361" s="61"/>
      <c r="AV361" s="61"/>
      <c r="AW361" s="61"/>
      <c r="AX361" s="61">
        <f t="shared" si="112"/>
        <v>410.14820583608821</v>
      </c>
      <c r="AY361" s="61"/>
      <c r="AZ361" s="65">
        <f t="shared" si="121"/>
        <v>410.14820583608821</v>
      </c>
      <c r="BA361" s="61"/>
      <c r="BB361" s="61"/>
      <c r="BC361" s="61"/>
      <c r="BD361" s="61"/>
      <c r="BE361" s="61"/>
      <c r="BF361" s="62" t="s">
        <v>1332</v>
      </c>
      <c r="BG361" s="62" t="s">
        <v>1331</v>
      </c>
      <c r="BH361" s="66" t="s">
        <v>1522</v>
      </c>
      <c r="BI361" s="62" t="s">
        <v>1519</v>
      </c>
    </row>
    <row r="362" spans="1:61" s="67" customFormat="1" x14ac:dyDescent="0.35">
      <c r="A362" s="62" t="s">
        <v>1456</v>
      </c>
      <c r="B362" s="90" t="s">
        <v>160</v>
      </c>
      <c r="C362" s="90" t="s">
        <v>161</v>
      </c>
      <c r="D362" s="60" t="s">
        <v>162</v>
      </c>
      <c r="E362" s="62" t="s">
        <v>1457</v>
      </c>
      <c r="F362" s="62" t="s">
        <v>1423</v>
      </c>
      <c r="G362" s="62" t="s">
        <v>856</v>
      </c>
      <c r="H362" s="62" t="s">
        <v>857</v>
      </c>
      <c r="I362" s="62">
        <v>22922</v>
      </c>
      <c r="J362" s="62" t="s">
        <v>173</v>
      </c>
      <c r="K362" s="61">
        <v>209965.52</v>
      </c>
      <c r="L362" s="230">
        <v>14634.63</v>
      </c>
      <c r="M362" s="61"/>
      <c r="N362" s="61"/>
      <c r="O362" s="61"/>
      <c r="P362" s="60"/>
      <c r="Q362" s="62"/>
      <c r="R362" s="61">
        <f t="shared" si="113"/>
        <v>14634.63</v>
      </c>
      <c r="S362" s="61"/>
      <c r="T362" s="65">
        <f t="shared" si="118"/>
        <v>14634.63</v>
      </c>
      <c r="U362" s="61"/>
      <c r="V362" s="61"/>
      <c r="W362" s="61"/>
      <c r="X362" s="61"/>
      <c r="Y362" s="61"/>
      <c r="Z362" s="61">
        <f t="shared" si="108"/>
        <v>15059.03427</v>
      </c>
      <c r="AA362" s="61"/>
      <c r="AB362" s="65">
        <f t="shared" si="119"/>
        <v>15059.03427</v>
      </c>
      <c r="AC362" s="61"/>
      <c r="AD362" s="61"/>
      <c r="AE362" s="61"/>
      <c r="AF362" s="61"/>
      <c r="AG362" s="61"/>
      <c r="AH362" s="61">
        <f t="shared" si="109"/>
        <v>15495.74626383</v>
      </c>
      <c r="AI362" s="61"/>
      <c r="AJ362" s="65">
        <f t="shared" si="110"/>
        <v>15495.74626383</v>
      </c>
      <c r="AK362" s="61"/>
      <c r="AL362" s="61"/>
      <c r="AM362" s="61"/>
      <c r="AN362" s="61"/>
      <c r="AO362" s="61"/>
      <c r="AP362" s="61">
        <f t="shared" si="111"/>
        <v>15945.12290548107</v>
      </c>
      <c r="AQ362" s="61"/>
      <c r="AR362" s="65">
        <f t="shared" si="120"/>
        <v>15945.12290548107</v>
      </c>
      <c r="AS362" s="61"/>
      <c r="AT362" s="61"/>
      <c r="AU362" s="61"/>
      <c r="AV362" s="61"/>
      <c r="AW362" s="61"/>
      <c r="AX362" s="61">
        <f t="shared" si="112"/>
        <v>16407.531469740021</v>
      </c>
      <c r="AY362" s="61"/>
      <c r="AZ362" s="65">
        <f t="shared" si="121"/>
        <v>16407.531469740021</v>
      </c>
      <c r="BA362" s="61"/>
      <c r="BB362" s="61"/>
      <c r="BC362" s="61"/>
      <c r="BD362" s="61"/>
      <c r="BE362" s="61"/>
      <c r="BF362" s="62" t="s">
        <v>1332</v>
      </c>
      <c r="BG362" s="62" t="s">
        <v>1331</v>
      </c>
      <c r="BH362" s="66" t="s">
        <v>1522</v>
      </c>
      <c r="BI362" s="62" t="s">
        <v>1519</v>
      </c>
    </row>
    <row r="363" spans="1:61" s="67" customFormat="1" x14ac:dyDescent="0.35">
      <c r="A363" s="62" t="s">
        <v>1458</v>
      </c>
      <c r="B363" s="90" t="s">
        <v>160</v>
      </c>
      <c r="C363" s="90" t="s">
        <v>161</v>
      </c>
      <c r="D363" s="60" t="s">
        <v>162</v>
      </c>
      <c r="E363" s="62" t="s">
        <v>1459</v>
      </c>
      <c r="F363" s="62" t="s">
        <v>1423</v>
      </c>
      <c r="G363" s="62" t="s">
        <v>856</v>
      </c>
      <c r="H363" s="62" t="s">
        <v>857</v>
      </c>
      <c r="I363" s="62">
        <v>8579</v>
      </c>
      <c r="J363" s="62" t="s">
        <v>173</v>
      </c>
      <c r="K363" s="61">
        <v>78583.64</v>
      </c>
      <c r="L363" s="230">
        <v>5477.29</v>
      </c>
      <c r="M363" s="61"/>
      <c r="N363" s="61"/>
      <c r="O363" s="61"/>
      <c r="P363" s="60"/>
      <c r="Q363" s="62"/>
      <c r="R363" s="61">
        <f t="shared" si="113"/>
        <v>5477.29</v>
      </c>
      <c r="S363" s="61"/>
      <c r="T363" s="65">
        <f t="shared" si="118"/>
        <v>5477.29</v>
      </c>
      <c r="U363" s="61"/>
      <c r="V363" s="61"/>
      <c r="W363" s="61"/>
      <c r="X363" s="61"/>
      <c r="Y363" s="61"/>
      <c r="Z363" s="61">
        <f t="shared" si="108"/>
        <v>5636.13141</v>
      </c>
      <c r="AA363" s="61"/>
      <c r="AB363" s="65">
        <f t="shared" si="119"/>
        <v>5636.13141</v>
      </c>
      <c r="AC363" s="61"/>
      <c r="AD363" s="61"/>
      <c r="AE363" s="61"/>
      <c r="AF363" s="61"/>
      <c r="AG363" s="61"/>
      <c r="AH363" s="61">
        <f t="shared" si="109"/>
        <v>5799.5792208900002</v>
      </c>
      <c r="AI363" s="61"/>
      <c r="AJ363" s="65">
        <f t="shared" si="110"/>
        <v>5799.5792208900002</v>
      </c>
      <c r="AK363" s="61"/>
      <c r="AL363" s="61"/>
      <c r="AM363" s="61"/>
      <c r="AN363" s="61"/>
      <c r="AO363" s="61"/>
      <c r="AP363" s="61">
        <f t="shared" si="111"/>
        <v>5967.76701829581</v>
      </c>
      <c r="AQ363" s="61"/>
      <c r="AR363" s="65">
        <f t="shared" si="120"/>
        <v>5967.76701829581</v>
      </c>
      <c r="AS363" s="61"/>
      <c r="AT363" s="61"/>
      <c r="AU363" s="61"/>
      <c r="AV363" s="61"/>
      <c r="AW363" s="61"/>
      <c r="AX363" s="61">
        <f t="shared" si="112"/>
        <v>6140.8322618263883</v>
      </c>
      <c r="AY363" s="61"/>
      <c r="AZ363" s="65">
        <f t="shared" si="121"/>
        <v>6140.8322618263883</v>
      </c>
      <c r="BA363" s="61"/>
      <c r="BB363" s="61"/>
      <c r="BC363" s="61"/>
      <c r="BD363" s="61"/>
      <c r="BE363" s="61"/>
      <c r="BF363" s="62" t="s">
        <v>1332</v>
      </c>
      <c r="BG363" s="62" t="s">
        <v>1331</v>
      </c>
      <c r="BH363" s="66" t="s">
        <v>1522</v>
      </c>
      <c r="BI363" s="62" t="s">
        <v>1519</v>
      </c>
    </row>
    <row r="364" spans="1:61" s="67" customFormat="1" x14ac:dyDescent="0.35">
      <c r="A364" s="62" t="s">
        <v>1460</v>
      </c>
      <c r="B364" s="90" t="s">
        <v>160</v>
      </c>
      <c r="C364" s="90" t="s">
        <v>161</v>
      </c>
      <c r="D364" s="60" t="s">
        <v>162</v>
      </c>
      <c r="E364" s="62" t="s">
        <v>1461</v>
      </c>
      <c r="F364" s="62" t="s">
        <v>1423</v>
      </c>
      <c r="G364" s="62" t="s">
        <v>856</v>
      </c>
      <c r="H364" s="62" t="s">
        <v>857</v>
      </c>
      <c r="I364" s="62">
        <v>1120</v>
      </c>
      <c r="J364" s="62" t="s">
        <v>203</v>
      </c>
      <c r="K364" s="61">
        <v>10259.200000000001</v>
      </c>
      <c r="L364" s="230">
        <v>715.07</v>
      </c>
      <c r="M364" s="61"/>
      <c r="N364" s="61"/>
      <c r="O364" s="61"/>
      <c r="P364" s="60"/>
      <c r="Q364" s="62"/>
      <c r="R364" s="61">
        <f t="shared" si="113"/>
        <v>715.07</v>
      </c>
      <c r="S364" s="61"/>
      <c r="T364" s="65">
        <f t="shared" si="118"/>
        <v>715.07</v>
      </c>
      <c r="U364" s="61"/>
      <c r="V364" s="61"/>
      <c r="W364" s="61"/>
      <c r="X364" s="61"/>
      <c r="Y364" s="61"/>
      <c r="Z364" s="61">
        <f t="shared" si="108"/>
        <v>735.80703000000005</v>
      </c>
      <c r="AA364" s="61"/>
      <c r="AB364" s="65">
        <f t="shared" si="119"/>
        <v>735.80703000000005</v>
      </c>
      <c r="AC364" s="61"/>
      <c r="AD364" s="61"/>
      <c r="AE364" s="61"/>
      <c r="AF364" s="61"/>
      <c r="AG364" s="61"/>
      <c r="AH364" s="61">
        <f t="shared" si="109"/>
        <v>757.14543387000003</v>
      </c>
      <c r="AI364" s="61"/>
      <c r="AJ364" s="65">
        <f t="shared" si="110"/>
        <v>757.14543387000003</v>
      </c>
      <c r="AK364" s="61"/>
      <c r="AL364" s="61"/>
      <c r="AM364" s="61"/>
      <c r="AN364" s="61"/>
      <c r="AO364" s="61"/>
      <c r="AP364" s="61">
        <f t="shared" si="111"/>
        <v>779.10265145223002</v>
      </c>
      <c r="AQ364" s="61"/>
      <c r="AR364" s="65">
        <f t="shared" si="120"/>
        <v>779.10265145223002</v>
      </c>
      <c r="AS364" s="61"/>
      <c r="AT364" s="61"/>
      <c r="AU364" s="61"/>
      <c r="AV364" s="61"/>
      <c r="AW364" s="61"/>
      <c r="AX364" s="61">
        <f t="shared" si="112"/>
        <v>801.69662834434473</v>
      </c>
      <c r="AY364" s="61"/>
      <c r="AZ364" s="65">
        <f t="shared" si="121"/>
        <v>801.69662834434473</v>
      </c>
      <c r="BA364" s="61"/>
      <c r="BB364" s="61"/>
      <c r="BC364" s="61"/>
      <c r="BD364" s="61"/>
      <c r="BE364" s="61"/>
      <c r="BF364" s="62" t="s">
        <v>1332</v>
      </c>
      <c r="BG364" s="62" t="s">
        <v>1331</v>
      </c>
      <c r="BH364" s="66" t="s">
        <v>1522</v>
      </c>
      <c r="BI364" s="62" t="s">
        <v>1519</v>
      </c>
    </row>
    <row r="365" spans="1:61" s="67" customFormat="1" x14ac:dyDescent="0.35">
      <c r="A365" s="62" t="s">
        <v>1462</v>
      </c>
      <c r="B365" s="90" t="s">
        <v>160</v>
      </c>
      <c r="C365" s="90" t="s">
        <v>161</v>
      </c>
      <c r="D365" s="60" t="s">
        <v>162</v>
      </c>
      <c r="E365" s="62" t="s">
        <v>1463</v>
      </c>
      <c r="F365" s="62" t="s">
        <v>1423</v>
      </c>
      <c r="G365" s="62" t="s">
        <v>856</v>
      </c>
      <c r="H365" s="62" t="s">
        <v>857</v>
      </c>
      <c r="I365" s="62">
        <v>16618</v>
      </c>
      <c r="J365" s="62" t="s">
        <v>170</v>
      </c>
      <c r="K365" s="61">
        <v>152220.88</v>
      </c>
      <c r="L365" s="230">
        <v>10609.82</v>
      </c>
      <c r="M365" s="61"/>
      <c r="N365" s="61"/>
      <c r="O365" s="61"/>
      <c r="P365" s="60"/>
      <c r="Q365" s="62"/>
      <c r="R365" s="61">
        <f t="shared" si="113"/>
        <v>10609.82</v>
      </c>
      <c r="S365" s="61"/>
      <c r="T365" s="65">
        <f t="shared" si="118"/>
        <v>10609.82</v>
      </c>
      <c r="U365" s="61"/>
      <c r="V365" s="61"/>
      <c r="W365" s="61"/>
      <c r="X365" s="61"/>
      <c r="Y365" s="61"/>
      <c r="Z365" s="61">
        <f t="shared" si="108"/>
        <v>10917.504779999999</v>
      </c>
      <c r="AA365" s="61"/>
      <c r="AB365" s="65">
        <f t="shared" si="119"/>
        <v>10917.504779999999</v>
      </c>
      <c r="AC365" s="61"/>
      <c r="AD365" s="61"/>
      <c r="AE365" s="61"/>
      <c r="AF365" s="61"/>
      <c r="AG365" s="61"/>
      <c r="AH365" s="61">
        <f t="shared" si="109"/>
        <v>11234.11241862</v>
      </c>
      <c r="AI365" s="61"/>
      <c r="AJ365" s="65">
        <f t="shared" si="110"/>
        <v>11234.11241862</v>
      </c>
      <c r="AK365" s="61"/>
      <c r="AL365" s="61"/>
      <c r="AM365" s="61"/>
      <c r="AN365" s="61"/>
      <c r="AO365" s="61"/>
      <c r="AP365" s="61">
        <f t="shared" si="111"/>
        <v>11559.901678759979</v>
      </c>
      <c r="AQ365" s="61"/>
      <c r="AR365" s="65">
        <f t="shared" si="120"/>
        <v>11559.901678759979</v>
      </c>
      <c r="AS365" s="61"/>
      <c r="AT365" s="61"/>
      <c r="AU365" s="61"/>
      <c r="AV365" s="61"/>
      <c r="AW365" s="61"/>
      <c r="AX365" s="61">
        <f t="shared" si="112"/>
        <v>11895.13882744402</v>
      </c>
      <c r="AY365" s="61"/>
      <c r="AZ365" s="65">
        <f t="shared" si="121"/>
        <v>11895.13882744402</v>
      </c>
      <c r="BA365" s="61"/>
      <c r="BB365" s="61"/>
      <c r="BC365" s="61"/>
      <c r="BD365" s="61"/>
      <c r="BE365" s="61"/>
      <c r="BF365" s="62" t="s">
        <v>1332</v>
      </c>
      <c r="BG365" s="62" t="s">
        <v>1331</v>
      </c>
      <c r="BH365" s="66" t="s">
        <v>1522</v>
      </c>
      <c r="BI365" s="62" t="s">
        <v>1519</v>
      </c>
    </row>
    <row r="366" spans="1:61" s="67" customFormat="1" x14ac:dyDescent="0.35">
      <c r="A366" s="62" t="s">
        <v>1464</v>
      </c>
      <c r="B366" s="90" t="s">
        <v>160</v>
      </c>
      <c r="C366" s="90" t="s">
        <v>161</v>
      </c>
      <c r="D366" s="60" t="s">
        <v>162</v>
      </c>
      <c r="E366" s="62" t="s">
        <v>1465</v>
      </c>
      <c r="F366" s="62" t="s">
        <v>1423</v>
      </c>
      <c r="G366" s="62" t="s">
        <v>856</v>
      </c>
      <c r="H366" s="62" t="s">
        <v>857</v>
      </c>
      <c r="I366" s="62">
        <v>2720</v>
      </c>
      <c r="J366" s="62" t="s">
        <v>176</v>
      </c>
      <c r="K366" s="61">
        <v>24915.200000000001</v>
      </c>
      <c r="L366" s="230">
        <v>1736.59</v>
      </c>
      <c r="M366" s="61"/>
      <c r="N366" s="61"/>
      <c r="O366" s="61"/>
      <c r="P366" s="60"/>
      <c r="Q366" s="62"/>
      <c r="R366" s="61">
        <f t="shared" si="113"/>
        <v>1736.59</v>
      </c>
      <c r="S366" s="61"/>
      <c r="T366" s="65">
        <f t="shared" si="118"/>
        <v>1736.59</v>
      </c>
      <c r="U366" s="61"/>
      <c r="V366" s="61"/>
      <c r="W366" s="61"/>
      <c r="X366" s="61"/>
      <c r="Y366" s="61"/>
      <c r="Z366" s="61">
        <f t="shared" si="108"/>
        <v>1786.95111</v>
      </c>
      <c r="AA366" s="61"/>
      <c r="AB366" s="65">
        <f t="shared" si="119"/>
        <v>1786.95111</v>
      </c>
      <c r="AC366" s="61"/>
      <c r="AD366" s="61"/>
      <c r="AE366" s="61"/>
      <c r="AF366" s="61"/>
      <c r="AG366" s="61"/>
      <c r="AH366" s="61">
        <f t="shared" si="109"/>
        <v>1838.77269219</v>
      </c>
      <c r="AI366" s="61"/>
      <c r="AJ366" s="65">
        <f t="shared" si="110"/>
        <v>1838.77269219</v>
      </c>
      <c r="AK366" s="61"/>
      <c r="AL366" s="61"/>
      <c r="AM366" s="61"/>
      <c r="AN366" s="61"/>
      <c r="AO366" s="61"/>
      <c r="AP366" s="61">
        <f t="shared" si="111"/>
        <v>1892.0971002635101</v>
      </c>
      <c r="AQ366" s="61"/>
      <c r="AR366" s="65">
        <f t="shared" si="120"/>
        <v>1892.0971002635101</v>
      </c>
      <c r="AS366" s="61"/>
      <c r="AT366" s="61"/>
      <c r="AU366" s="61"/>
      <c r="AV366" s="61"/>
      <c r="AW366" s="61"/>
      <c r="AX366" s="61">
        <f t="shared" si="112"/>
        <v>1946.967916171152</v>
      </c>
      <c r="AY366" s="61"/>
      <c r="AZ366" s="65">
        <f t="shared" si="121"/>
        <v>1946.967916171152</v>
      </c>
      <c r="BA366" s="61"/>
      <c r="BB366" s="61"/>
      <c r="BC366" s="61"/>
      <c r="BD366" s="61"/>
      <c r="BE366" s="61"/>
      <c r="BF366" s="62" t="s">
        <v>1332</v>
      </c>
      <c r="BG366" s="62" t="s">
        <v>1331</v>
      </c>
      <c r="BH366" s="66" t="s">
        <v>1522</v>
      </c>
      <c r="BI366" s="62" t="s">
        <v>1519</v>
      </c>
    </row>
    <row r="367" spans="1:61" s="67" customFormat="1" x14ac:dyDescent="0.35">
      <c r="A367" s="62" t="s">
        <v>1466</v>
      </c>
      <c r="B367" s="90" t="s">
        <v>160</v>
      </c>
      <c r="C367" s="90" t="s">
        <v>161</v>
      </c>
      <c r="D367" s="60" t="s">
        <v>162</v>
      </c>
      <c r="E367" s="62" t="s">
        <v>1467</v>
      </c>
      <c r="F367" s="62" t="s">
        <v>1423</v>
      </c>
      <c r="G367" s="62" t="s">
        <v>856</v>
      </c>
      <c r="H367" s="62" t="s">
        <v>857</v>
      </c>
      <c r="I367" s="62">
        <v>90</v>
      </c>
      <c r="J367" s="62" t="s">
        <v>200</v>
      </c>
      <c r="K367" s="61">
        <v>824.4</v>
      </c>
      <c r="L367" s="230">
        <v>57.46</v>
      </c>
      <c r="M367" s="61"/>
      <c r="N367" s="61"/>
      <c r="O367" s="61"/>
      <c r="P367" s="60"/>
      <c r="Q367" s="62"/>
      <c r="R367" s="61">
        <f t="shared" si="113"/>
        <v>57.46</v>
      </c>
      <c r="S367" s="61"/>
      <c r="T367" s="65">
        <f t="shared" si="118"/>
        <v>57.46</v>
      </c>
      <c r="U367" s="61"/>
      <c r="V367" s="61"/>
      <c r="W367" s="61"/>
      <c r="X367" s="61"/>
      <c r="Y367" s="61"/>
      <c r="Z367" s="61">
        <f t="shared" si="108"/>
        <v>59.126339999999999</v>
      </c>
      <c r="AA367" s="61"/>
      <c r="AB367" s="65">
        <f t="shared" si="119"/>
        <v>59.126339999999999</v>
      </c>
      <c r="AC367" s="61"/>
      <c r="AD367" s="61"/>
      <c r="AE367" s="61"/>
      <c r="AF367" s="61"/>
      <c r="AG367" s="61"/>
      <c r="AH367" s="61">
        <f t="shared" si="109"/>
        <v>60.841003860000001</v>
      </c>
      <c r="AI367" s="61"/>
      <c r="AJ367" s="65">
        <f t="shared" si="110"/>
        <v>60.841003860000001</v>
      </c>
      <c r="AK367" s="61"/>
      <c r="AL367" s="61"/>
      <c r="AM367" s="61"/>
      <c r="AN367" s="61"/>
      <c r="AO367" s="61"/>
      <c r="AP367" s="61">
        <f t="shared" si="111"/>
        <v>62.605392971939999</v>
      </c>
      <c r="AQ367" s="61"/>
      <c r="AR367" s="65">
        <f t="shared" si="120"/>
        <v>62.605392971939999</v>
      </c>
      <c r="AS367" s="61"/>
      <c r="AT367" s="61"/>
      <c r="AU367" s="61"/>
      <c r="AV367" s="61"/>
      <c r="AW367" s="61"/>
      <c r="AX367" s="61">
        <f t="shared" si="112"/>
        <v>64.420949368126259</v>
      </c>
      <c r="AY367" s="61"/>
      <c r="AZ367" s="65">
        <f t="shared" si="121"/>
        <v>64.420949368126259</v>
      </c>
      <c r="BA367" s="61"/>
      <c r="BB367" s="61"/>
      <c r="BC367" s="61"/>
      <c r="BD367" s="61"/>
      <c r="BE367" s="61"/>
      <c r="BF367" s="62" t="s">
        <v>1332</v>
      </c>
      <c r="BG367" s="62" t="s">
        <v>1331</v>
      </c>
      <c r="BH367" s="66" t="s">
        <v>1522</v>
      </c>
      <c r="BI367" s="62" t="s">
        <v>1519</v>
      </c>
    </row>
    <row r="368" spans="1:61" s="67" customFormat="1" x14ac:dyDescent="0.35">
      <c r="A368" s="62" t="s">
        <v>1468</v>
      </c>
      <c r="B368" s="90" t="s">
        <v>160</v>
      </c>
      <c r="C368" s="90" t="s">
        <v>161</v>
      </c>
      <c r="D368" s="60" t="s">
        <v>162</v>
      </c>
      <c r="E368" s="62" t="s">
        <v>1469</v>
      </c>
      <c r="F368" s="62" t="s">
        <v>1423</v>
      </c>
      <c r="G368" s="62" t="s">
        <v>856</v>
      </c>
      <c r="H368" s="62" t="s">
        <v>857</v>
      </c>
      <c r="I368" s="62">
        <v>10878</v>
      </c>
      <c r="J368" s="62" t="s">
        <v>1470</v>
      </c>
      <c r="K368" s="61">
        <v>99642.48</v>
      </c>
      <c r="L368" s="61" t="s">
        <v>1506</v>
      </c>
      <c r="M368" s="61"/>
      <c r="N368" s="61"/>
      <c r="O368" s="61"/>
      <c r="P368" s="60"/>
      <c r="Q368" s="62"/>
      <c r="R368" s="61" t="str">
        <f t="shared" si="113"/>
        <v>DOC</v>
      </c>
      <c r="S368" s="61"/>
      <c r="T368" s="65" t="e">
        <f t="shared" si="118"/>
        <v>#VALUE!</v>
      </c>
      <c r="U368" s="61"/>
      <c r="V368" s="61"/>
      <c r="W368" s="61"/>
      <c r="X368" s="61"/>
      <c r="Y368" s="61"/>
      <c r="Z368" s="61"/>
      <c r="AA368" s="61"/>
      <c r="AB368" s="65">
        <f t="shared" si="119"/>
        <v>0</v>
      </c>
      <c r="AC368" s="61"/>
      <c r="AD368" s="61"/>
      <c r="AE368" s="61"/>
      <c r="AF368" s="61"/>
      <c r="AG368" s="61"/>
      <c r="AH368" s="61">
        <f t="shared" si="109"/>
        <v>0</v>
      </c>
      <c r="AI368" s="61"/>
      <c r="AJ368" s="65">
        <f t="shared" si="110"/>
        <v>0</v>
      </c>
      <c r="AK368" s="61"/>
      <c r="AL368" s="61"/>
      <c r="AM368" s="61"/>
      <c r="AN368" s="61"/>
      <c r="AO368" s="61"/>
      <c r="AP368" s="61">
        <f t="shared" si="111"/>
        <v>0</v>
      </c>
      <c r="AQ368" s="61"/>
      <c r="AR368" s="65">
        <f t="shared" si="120"/>
        <v>0</v>
      </c>
      <c r="AS368" s="61"/>
      <c r="AT368" s="61"/>
      <c r="AU368" s="61"/>
      <c r="AV368" s="61"/>
      <c r="AW368" s="61"/>
      <c r="AX368" s="61">
        <f t="shared" si="112"/>
        <v>0</v>
      </c>
      <c r="AY368" s="61"/>
      <c r="AZ368" s="65">
        <f t="shared" si="121"/>
        <v>0</v>
      </c>
      <c r="BA368" s="61"/>
      <c r="BB368" s="61"/>
      <c r="BC368" s="61"/>
      <c r="BD368" s="61"/>
      <c r="BE368" s="61"/>
      <c r="BF368" s="62" t="s">
        <v>1332</v>
      </c>
      <c r="BG368" s="62" t="s">
        <v>1331</v>
      </c>
      <c r="BH368" s="66" t="s">
        <v>1522</v>
      </c>
      <c r="BI368" s="62" t="s">
        <v>1519</v>
      </c>
    </row>
    <row r="369" spans="1:61" s="67" customFormat="1" x14ac:dyDescent="0.35">
      <c r="A369" s="62" t="s">
        <v>1471</v>
      </c>
      <c r="B369" s="90" t="s">
        <v>160</v>
      </c>
      <c r="C369" s="90" t="s">
        <v>161</v>
      </c>
      <c r="D369" s="60" t="s">
        <v>162</v>
      </c>
      <c r="E369" s="62" t="s">
        <v>1472</v>
      </c>
      <c r="F369" s="62" t="s">
        <v>1423</v>
      </c>
      <c r="G369" s="62" t="s">
        <v>856</v>
      </c>
      <c r="H369" s="62" t="s">
        <v>857</v>
      </c>
      <c r="I369" s="62">
        <v>1440</v>
      </c>
      <c r="J369" s="62" t="s">
        <v>203</v>
      </c>
      <c r="K369" s="61">
        <v>13190.4</v>
      </c>
      <c r="L369" s="230">
        <v>919.37</v>
      </c>
      <c r="M369" s="61"/>
      <c r="N369" s="61"/>
      <c r="O369" s="61"/>
      <c r="P369" s="60"/>
      <c r="Q369" s="62"/>
      <c r="R369" s="61">
        <f t="shared" si="113"/>
        <v>919.37</v>
      </c>
      <c r="S369" s="61"/>
      <c r="T369" s="65">
        <f t="shared" si="118"/>
        <v>919.37</v>
      </c>
      <c r="U369" s="61"/>
      <c r="V369" s="61"/>
      <c r="W369" s="61"/>
      <c r="X369" s="61"/>
      <c r="Y369" s="61"/>
      <c r="Z369" s="61">
        <f t="shared" si="108"/>
        <v>946.03173000000004</v>
      </c>
      <c r="AA369" s="61"/>
      <c r="AB369" s="65">
        <f t="shared" si="119"/>
        <v>946.03173000000004</v>
      </c>
      <c r="AC369" s="61"/>
      <c r="AD369" s="61"/>
      <c r="AE369" s="61"/>
      <c r="AF369" s="61"/>
      <c r="AG369" s="61"/>
      <c r="AH369" s="61">
        <f t="shared" si="109"/>
        <v>973.46665017000009</v>
      </c>
      <c r="AI369" s="61"/>
      <c r="AJ369" s="65">
        <f t="shared" si="110"/>
        <v>973.46665017000009</v>
      </c>
      <c r="AK369" s="61"/>
      <c r="AL369" s="61"/>
      <c r="AM369" s="61"/>
      <c r="AN369" s="61"/>
      <c r="AO369" s="61"/>
      <c r="AP369" s="61">
        <f t="shared" si="111"/>
        <v>1001.6971830249302</v>
      </c>
      <c r="AQ369" s="61"/>
      <c r="AR369" s="65">
        <f t="shared" si="120"/>
        <v>1001.6971830249302</v>
      </c>
      <c r="AS369" s="61"/>
      <c r="AT369" s="61"/>
      <c r="AU369" s="61"/>
      <c r="AV369" s="61"/>
      <c r="AW369" s="61"/>
      <c r="AX369" s="61">
        <f t="shared" si="112"/>
        <v>1030.746401332653</v>
      </c>
      <c r="AY369" s="61"/>
      <c r="AZ369" s="65">
        <f t="shared" si="121"/>
        <v>1030.746401332653</v>
      </c>
      <c r="BA369" s="61"/>
      <c r="BB369" s="61"/>
      <c r="BC369" s="61"/>
      <c r="BD369" s="61"/>
      <c r="BE369" s="61"/>
      <c r="BF369" s="62" t="s">
        <v>1332</v>
      </c>
      <c r="BG369" s="62" t="s">
        <v>1331</v>
      </c>
      <c r="BH369" s="66" t="s">
        <v>1522</v>
      </c>
      <c r="BI369" s="62" t="s">
        <v>1519</v>
      </c>
    </row>
    <row r="370" spans="1:61" s="67" customFormat="1" x14ac:dyDescent="0.35">
      <c r="A370" s="62" t="s">
        <v>1473</v>
      </c>
      <c r="B370" s="90" t="s">
        <v>160</v>
      </c>
      <c r="C370" s="90" t="s">
        <v>161</v>
      </c>
      <c r="D370" s="60" t="s">
        <v>162</v>
      </c>
      <c r="E370" s="62" t="s">
        <v>1474</v>
      </c>
      <c r="F370" s="62" t="s">
        <v>1423</v>
      </c>
      <c r="G370" s="62" t="s">
        <v>856</v>
      </c>
      <c r="H370" s="62" t="s">
        <v>857</v>
      </c>
      <c r="I370" s="62">
        <v>12151</v>
      </c>
      <c r="J370" s="62" t="s">
        <v>170</v>
      </c>
      <c r="K370" s="61">
        <v>111303.16</v>
      </c>
      <c r="L370" s="230">
        <v>7757.85</v>
      </c>
      <c r="M370" s="61"/>
      <c r="N370" s="61"/>
      <c r="O370" s="61"/>
      <c r="P370" s="60"/>
      <c r="Q370" s="62"/>
      <c r="R370" s="61">
        <f t="shared" si="113"/>
        <v>7757.85</v>
      </c>
      <c r="S370" s="61"/>
      <c r="T370" s="65">
        <f t="shared" si="118"/>
        <v>7757.85</v>
      </c>
      <c r="U370" s="61"/>
      <c r="V370" s="61"/>
      <c r="W370" s="61"/>
      <c r="X370" s="61"/>
      <c r="Y370" s="61"/>
      <c r="Z370" s="61">
        <f t="shared" si="108"/>
        <v>7982.8276500000002</v>
      </c>
      <c r="AA370" s="61"/>
      <c r="AB370" s="65">
        <f t="shared" si="119"/>
        <v>7982.8276500000002</v>
      </c>
      <c r="AC370" s="61"/>
      <c r="AD370" s="61"/>
      <c r="AE370" s="61"/>
      <c r="AF370" s="61"/>
      <c r="AG370" s="61"/>
      <c r="AH370" s="61">
        <f t="shared" si="109"/>
        <v>8214.329651850001</v>
      </c>
      <c r="AI370" s="61"/>
      <c r="AJ370" s="65">
        <f t="shared" si="110"/>
        <v>8214.329651850001</v>
      </c>
      <c r="AK370" s="61"/>
      <c r="AL370" s="61"/>
      <c r="AM370" s="61"/>
      <c r="AN370" s="61"/>
      <c r="AO370" s="61"/>
      <c r="AP370" s="61">
        <f t="shared" si="111"/>
        <v>8452.5452117536515</v>
      </c>
      <c r="AQ370" s="61"/>
      <c r="AR370" s="65">
        <f t="shared" si="120"/>
        <v>8452.5452117536515</v>
      </c>
      <c r="AS370" s="61"/>
      <c r="AT370" s="61"/>
      <c r="AU370" s="61"/>
      <c r="AV370" s="61"/>
      <c r="AW370" s="61"/>
      <c r="AX370" s="61">
        <f t="shared" si="112"/>
        <v>8697.6690228945081</v>
      </c>
      <c r="AY370" s="61"/>
      <c r="AZ370" s="65">
        <f t="shared" si="121"/>
        <v>8697.6690228945081</v>
      </c>
      <c r="BA370" s="61"/>
      <c r="BB370" s="61"/>
      <c r="BC370" s="61"/>
      <c r="BD370" s="61"/>
      <c r="BE370" s="61"/>
      <c r="BF370" s="62" t="s">
        <v>1332</v>
      </c>
      <c r="BG370" s="62" t="s">
        <v>1331</v>
      </c>
      <c r="BH370" s="66" t="s">
        <v>1522</v>
      </c>
      <c r="BI370" s="62" t="s">
        <v>1519</v>
      </c>
    </row>
    <row r="371" spans="1:61" s="67" customFormat="1" x14ac:dyDescent="0.35">
      <c r="A371" s="62" t="s">
        <v>1475</v>
      </c>
      <c r="B371" s="90" t="s">
        <v>160</v>
      </c>
      <c r="C371" s="90" t="s">
        <v>161</v>
      </c>
      <c r="D371" s="60" t="s">
        <v>162</v>
      </c>
      <c r="E371" s="62" t="s">
        <v>1476</v>
      </c>
      <c r="F371" s="62" t="s">
        <v>1423</v>
      </c>
      <c r="G371" s="62" t="s">
        <v>856</v>
      </c>
      <c r="H371" s="62" t="s">
        <v>857</v>
      </c>
      <c r="I371" s="62">
        <v>8469</v>
      </c>
      <c r="J371" s="62" t="s">
        <v>170</v>
      </c>
      <c r="K371" s="61">
        <v>77576.040000000008</v>
      </c>
      <c r="L371" s="230">
        <v>5407.06</v>
      </c>
      <c r="M371" s="61"/>
      <c r="N371" s="61"/>
      <c r="O371" s="61"/>
      <c r="P371" s="60"/>
      <c r="Q371" s="62"/>
      <c r="R371" s="61">
        <f t="shared" si="113"/>
        <v>5407.06</v>
      </c>
      <c r="S371" s="61"/>
      <c r="T371" s="65">
        <f t="shared" si="118"/>
        <v>5407.06</v>
      </c>
      <c r="U371" s="61"/>
      <c r="V371" s="61"/>
      <c r="W371" s="61"/>
      <c r="X371" s="61"/>
      <c r="Y371" s="61"/>
      <c r="Z371" s="61">
        <f t="shared" si="108"/>
        <v>5563.86474</v>
      </c>
      <c r="AA371" s="61"/>
      <c r="AB371" s="65">
        <f t="shared" si="119"/>
        <v>5563.86474</v>
      </c>
      <c r="AC371" s="61"/>
      <c r="AD371" s="61"/>
      <c r="AE371" s="61"/>
      <c r="AF371" s="61"/>
      <c r="AG371" s="61"/>
      <c r="AH371" s="61">
        <f t="shared" si="109"/>
        <v>5725.2168174600001</v>
      </c>
      <c r="AI371" s="61"/>
      <c r="AJ371" s="65">
        <f t="shared" si="110"/>
        <v>5725.2168174600001</v>
      </c>
      <c r="AK371" s="61"/>
      <c r="AL371" s="61"/>
      <c r="AM371" s="61"/>
      <c r="AN371" s="61"/>
      <c r="AO371" s="61"/>
      <c r="AP371" s="61">
        <f t="shared" si="111"/>
        <v>5891.2481051663399</v>
      </c>
      <c r="AQ371" s="61"/>
      <c r="AR371" s="65">
        <f t="shared" si="120"/>
        <v>5891.2481051663399</v>
      </c>
      <c r="AS371" s="61"/>
      <c r="AT371" s="61"/>
      <c r="AU371" s="61"/>
      <c r="AV371" s="61"/>
      <c r="AW371" s="61"/>
      <c r="AX371" s="61">
        <f t="shared" si="112"/>
        <v>6062.0943002161639</v>
      </c>
      <c r="AY371" s="61"/>
      <c r="AZ371" s="65">
        <f t="shared" si="121"/>
        <v>6062.0943002161639</v>
      </c>
      <c r="BA371" s="61"/>
      <c r="BB371" s="61"/>
      <c r="BC371" s="61"/>
      <c r="BD371" s="61"/>
      <c r="BE371" s="61"/>
      <c r="BF371" s="62" t="s">
        <v>1332</v>
      </c>
      <c r="BG371" s="62" t="s">
        <v>1331</v>
      </c>
      <c r="BH371" s="66" t="s">
        <v>1522</v>
      </c>
      <c r="BI371" s="62" t="s">
        <v>1519</v>
      </c>
    </row>
    <row r="372" spans="1:61" s="67" customFormat="1" x14ac:dyDescent="0.35">
      <c r="A372" s="62" t="s">
        <v>1477</v>
      </c>
      <c r="B372" s="90" t="s">
        <v>160</v>
      </c>
      <c r="C372" s="90" t="s">
        <v>161</v>
      </c>
      <c r="D372" s="60" t="s">
        <v>162</v>
      </c>
      <c r="E372" s="62" t="s">
        <v>1478</v>
      </c>
      <c r="F372" s="62" t="s">
        <v>1423</v>
      </c>
      <c r="G372" s="62" t="s">
        <v>856</v>
      </c>
      <c r="H372" s="62" t="s">
        <v>857</v>
      </c>
      <c r="I372" s="62">
        <v>1455</v>
      </c>
      <c r="J372" s="62" t="s">
        <v>203</v>
      </c>
      <c r="K372" s="61">
        <v>13327.800000000001</v>
      </c>
      <c r="L372" s="230">
        <v>928.95</v>
      </c>
      <c r="M372" s="61"/>
      <c r="N372" s="61"/>
      <c r="O372" s="61"/>
      <c r="P372" s="60"/>
      <c r="Q372" s="62"/>
      <c r="R372" s="61">
        <f t="shared" si="113"/>
        <v>928.95</v>
      </c>
      <c r="S372" s="61"/>
      <c r="T372" s="65">
        <f>R372+S372</f>
        <v>928.95</v>
      </c>
      <c r="U372" s="61"/>
      <c r="V372" s="61"/>
      <c r="W372" s="61"/>
      <c r="X372" s="61"/>
      <c r="Y372" s="61"/>
      <c r="Z372" s="61">
        <f t="shared" si="108"/>
        <v>955.8895500000001</v>
      </c>
      <c r="AA372" s="61"/>
      <c r="AB372" s="65">
        <f t="shared" si="119"/>
        <v>955.8895500000001</v>
      </c>
      <c r="AC372" s="61"/>
      <c r="AD372" s="61"/>
      <c r="AE372" s="61"/>
      <c r="AF372" s="61"/>
      <c r="AG372" s="61"/>
      <c r="AH372" s="61">
        <f t="shared" si="109"/>
        <v>983.61034695000012</v>
      </c>
      <c r="AI372" s="61"/>
      <c r="AJ372" s="65">
        <f t="shared" si="110"/>
        <v>983.61034695000012</v>
      </c>
      <c r="AK372" s="61"/>
      <c r="AL372" s="61"/>
      <c r="AM372" s="61"/>
      <c r="AN372" s="61"/>
      <c r="AO372" s="61"/>
      <c r="AP372" s="61">
        <f t="shared" si="111"/>
        <v>1012.1350470115501</v>
      </c>
      <c r="AQ372" s="61"/>
      <c r="AR372" s="65">
        <f t="shared" si="120"/>
        <v>1012.1350470115501</v>
      </c>
      <c r="AS372" s="61"/>
      <c r="AT372" s="61"/>
      <c r="AU372" s="61"/>
      <c r="AV372" s="61"/>
      <c r="AW372" s="61"/>
      <c r="AX372" s="61">
        <f t="shared" si="112"/>
        <v>1041.4869633748851</v>
      </c>
      <c r="AY372" s="61"/>
      <c r="AZ372" s="65">
        <f t="shared" si="121"/>
        <v>1041.4869633748851</v>
      </c>
      <c r="BA372" s="61"/>
      <c r="BB372" s="61"/>
      <c r="BC372" s="61"/>
      <c r="BD372" s="61"/>
      <c r="BE372" s="61"/>
      <c r="BF372" s="62" t="s">
        <v>1332</v>
      </c>
      <c r="BG372" s="62" t="s">
        <v>1331</v>
      </c>
      <c r="BH372" s="66" t="s">
        <v>1522</v>
      </c>
      <c r="BI372" s="62" t="s">
        <v>1519</v>
      </c>
    </row>
    <row r="373" spans="1:61" s="67" customFormat="1" x14ac:dyDescent="0.35">
      <c r="A373" s="62" t="s">
        <v>1479</v>
      </c>
      <c r="B373" s="90" t="s">
        <v>160</v>
      </c>
      <c r="C373" s="90" t="s">
        <v>161</v>
      </c>
      <c r="D373" s="60" t="s">
        <v>162</v>
      </c>
      <c r="E373" s="62" t="s">
        <v>1480</v>
      </c>
      <c r="F373" s="62" t="s">
        <v>1423</v>
      </c>
      <c r="G373" s="62" t="s">
        <v>856</v>
      </c>
      <c r="H373" s="62" t="s">
        <v>857</v>
      </c>
      <c r="I373" s="62">
        <v>13365</v>
      </c>
      <c r="J373" s="62" t="s">
        <v>167</v>
      </c>
      <c r="K373" s="61">
        <v>122423.40000000001</v>
      </c>
      <c r="L373" s="230">
        <v>8532.93</v>
      </c>
      <c r="M373" s="61"/>
      <c r="N373" s="61"/>
      <c r="O373" s="61"/>
      <c r="P373" s="60"/>
      <c r="Q373" s="62"/>
      <c r="R373" s="61">
        <f t="shared" si="113"/>
        <v>8532.93</v>
      </c>
      <c r="S373" s="61"/>
      <c r="T373" s="65">
        <f>R373+S373</f>
        <v>8532.93</v>
      </c>
      <c r="U373" s="61"/>
      <c r="V373" s="61"/>
      <c r="W373" s="61"/>
      <c r="X373" s="61"/>
      <c r="Y373" s="61"/>
      <c r="Z373" s="61">
        <f t="shared" si="108"/>
        <v>8780.384970000001</v>
      </c>
      <c r="AA373" s="61"/>
      <c r="AB373" s="65">
        <f>Z373+AA373</f>
        <v>8780.384970000001</v>
      </c>
      <c r="AC373" s="61"/>
      <c r="AD373" s="61"/>
      <c r="AE373" s="61"/>
      <c r="AF373" s="61"/>
      <c r="AG373" s="61"/>
      <c r="AH373" s="61">
        <f t="shared" si="109"/>
        <v>9035.0161341300009</v>
      </c>
      <c r="AI373" s="61"/>
      <c r="AJ373" s="65">
        <f t="shared" si="110"/>
        <v>9035.0161341300009</v>
      </c>
      <c r="AK373" s="61"/>
      <c r="AL373" s="61"/>
      <c r="AM373" s="61"/>
      <c r="AN373" s="61"/>
      <c r="AO373" s="61"/>
      <c r="AP373" s="61">
        <f t="shared" si="111"/>
        <v>9297.0316020197715</v>
      </c>
      <c r="AQ373" s="61"/>
      <c r="AR373" s="65">
        <f>AP373+AQ373</f>
        <v>9297.0316020197715</v>
      </c>
      <c r="AS373" s="61"/>
      <c r="AT373" s="61"/>
      <c r="AU373" s="61"/>
      <c r="AV373" s="61"/>
      <c r="AW373" s="61"/>
      <c r="AX373" s="61">
        <f t="shared" si="112"/>
        <v>9566.6455184783445</v>
      </c>
      <c r="AY373" s="61"/>
      <c r="AZ373" s="65">
        <f>SUM(AX373:AY373)</f>
        <v>9566.6455184783445</v>
      </c>
      <c r="BA373" s="61"/>
      <c r="BB373" s="61"/>
      <c r="BC373" s="61"/>
      <c r="BD373" s="61"/>
      <c r="BE373" s="61"/>
      <c r="BF373" s="62" t="s">
        <v>1332</v>
      </c>
      <c r="BG373" s="62" t="s">
        <v>1331</v>
      </c>
      <c r="BH373" s="66" t="s">
        <v>1522</v>
      </c>
      <c r="BI373" s="62" t="s">
        <v>1519</v>
      </c>
    </row>
    <row r="374" spans="1:61" s="67" customFormat="1" x14ac:dyDescent="0.35">
      <c r="A374" s="62" t="s">
        <v>1481</v>
      </c>
      <c r="B374" s="90" t="s">
        <v>160</v>
      </c>
      <c r="C374" s="90" t="s">
        <v>161</v>
      </c>
      <c r="D374" s="60" t="s">
        <v>162</v>
      </c>
      <c r="E374" s="62" t="s">
        <v>1482</v>
      </c>
      <c r="F374" s="62" t="s">
        <v>1423</v>
      </c>
      <c r="G374" s="62" t="s">
        <v>856</v>
      </c>
      <c r="H374" s="62" t="s">
        <v>857</v>
      </c>
      <c r="I374" s="62">
        <v>510</v>
      </c>
      <c r="J374" s="62" t="s">
        <v>203</v>
      </c>
      <c r="K374" s="61">
        <v>4671.6000000000004</v>
      </c>
      <c r="L374" s="230">
        <v>325.61</v>
      </c>
      <c r="M374" s="61"/>
      <c r="N374" s="61"/>
      <c r="O374" s="61"/>
      <c r="P374" s="60"/>
      <c r="Q374" s="62"/>
      <c r="R374" s="61">
        <f t="shared" si="113"/>
        <v>325.61</v>
      </c>
      <c r="S374" s="61"/>
      <c r="T374" s="65">
        <f t="shared" ref="T374:T385" si="122">R374+S374</f>
        <v>325.61</v>
      </c>
      <c r="U374" s="61"/>
      <c r="V374" s="61"/>
      <c r="W374" s="61"/>
      <c r="X374" s="61"/>
      <c r="Y374" s="61"/>
      <c r="Z374" s="61">
        <f t="shared" si="108"/>
        <v>335.05269000000004</v>
      </c>
      <c r="AA374" s="61"/>
      <c r="AB374" s="65">
        <f t="shared" ref="AB374:AB386" si="123">Z374+AA374</f>
        <v>335.05269000000004</v>
      </c>
      <c r="AC374" s="61"/>
      <c r="AD374" s="61"/>
      <c r="AE374" s="61"/>
      <c r="AF374" s="61"/>
      <c r="AG374" s="61"/>
      <c r="AH374" s="61">
        <f t="shared" si="109"/>
        <v>344.76921801000003</v>
      </c>
      <c r="AI374" s="61"/>
      <c r="AJ374" s="65">
        <f t="shared" si="110"/>
        <v>344.76921801000003</v>
      </c>
      <c r="AK374" s="61"/>
      <c r="AL374" s="61"/>
      <c r="AM374" s="61"/>
      <c r="AN374" s="61"/>
      <c r="AO374" s="61"/>
      <c r="AP374" s="61">
        <f t="shared" si="111"/>
        <v>354.76752533229001</v>
      </c>
      <c r="AQ374" s="61"/>
      <c r="AR374" s="65">
        <f t="shared" ref="AR374:AR386" si="124">AP374+AQ374</f>
        <v>354.76752533229001</v>
      </c>
      <c r="AS374" s="61"/>
      <c r="AT374" s="61"/>
      <c r="AU374" s="61"/>
      <c r="AV374" s="61"/>
      <c r="AW374" s="61"/>
      <c r="AX374" s="61">
        <f t="shared" si="112"/>
        <v>365.05578356692644</v>
      </c>
      <c r="AY374" s="61"/>
      <c r="AZ374" s="65">
        <f t="shared" ref="AZ374:AZ386" si="125">SUM(AX374:AY374)</f>
        <v>365.05578356692644</v>
      </c>
      <c r="BA374" s="61"/>
      <c r="BB374" s="61"/>
      <c r="BC374" s="61"/>
      <c r="BD374" s="61"/>
      <c r="BE374" s="61"/>
      <c r="BF374" s="62" t="s">
        <v>1332</v>
      </c>
      <c r="BG374" s="62" t="s">
        <v>1331</v>
      </c>
      <c r="BH374" s="66" t="s">
        <v>1522</v>
      </c>
      <c r="BI374" s="62" t="s">
        <v>1519</v>
      </c>
    </row>
    <row r="375" spans="1:61" s="67" customFormat="1" x14ac:dyDescent="0.35">
      <c r="A375" s="62" t="s">
        <v>1483</v>
      </c>
      <c r="B375" s="90" t="s">
        <v>160</v>
      </c>
      <c r="C375" s="90" t="s">
        <v>161</v>
      </c>
      <c r="D375" s="60" t="s">
        <v>162</v>
      </c>
      <c r="E375" s="62" t="s">
        <v>1484</v>
      </c>
      <c r="F375" s="62" t="s">
        <v>1423</v>
      </c>
      <c r="G375" s="62" t="s">
        <v>856</v>
      </c>
      <c r="H375" s="62" t="s">
        <v>857</v>
      </c>
      <c r="I375" s="62">
        <v>7810</v>
      </c>
      <c r="J375" s="62" t="s">
        <v>200</v>
      </c>
      <c r="K375" s="61">
        <v>71539.600000000006</v>
      </c>
      <c r="L375" s="230">
        <v>4986.32</v>
      </c>
      <c r="M375" s="61"/>
      <c r="N375" s="61"/>
      <c r="O375" s="61"/>
      <c r="P375" s="60"/>
      <c r="Q375" s="62"/>
      <c r="R375" s="61">
        <f t="shared" si="113"/>
        <v>4986.32</v>
      </c>
      <c r="S375" s="61"/>
      <c r="T375" s="65">
        <f t="shared" si="122"/>
        <v>4986.32</v>
      </c>
      <c r="U375" s="61"/>
      <c r="V375" s="61"/>
      <c r="W375" s="61"/>
      <c r="X375" s="61"/>
      <c r="Y375" s="61"/>
      <c r="Z375" s="61">
        <f t="shared" si="108"/>
        <v>5130.92328</v>
      </c>
      <c r="AA375" s="61"/>
      <c r="AB375" s="65">
        <f t="shared" si="123"/>
        <v>5130.92328</v>
      </c>
      <c r="AC375" s="61"/>
      <c r="AD375" s="61"/>
      <c r="AE375" s="61"/>
      <c r="AF375" s="61"/>
      <c r="AG375" s="61"/>
      <c r="AH375" s="61">
        <f t="shared" si="109"/>
        <v>5279.7200551200003</v>
      </c>
      <c r="AI375" s="61"/>
      <c r="AJ375" s="65">
        <f t="shared" si="110"/>
        <v>5279.7200551200003</v>
      </c>
      <c r="AK375" s="61"/>
      <c r="AL375" s="61"/>
      <c r="AM375" s="61"/>
      <c r="AN375" s="61"/>
      <c r="AO375" s="61"/>
      <c r="AP375" s="61">
        <f t="shared" si="111"/>
        <v>5432.8319367184804</v>
      </c>
      <c r="AQ375" s="61"/>
      <c r="AR375" s="65">
        <f t="shared" si="124"/>
        <v>5432.8319367184804</v>
      </c>
      <c r="AS375" s="61"/>
      <c r="AT375" s="61"/>
      <c r="AU375" s="61"/>
      <c r="AV375" s="61"/>
      <c r="AW375" s="61"/>
      <c r="AX375" s="61">
        <f t="shared" si="112"/>
        <v>5590.3840628833159</v>
      </c>
      <c r="AY375" s="61"/>
      <c r="AZ375" s="65">
        <f t="shared" si="125"/>
        <v>5590.3840628833159</v>
      </c>
      <c r="BA375" s="61"/>
      <c r="BB375" s="61"/>
      <c r="BC375" s="61"/>
      <c r="BD375" s="61"/>
      <c r="BE375" s="61"/>
      <c r="BF375" s="62" t="s">
        <v>1332</v>
      </c>
      <c r="BG375" s="62" t="s">
        <v>1331</v>
      </c>
      <c r="BH375" s="66" t="s">
        <v>1522</v>
      </c>
      <c r="BI375" s="62" t="s">
        <v>1519</v>
      </c>
    </row>
    <row r="376" spans="1:61" s="67" customFormat="1" x14ac:dyDescent="0.35">
      <c r="A376" s="62" t="s">
        <v>1485</v>
      </c>
      <c r="B376" s="90" t="s">
        <v>160</v>
      </c>
      <c r="C376" s="90" t="s">
        <v>161</v>
      </c>
      <c r="D376" s="60" t="s">
        <v>162</v>
      </c>
      <c r="E376" s="62" t="s">
        <v>1486</v>
      </c>
      <c r="F376" s="62" t="s">
        <v>1423</v>
      </c>
      <c r="G376" s="62" t="s">
        <v>856</v>
      </c>
      <c r="H376" s="62" t="s">
        <v>857</v>
      </c>
      <c r="I376" s="62">
        <v>2400</v>
      </c>
      <c r="J376" s="62" t="s">
        <v>176</v>
      </c>
      <c r="K376" s="61">
        <v>21984</v>
      </c>
      <c r="L376" s="230">
        <v>1532.29</v>
      </c>
      <c r="M376" s="61"/>
      <c r="N376" s="61"/>
      <c r="O376" s="61"/>
      <c r="P376" s="60"/>
      <c r="Q376" s="62"/>
      <c r="R376" s="61">
        <f t="shared" si="113"/>
        <v>1532.29</v>
      </c>
      <c r="S376" s="61"/>
      <c r="T376" s="65">
        <f t="shared" si="122"/>
        <v>1532.29</v>
      </c>
      <c r="U376" s="61"/>
      <c r="V376" s="61"/>
      <c r="W376" s="61"/>
      <c r="X376" s="61"/>
      <c r="Y376" s="61"/>
      <c r="Z376" s="61">
        <f t="shared" si="108"/>
        <v>1576.72641</v>
      </c>
      <c r="AA376" s="61"/>
      <c r="AB376" s="65">
        <f t="shared" si="123"/>
        <v>1576.72641</v>
      </c>
      <c r="AC376" s="61"/>
      <c r="AD376" s="61"/>
      <c r="AE376" s="61"/>
      <c r="AF376" s="61"/>
      <c r="AG376" s="61"/>
      <c r="AH376" s="61">
        <f t="shared" si="109"/>
        <v>1622.45147589</v>
      </c>
      <c r="AI376" s="61"/>
      <c r="AJ376" s="65">
        <f t="shared" si="110"/>
        <v>1622.45147589</v>
      </c>
      <c r="AK376" s="61"/>
      <c r="AL376" s="61"/>
      <c r="AM376" s="61"/>
      <c r="AN376" s="61"/>
      <c r="AO376" s="61"/>
      <c r="AP376" s="61">
        <f t="shared" si="111"/>
        <v>1669.50256869081</v>
      </c>
      <c r="AQ376" s="61"/>
      <c r="AR376" s="65">
        <f t="shared" si="124"/>
        <v>1669.50256869081</v>
      </c>
      <c r="AS376" s="61"/>
      <c r="AT376" s="61"/>
      <c r="AU376" s="61"/>
      <c r="AV376" s="61"/>
      <c r="AW376" s="61"/>
      <c r="AX376" s="61">
        <f t="shared" si="112"/>
        <v>1717.9181431828436</v>
      </c>
      <c r="AY376" s="61"/>
      <c r="AZ376" s="65">
        <f t="shared" si="125"/>
        <v>1717.9181431828436</v>
      </c>
      <c r="BA376" s="61"/>
      <c r="BB376" s="61"/>
      <c r="BC376" s="61"/>
      <c r="BD376" s="61"/>
      <c r="BE376" s="61"/>
      <c r="BF376" s="62" t="s">
        <v>1332</v>
      </c>
      <c r="BG376" s="62" t="s">
        <v>1331</v>
      </c>
      <c r="BH376" s="66" t="s">
        <v>1522</v>
      </c>
      <c r="BI376" s="62" t="s">
        <v>1519</v>
      </c>
    </row>
    <row r="377" spans="1:61" s="67" customFormat="1" x14ac:dyDescent="0.35">
      <c r="A377" s="62" t="s">
        <v>1487</v>
      </c>
      <c r="B377" s="90" t="s">
        <v>160</v>
      </c>
      <c r="C377" s="90" t="s">
        <v>161</v>
      </c>
      <c r="D377" s="60" t="s">
        <v>162</v>
      </c>
      <c r="E377" s="62" t="s">
        <v>1488</v>
      </c>
      <c r="F377" s="62" t="s">
        <v>1423</v>
      </c>
      <c r="G377" s="62" t="s">
        <v>856</v>
      </c>
      <c r="H377" s="62" t="s">
        <v>857</v>
      </c>
      <c r="I377" s="62">
        <v>960</v>
      </c>
      <c r="J377" s="62" t="s">
        <v>176</v>
      </c>
      <c r="K377" s="61">
        <v>8793.6</v>
      </c>
      <c r="L377" s="230">
        <v>612.91999999999996</v>
      </c>
      <c r="M377" s="61"/>
      <c r="N377" s="61"/>
      <c r="O377" s="61"/>
      <c r="P377" s="60"/>
      <c r="Q377" s="62"/>
      <c r="R377" s="61">
        <f t="shared" si="113"/>
        <v>612.91999999999996</v>
      </c>
      <c r="S377" s="61"/>
      <c r="T377" s="65">
        <f t="shared" si="122"/>
        <v>612.91999999999996</v>
      </c>
      <c r="U377" s="61"/>
      <c r="V377" s="61"/>
      <c r="W377" s="61"/>
      <c r="X377" s="61"/>
      <c r="Y377" s="61"/>
      <c r="Z377" s="61">
        <f t="shared" si="108"/>
        <v>630.69467999999995</v>
      </c>
      <c r="AA377" s="61"/>
      <c r="AB377" s="65">
        <f t="shared" si="123"/>
        <v>630.69467999999995</v>
      </c>
      <c r="AC377" s="61"/>
      <c r="AD377" s="61"/>
      <c r="AE377" s="61"/>
      <c r="AF377" s="61"/>
      <c r="AG377" s="61"/>
      <c r="AH377" s="61">
        <f t="shared" si="109"/>
        <v>648.98482571999989</v>
      </c>
      <c r="AI377" s="61"/>
      <c r="AJ377" s="65">
        <f t="shared" si="110"/>
        <v>648.98482571999989</v>
      </c>
      <c r="AK377" s="61"/>
      <c r="AL377" s="61"/>
      <c r="AM377" s="61"/>
      <c r="AN377" s="61"/>
      <c r="AO377" s="61"/>
      <c r="AP377" s="61">
        <f t="shared" si="111"/>
        <v>667.80538566587984</v>
      </c>
      <c r="AQ377" s="61"/>
      <c r="AR377" s="65">
        <f t="shared" si="124"/>
        <v>667.80538566587984</v>
      </c>
      <c r="AS377" s="61"/>
      <c r="AT377" s="61"/>
      <c r="AU377" s="61"/>
      <c r="AV377" s="61"/>
      <c r="AW377" s="61"/>
      <c r="AX377" s="61">
        <f t="shared" si="112"/>
        <v>687.1717418501903</v>
      </c>
      <c r="AY377" s="61"/>
      <c r="AZ377" s="65">
        <f t="shared" si="125"/>
        <v>687.1717418501903</v>
      </c>
      <c r="BA377" s="61"/>
      <c r="BB377" s="61"/>
      <c r="BC377" s="61"/>
      <c r="BD377" s="61"/>
      <c r="BE377" s="61"/>
      <c r="BF377" s="62" t="s">
        <v>1332</v>
      </c>
      <c r="BG377" s="62" t="s">
        <v>1331</v>
      </c>
      <c r="BH377" s="66" t="s">
        <v>1522</v>
      </c>
      <c r="BI377" s="62" t="s">
        <v>1519</v>
      </c>
    </row>
    <row r="378" spans="1:61" s="67" customFormat="1" x14ac:dyDescent="0.35">
      <c r="A378" s="62" t="s">
        <v>1489</v>
      </c>
      <c r="B378" s="90" t="s">
        <v>160</v>
      </c>
      <c r="C378" s="90" t="s">
        <v>161</v>
      </c>
      <c r="D378" s="60" t="s">
        <v>162</v>
      </c>
      <c r="E378" s="62" t="s">
        <v>1490</v>
      </c>
      <c r="F378" s="62" t="s">
        <v>1423</v>
      </c>
      <c r="G378" s="62" t="s">
        <v>856</v>
      </c>
      <c r="H378" s="62" t="s">
        <v>857</v>
      </c>
      <c r="I378" s="62">
        <v>90</v>
      </c>
      <c r="J378" s="62" t="s">
        <v>200</v>
      </c>
      <c r="K378" s="61">
        <v>824.4</v>
      </c>
      <c r="L378" s="230">
        <v>57.46</v>
      </c>
      <c r="M378" s="61"/>
      <c r="N378" s="61"/>
      <c r="O378" s="61"/>
      <c r="P378" s="60"/>
      <c r="Q378" s="62"/>
      <c r="R378" s="61">
        <f t="shared" si="113"/>
        <v>57.46</v>
      </c>
      <c r="S378" s="61"/>
      <c r="T378" s="65">
        <f t="shared" si="122"/>
        <v>57.46</v>
      </c>
      <c r="U378" s="61"/>
      <c r="V378" s="61"/>
      <c r="W378" s="61"/>
      <c r="X378" s="61"/>
      <c r="Y378" s="61"/>
      <c r="Z378" s="61">
        <f t="shared" si="108"/>
        <v>59.126339999999999</v>
      </c>
      <c r="AA378" s="61"/>
      <c r="AB378" s="65">
        <f t="shared" si="123"/>
        <v>59.126339999999999</v>
      </c>
      <c r="AC378" s="61"/>
      <c r="AD378" s="61"/>
      <c r="AE378" s="61"/>
      <c r="AF378" s="61"/>
      <c r="AG378" s="61"/>
      <c r="AH378" s="61">
        <f t="shared" si="109"/>
        <v>60.841003860000001</v>
      </c>
      <c r="AI378" s="61"/>
      <c r="AJ378" s="65">
        <f t="shared" si="110"/>
        <v>60.841003860000001</v>
      </c>
      <c r="AK378" s="61"/>
      <c r="AL378" s="61"/>
      <c r="AM378" s="61"/>
      <c r="AN378" s="61"/>
      <c r="AO378" s="61"/>
      <c r="AP378" s="61">
        <f t="shared" si="111"/>
        <v>62.605392971939999</v>
      </c>
      <c r="AQ378" s="61"/>
      <c r="AR378" s="65">
        <f t="shared" si="124"/>
        <v>62.605392971939999</v>
      </c>
      <c r="AS378" s="61"/>
      <c r="AT378" s="61"/>
      <c r="AU378" s="61"/>
      <c r="AV378" s="61"/>
      <c r="AW378" s="61"/>
      <c r="AX378" s="61">
        <f t="shared" si="112"/>
        <v>64.420949368126259</v>
      </c>
      <c r="AY378" s="61"/>
      <c r="AZ378" s="65">
        <f t="shared" si="125"/>
        <v>64.420949368126259</v>
      </c>
      <c r="BA378" s="61"/>
      <c r="BB378" s="61"/>
      <c r="BC378" s="61"/>
      <c r="BD378" s="61"/>
      <c r="BE378" s="61"/>
      <c r="BF378" s="62" t="s">
        <v>1332</v>
      </c>
      <c r="BG378" s="62" t="s">
        <v>1331</v>
      </c>
      <c r="BH378" s="66" t="s">
        <v>1522</v>
      </c>
      <c r="BI378" s="62" t="s">
        <v>1519</v>
      </c>
    </row>
    <row r="379" spans="1:61" s="67" customFormat="1" x14ac:dyDescent="0.35">
      <c r="A379" s="62"/>
      <c r="B379" s="90" t="s">
        <v>160</v>
      </c>
      <c r="C379" s="90" t="s">
        <v>161</v>
      </c>
      <c r="D379" s="60" t="s">
        <v>162</v>
      </c>
      <c r="E379" s="62"/>
      <c r="F379" s="62"/>
      <c r="G379" s="62"/>
      <c r="H379" s="62"/>
      <c r="I379" s="62"/>
      <c r="J379" s="62"/>
      <c r="K379" s="61">
        <f t="shared" ref="K379:K386" si="126">I379*9.16</f>
        <v>0</v>
      </c>
      <c r="L379" s="61"/>
      <c r="M379" s="61"/>
      <c r="N379" s="61"/>
      <c r="O379" s="61"/>
      <c r="P379" s="60"/>
      <c r="Q379" s="62"/>
      <c r="R379" s="61">
        <f t="shared" si="113"/>
        <v>0</v>
      </c>
      <c r="S379" s="61"/>
      <c r="T379" s="65">
        <f t="shared" si="122"/>
        <v>0</v>
      </c>
      <c r="U379" s="61"/>
      <c r="V379" s="61"/>
      <c r="W379" s="61"/>
      <c r="X379" s="61"/>
      <c r="Y379" s="61"/>
      <c r="Z379" s="61">
        <f t="shared" si="108"/>
        <v>0</v>
      </c>
      <c r="AA379" s="61"/>
      <c r="AB379" s="65">
        <f t="shared" si="123"/>
        <v>0</v>
      </c>
      <c r="AC379" s="61"/>
      <c r="AD379" s="61"/>
      <c r="AE379" s="61"/>
      <c r="AF379" s="61"/>
      <c r="AG379" s="61"/>
      <c r="AH379" s="61">
        <f t="shared" si="109"/>
        <v>0</v>
      </c>
      <c r="AI379" s="61"/>
      <c r="AJ379" s="65">
        <f t="shared" si="110"/>
        <v>0</v>
      </c>
      <c r="AK379" s="61"/>
      <c r="AL379" s="61"/>
      <c r="AM379" s="61"/>
      <c r="AN379" s="61"/>
      <c r="AO379" s="61"/>
      <c r="AP379" s="61">
        <f t="shared" si="111"/>
        <v>0</v>
      </c>
      <c r="AQ379" s="61"/>
      <c r="AR379" s="65">
        <f t="shared" si="124"/>
        <v>0</v>
      </c>
      <c r="AS379" s="61"/>
      <c r="AT379" s="61"/>
      <c r="AU379" s="61"/>
      <c r="AV379" s="61"/>
      <c r="AW379" s="61"/>
      <c r="AX379" s="61">
        <f t="shared" si="112"/>
        <v>0</v>
      </c>
      <c r="AY379" s="61"/>
      <c r="AZ379" s="65">
        <f t="shared" si="125"/>
        <v>0</v>
      </c>
      <c r="BA379" s="61"/>
      <c r="BB379" s="61"/>
      <c r="BC379" s="61"/>
      <c r="BD379" s="61"/>
      <c r="BE379" s="61"/>
      <c r="BF379" s="62" t="s">
        <v>1332</v>
      </c>
      <c r="BG379" s="62"/>
      <c r="BH379" s="62"/>
    </row>
    <row r="380" spans="1:61" s="67" customFormat="1" x14ac:dyDescent="0.35">
      <c r="A380" s="62"/>
      <c r="B380" s="90" t="s">
        <v>160</v>
      </c>
      <c r="C380" s="90" t="s">
        <v>161</v>
      </c>
      <c r="D380" s="60" t="s">
        <v>162</v>
      </c>
      <c r="E380" s="62"/>
      <c r="F380" s="62"/>
      <c r="G380" s="62"/>
      <c r="H380" s="62"/>
      <c r="I380" s="62"/>
      <c r="J380" s="62"/>
      <c r="K380" s="61">
        <f t="shared" si="126"/>
        <v>0</v>
      </c>
      <c r="L380" s="61"/>
      <c r="M380" s="61"/>
      <c r="N380" s="61"/>
      <c r="O380" s="61"/>
      <c r="P380" s="60"/>
      <c r="Q380" s="62"/>
      <c r="R380" s="61"/>
      <c r="S380" s="61"/>
      <c r="T380" s="65">
        <f t="shared" si="122"/>
        <v>0</v>
      </c>
      <c r="U380" s="61"/>
      <c r="V380" s="61"/>
      <c r="W380" s="61"/>
      <c r="X380" s="61"/>
      <c r="Y380" s="61"/>
      <c r="Z380" s="61">
        <f t="shared" si="108"/>
        <v>0</v>
      </c>
      <c r="AA380" s="61"/>
      <c r="AB380" s="65">
        <f t="shared" si="123"/>
        <v>0</v>
      </c>
      <c r="AC380" s="61"/>
      <c r="AD380" s="61"/>
      <c r="AE380" s="61"/>
      <c r="AF380" s="61"/>
      <c r="AG380" s="61"/>
      <c r="AH380" s="61">
        <f t="shared" si="109"/>
        <v>0</v>
      </c>
      <c r="AI380" s="61"/>
      <c r="AJ380" s="65">
        <f t="shared" si="110"/>
        <v>0</v>
      </c>
      <c r="AK380" s="61"/>
      <c r="AL380" s="61"/>
      <c r="AM380" s="61"/>
      <c r="AN380" s="61"/>
      <c r="AO380" s="61"/>
      <c r="AP380" s="61">
        <f t="shared" si="111"/>
        <v>0</v>
      </c>
      <c r="AQ380" s="61"/>
      <c r="AR380" s="65">
        <f t="shared" si="124"/>
        <v>0</v>
      </c>
      <c r="AS380" s="61"/>
      <c r="AT380" s="61"/>
      <c r="AU380" s="61"/>
      <c r="AV380" s="61"/>
      <c r="AW380" s="61"/>
      <c r="AX380" s="61">
        <f t="shared" si="112"/>
        <v>0</v>
      </c>
      <c r="AY380" s="61"/>
      <c r="AZ380" s="65">
        <f t="shared" si="125"/>
        <v>0</v>
      </c>
      <c r="BA380" s="61"/>
      <c r="BB380" s="61"/>
      <c r="BC380" s="61"/>
      <c r="BD380" s="61"/>
      <c r="BE380" s="61"/>
      <c r="BF380" s="62" t="s">
        <v>1332</v>
      </c>
      <c r="BG380" s="62"/>
      <c r="BH380" s="62"/>
    </row>
    <row r="381" spans="1:61" s="67" customFormat="1" x14ac:dyDescent="0.35">
      <c r="A381" s="62"/>
      <c r="B381" s="90" t="s">
        <v>160</v>
      </c>
      <c r="C381" s="90" t="s">
        <v>161</v>
      </c>
      <c r="D381" s="60" t="s">
        <v>162</v>
      </c>
      <c r="E381" s="62"/>
      <c r="F381" s="62"/>
      <c r="G381" s="62"/>
      <c r="H381" s="62"/>
      <c r="I381" s="62"/>
      <c r="J381" s="62"/>
      <c r="K381" s="61">
        <f t="shared" si="126"/>
        <v>0</v>
      </c>
      <c r="L381" s="61"/>
      <c r="M381" s="61"/>
      <c r="N381" s="61"/>
      <c r="O381" s="61"/>
      <c r="P381" s="60"/>
      <c r="Q381" s="62"/>
      <c r="R381" s="61"/>
      <c r="S381" s="61"/>
      <c r="T381" s="65">
        <f t="shared" si="122"/>
        <v>0</v>
      </c>
      <c r="U381" s="61"/>
      <c r="V381" s="61"/>
      <c r="W381" s="61"/>
      <c r="X381" s="61"/>
      <c r="Y381" s="61"/>
      <c r="Z381" s="61">
        <f t="shared" si="108"/>
        <v>0</v>
      </c>
      <c r="AA381" s="61"/>
      <c r="AB381" s="65">
        <f t="shared" si="123"/>
        <v>0</v>
      </c>
      <c r="AC381" s="61"/>
      <c r="AD381" s="61"/>
      <c r="AE381" s="61"/>
      <c r="AF381" s="61"/>
      <c r="AG381" s="61"/>
      <c r="AH381" s="61">
        <f t="shared" si="109"/>
        <v>0</v>
      </c>
      <c r="AI381" s="61"/>
      <c r="AJ381" s="65">
        <f t="shared" si="110"/>
        <v>0</v>
      </c>
      <c r="AK381" s="61"/>
      <c r="AL381" s="61"/>
      <c r="AM381" s="61"/>
      <c r="AN381" s="61"/>
      <c r="AO381" s="61"/>
      <c r="AP381" s="61">
        <f t="shared" si="111"/>
        <v>0</v>
      </c>
      <c r="AQ381" s="61"/>
      <c r="AR381" s="65">
        <f t="shared" si="124"/>
        <v>0</v>
      </c>
      <c r="AS381" s="61"/>
      <c r="AT381" s="61"/>
      <c r="AU381" s="61"/>
      <c r="AV381" s="61"/>
      <c r="AW381" s="61"/>
      <c r="AX381" s="61">
        <f t="shared" si="112"/>
        <v>0</v>
      </c>
      <c r="AY381" s="61"/>
      <c r="AZ381" s="65">
        <f t="shared" si="125"/>
        <v>0</v>
      </c>
      <c r="BA381" s="61"/>
      <c r="BB381" s="61"/>
      <c r="BC381" s="61"/>
      <c r="BD381" s="61"/>
      <c r="BE381" s="61"/>
      <c r="BF381" s="62" t="s">
        <v>1332</v>
      </c>
      <c r="BG381" s="62"/>
      <c r="BH381" s="62"/>
    </row>
    <row r="382" spans="1:61" s="67" customFormat="1" x14ac:dyDescent="0.35">
      <c r="A382" s="62"/>
      <c r="B382" s="90" t="s">
        <v>160</v>
      </c>
      <c r="C382" s="90" t="s">
        <v>161</v>
      </c>
      <c r="D382" s="60" t="s">
        <v>162</v>
      </c>
      <c r="E382" s="62"/>
      <c r="F382" s="62"/>
      <c r="G382" s="62"/>
      <c r="H382" s="62"/>
      <c r="I382" s="62"/>
      <c r="J382" s="62"/>
      <c r="K382" s="61">
        <f t="shared" si="126"/>
        <v>0</v>
      </c>
      <c r="L382" s="61"/>
      <c r="M382" s="61"/>
      <c r="N382" s="61"/>
      <c r="O382" s="61"/>
      <c r="P382" s="60"/>
      <c r="Q382" s="62"/>
      <c r="R382" s="61"/>
      <c r="S382" s="61"/>
      <c r="T382" s="65">
        <f t="shared" si="122"/>
        <v>0</v>
      </c>
      <c r="U382" s="61"/>
      <c r="V382" s="61"/>
      <c r="W382" s="61"/>
      <c r="X382" s="61"/>
      <c r="Y382" s="61"/>
      <c r="Z382" s="61">
        <f t="shared" si="108"/>
        <v>0</v>
      </c>
      <c r="AA382" s="61"/>
      <c r="AB382" s="65">
        <f t="shared" si="123"/>
        <v>0</v>
      </c>
      <c r="AC382" s="61"/>
      <c r="AD382" s="61"/>
      <c r="AE382" s="61"/>
      <c r="AF382" s="61"/>
      <c r="AG382" s="61"/>
      <c r="AH382" s="61">
        <f t="shared" si="109"/>
        <v>0</v>
      </c>
      <c r="AI382" s="61"/>
      <c r="AJ382" s="65">
        <f t="shared" si="110"/>
        <v>0</v>
      </c>
      <c r="AK382" s="61"/>
      <c r="AL382" s="61"/>
      <c r="AM382" s="61"/>
      <c r="AN382" s="61"/>
      <c r="AO382" s="61"/>
      <c r="AP382" s="61">
        <f t="shared" si="111"/>
        <v>0</v>
      </c>
      <c r="AQ382" s="61"/>
      <c r="AR382" s="65">
        <f t="shared" si="124"/>
        <v>0</v>
      </c>
      <c r="AS382" s="61"/>
      <c r="AT382" s="61"/>
      <c r="AU382" s="61"/>
      <c r="AV382" s="61"/>
      <c r="AW382" s="61"/>
      <c r="AX382" s="61">
        <f t="shared" si="112"/>
        <v>0</v>
      </c>
      <c r="AY382" s="61"/>
      <c r="AZ382" s="65">
        <f t="shared" si="125"/>
        <v>0</v>
      </c>
      <c r="BA382" s="61"/>
      <c r="BB382" s="61"/>
      <c r="BC382" s="61"/>
      <c r="BD382" s="61"/>
      <c r="BE382" s="61"/>
      <c r="BF382" s="62" t="s">
        <v>1332</v>
      </c>
      <c r="BG382" s="62"/>
      <c r="BH382" s="62"/>
    </row>
    <row r="383" spans="1:61" s="67" customFormat="1" x14ac:dyDescent="0.35">
      <c r="A383" s="62"/>
      <c r="B383" s="90" t="s">
        <v>160</v>
      </c>
      <c r="C383" s="90" t="s">
        <v>161</v>
      </c>
      <c r="D383" s="60" t="s">
        <v>162</v>
      </c>
      <c r="E383" s="62"/>
      <c r="F383" s="62"/>
      <c r="G383" s="62"/>
      <c r="H383" s="62"/>
      <c r="I383" s="62"/>
      <c r="J383" s="62"/>
      <c r="K383" s="61">
        <f t="shared" si="126"/>
        <v>0</v>
      </c>
      <c r="L383" s="61"/>
      <c r="M383" s="61"/>
      <c r="N383" s="61"/>
      <c r="O383" s="61"/>
      <c r="P383" s="60"/>
      <c r="Q383" s="62"/>
      <c r="R383" s="61"/>
      <c r="S383" s="61"/>
      <c r="T383" s="65">
        <f t="shared" si="122"/>
        <v>0</v>
      </c>
      <c r="U383" s="61"/>
      <c r="V383" s="61"/>
      <c r="W383" s="61"/>
      <c r="X383" s="61"/>
      <c r="Y383" s="61"/>
      <c r="Z383" s="61">
        <f t="shared" si="108"/>
        <v>0</v>
      </c>
      <c r="AA383" s="61"/>
      <c r="AB383" s="65">
        <f t="shared" si="123"/>
        <v>0</v>
      </c>
      <c r="AC383" s="61"/>
      <c r="AD383" s="61"/>
      <c r="AE383" s="61"/>
      <c r="AF383" s="61"/>
      <c r="AG383" s="61"/>
      <c r="AH383" s="61"/>
      <c r="AI383" s="61"/>
      <c r="AJ383" s="65">
        <f t="shared" si="110"/>
        <v>0</v>
      </c>
      <c r="AK383" s="61"/>
      <c r="AL383" s="61"/>
      <c r="AM383" s="61"/>
      <c r="AN383" s="61"/>
      <c r="AO383" s="61"/>
      <c r="AP383" s="61">
        <f t="shared" si="111"/>
        <v>0</v>
      </c>
      <c r="AQ383" s="61"/>
      <c r="AR383" s="65">
        <f t="shared" si="124"/>
        <v>0</v>
      </c>
      <c r="AS383" s="61"/>
      <c r="AT383" s="61"/>
      <c r="AU383" s="61"/>
      <c r="AV383" s="61"/>
      <c r="AW383" s="61"/>
      <c r="AX383" s="61">
        <f t="shared" si="112"/>
        <v>0</v>
      </c>
      <c r="AY383" s="61"/>
      <c r="AZ383" s="65">
        <f t="shared" si="125"/>
        <v>0</v>
      </c>
      <c r="BA383" s="61"/>
      <c r="BB383" s="61"/>
      <c r="BC383" s="61"/>
      <c r="BD383" s="61"/>
      <c r="BE383" s="61"/>
      <c r="BF383" s="62" t="s">
        <v>1332</v>
      </c>
      <c r="BG383" s="62"/>
      <c r="BH383" s="62"/>
    </row>
    <row r="384" spans="1:61" s="67" customFormat="1" x14ac:dyDescent="0.35">
      <c r="A384" s="62"/>
      <c r="B384" s="90" t="s">
        <v>160</v>
      </c>
      <c r="C384" s="90" t="s">
        <v>161</v>
      </c>
      <c r="D384" s="60" t="s">
        <v>162</v>
      </c>
      <c r="E384" s="62"/>
      <c r="F384" s="62"/>
      <c r="G384" s="62"/>
      <c r="H384" s="62"/>
      <c r="I384" s="62"/>
      <c r="J384" s="62"/>
      <c r="K384" s="61">
        <f t="shared" si="126"/>
        <v>0</v>
      </c>
      <c r="L384" s="61"/>
      <c r="M384" s="61"/>
      <c r="N384" s="61"/>
      <c r="O384" s="61"/>
      <c r="P384" s="60"/>
      <c r="Q384" s="62"/>
      <c r="R384" s="61"/>
      <c r="S384" s="61"/>
      <c r="T384" s="65">
        <f t="shared" si="122"/>
        <v>0</v>
      </c>
      <c r="U384" s="61"/>
      <c r="V384" s="61"/>
      <c r="W384" s="61"/>
      <c r="X384" s="61"/>
      <c r="Y384" s="61"/>
      <c r="Z384" s="61">
        <f t="shared" si="108"/>
        <v>0</v>
      </c>
      <c r="AA384" s="61"/>
      <c r="AB384" s="65">
        <f t="shared" si="123"/>
        <v>0</v>
      </c>
      <c r="AC384" s="61"/>
      <c r="AD384" s="61"/>
      <c r="AE384" s="61"/>
      <c r="AF384" s="61"/>
      <c r="AG384" s="61"/>
      <c r="AH384" s="61"/>
      <c r="AI384" s="61"/>
      <c r="AJ384" s="65">
        <f t="shared" si="110"/>
        <v>0</v>
      </c>
      <c r="AK384" s="61"/>
      <c r="AL384" s="61"/>
      <c r="AM384" s="61"/>
      <c r="AN384" s="61"/>
      <c r="AO384" s="61"/>
      <c r="AP384" s="61">
        <f t="shared" si="111"/>
        <v>0</v>
      </c>
      <c r="AQ384" s="61"/>
      <c r="AR384" s="65">
        <f t="shared" si="124"/>
        <v>0</v>
      </c>
      <c r="AS384" s="61"/>
      <c r="AT384" s="61"/>
      <c r="AU384" s="61"/>
      <c r="AV384" s="61"/>
      <c r="AW384" s="61"/>
      <c r="AX384" s="61">
        <f t="shared" si="112"/>
        <v>0</v>
      </c>
      <c r="AY384" s="61"/>
      <c r="AZ384" s="65">
        <f t="shared" si="125"/>
        <v>0</v>
      </c>
      <c r="BA384" s="61"/>
      <c r="BB384" s="61"/>
      <c r="BC384" s="61"/>
      <c r="BD384" s="61"/>
      <c r="BE384" s="61"/>
      <c r="BF384" s="62" t="s">
        <v>1332</v>
      </c>
      <c r="BG384" s="62"/>
      <c r="BH384" s="62"/>
    </row>
    <row r="385" spans="1:60" s="67" customFormat="1" x14ac:dyDescent="0.35">
      <c r="A385" s="62"/>
      <c r="B385" s="90" t="s">
        <v>160</v>
      </c>
      <c r="C385" s="90" t="s">
        <v>161</v>
      </c>
      <c r="D385" s="60" t="s">
        <v>162</v>
      </c>
      <c r="E385" s="62"/>
      <c r="F385" s="62"/>
      <c r="G385" s="62"/>
      <c r="H385" s="62"/>
      <c r="I385" s="62"/>
      <c r="J385" s="62"/>
      <c r="K385" s="61">
        <f t="shared" si="126"/>
        <v>0</v>
      </c>
      <c r="L385" s="61"/>
      <c r="M385" s="61"/>
      <c r="N385" s="61"/>
      <c r="O385" s="61"/>
      <c r="P385" s="60"/>
      <c r="Q385" s="62"/>
      <c r="R385" s="61"/>
      <c r="S385" s="61"/>
      <c r="T385" s="65">
        <f t="shared" si="122"/>
        <v>0</v>
      </c>
      <c r="U385" s="61"/>
      <c r="V385" s="61"/>
      <c r="W385" s="61"/>
      <c r="X385" s="61"/>
      <c r="Y385" s="61"/>
      <c r="Z385" s="61">
        <f t="shared" si="108"/>
        <v>0</v>
      </c>
      <c r="AA385" s="61"/>
      <c r="AB385" s="65">
        <f t="shared" si="123"/>
        <v>0</v>
      </c>
      <c r="AC385" s="61"/>
      <c r="AD385" s="61"/>
      <c r="AE385" s="61"/>
      <c r="AF385" s="61"/>
      <c r="AG385" s="61"/>
      <c r="AH385" s="61"/>
      <c r="AI385" s="61"/>
      <c r="AJ385" s="65">
        <f t="shared" si="110"/>
        <v>0</v>
      </c>
      <c r="AK385" s="61"/>
      <c r="AL385" s="61"/>
      <c r="AM385" s="61"/>
      <c r="AN385" s="61"/>
      <c r="AO385" s="61"/>
      <c r="AP385" s="61">
        <f t="shared" si="111"/>
        <v>0</v>
      </c>
      <c r="AQ385" s="61"/>
      <c r="AR385" s="65">
        <f t="shared" si="124"/>
        <v>0</v>
      </c>
      <c r="AS385" s="61"/>
      <c r="AT385" s="61"/>
      <c r="AU385" s="61"/>
      <c r="AV385" s="61"/>
      <c r="AW385" s="61"/>
      <c r="AX385" s="61"/>
      <c r="AY385" s="61"/>
      <c r="AZ385" s="65">
        <f t="shared" si="125"/>
        <v>0</v>
      </c>
      <c r="BA385" s="61"/>
      <c r="BB385" s="61"/>
      <c r="BC385" s="61"/>
      <c r="BD385" s="61"/>
      <c r="BE385" s="61"/>
      <c r="BF385" s="62" t="s">
        <v>1332</v>
      </c>
      <c r="BG385" s="62"/>
      <c r="BH385" s="62"/>
    </row>
    <row r="386" spans="1:60" s="67" customFormat="1" x14ac:dyDescent="0.35">
      <c r="A386" s="62"/>
      <c r="B386" s="90" t="s">
        <v>160</v>
      </c>
      <c r="C386" s="90" t="s">
        <v>161</v>
      </c>
      <c r="D386" s="60" t="s">
        <v>162</v>
      </c>
      <c r="E386" s="62"/>
      <c r="F386" s="62"/>
      <c r="G386" s="62"/>
      <c r="H386" s="62"/>
      <c r="I386" s="62"/>
      <c r="J386" s="62"/>
      <c r="K386" s="61">
        <f t="shared" si="126"/>
        <v>0</v>
      </c>
      <c r="L386" s="61"/>
      <c r="M386" s="61"/>
      <c r="N386" s="61"/>
      <c r="O386" s="61"/>
      <c r="P386" s="60"/>
      <c r="Q386" s="62"/>
      <c r="R386" s="61"/>
      <c r="S386" s="61"/>
      <c r="T386" s="65">
        <f>R386+S386</f>
        <v>0</v>
      </c>
      <c r="U386" s="61"/>
      <c r="V386" s="61"/>
      <c r="W386" s="61"/>
      <c r="X386" s="61"/>
      <c r="Y386" s="61"/>
      <c r="Z386" s="61">
        <f t="shared" si="108"/>
        <v>0</v>
      </c>
      <c r="AA386" s="61"/>
      <c r="AB386" s="65">
        <f t="shared" si="123"/>
        <v>0</v>
      </c>
      <c r="AC386" s="61"/>
      <c r="AD386" s="61"/>
      <c r="AE386" s="61"/>
      <c r="AF386" s="61"/>
      <c r="AG386" s="61"/>
      <c r="AH386" s="61"/>
      <c r="AI386" s="61"/>
      <c r="AJ386" s="65">
        <f t="shared" si="110"/>
        <v>0</v>
      </c>
      <c r="AK386" s="61"/>
      <c r="AL386" s="61"/>
      <c r="AM386" s="61"/>
      <c r="AN386" s="61"/>
      <c r="AO386" s="61"/>
      <c r="AP386" s="61">
        <f t="shared" si="111"/>
        <v>0</v>
      </c>
      <c r="AQ386" s="61"/>
      <c r="AR386" s="65">
        <f t="shared" si="124"/>
        <v>0</v>
      </c>
      <c r="AS386" s="61"/>
      <c r="AT386" s="61"/>
      <c r="AU386" s="61"/>
      <c r="AV386" s="61"/>
      <c r="AW386" s="61"/>
      <c r="AX386" s="61"/>
      <c r="AY386" s="61"/>
      <c r="AZ386" s="65">
        <f t="shared" si="125"/>
        <v>0</v>
      </c>
      <c r="BA386" s="61"/>
      <c r="BB386" s="61"/>
      <c r="BC386" s="61"/>
      <c r="BD386" s="61"/>
      <c r="BE386" s="61"/>
      <c r="BF386" s="62" t="s">
        <v>1332</v>
      </c>
      <c r="BG386" s="62"/>
      <c r="BH386" s="62"/>
    </row>
    <row r="387" spans="1:60" s="67" customFormat="1" x14ac:dyDescent="0.35">
      <c r="A387" s="68"/>
      <c r="B387" s="68"/>
      <c r="C387" s="68"/>
      <c r="D387" s="69"/>
      <c r="E387" s="68"/>
      <c r="F387" s="68"/>
      <c r="G387" s="68"/>
      <c r="H387" s="68"/>
      <c r="I387" s="77">
        <f>SUM(I373:I386)</f>
        <v>25135</v>
      </c>
      <c r="J387" s="78"/>
      <c r="K387" s="70">
        <f>SUM(K373:K386)</f>
        <v>230236.60000000003</v>
      </c>
      <c r="L387" s="70"/>
      <c r="M387" s="70">
        <f>SUM(M373:M386)</f>
        <v>0</v>
      </c>
      <c r="N387" s="70">
        <f>SUM(N373:N386)</f>
        <v>0</v>
      </c>
      <c r="O387" s="70">
        <f>SUM(O373:O386)</f>
        <v>0</v>
      </c>
      <c r="R387" s="70">
        <f>SUM(R373:R386)</f>
        <v>16047.53</v>
      </c>
      <c r="S387" s="70">
        <f t="shared" ref="S387:BE387" si="127">SUM(S373:S386)</f>
        <v>0</v>
      </c>
      <c r="T387" s="70">
        <f t="shared" si="127"/>
        <v>16047.53</v>
      </c>
      <c r="U387" s="70">
        <f t="shared" si="127"/>
        <v>0</v>
      </c>
      <c r="V387" s="70">
        <f t="shared" si="127"/>
        <v>0</v>
      </c>
      <c r="W387" s="70">
        <f t="shared" si="127"/>
        <v>0</v>
      </c>
      <c r="X387" s="70">
        <f t="shared" si="127"/>
        <v>0</v>
      </c>
      <c r="Y387" s="70">
        <f t="shared" si="127"/>
        <v>0</v>
      </c>
      <c r="Z387" s="70">
        <f t="shared" si="127"/>
        <v>16512.908370000001</v>
      </c>
      <c r="AA387" s="70">
        <f t="shared" si="127"/>
        <v>0</v>
      </c>
      <c r="AB387" s="70">
        <f t="shared" si="127"/>
        <v>16512.908370000001</v>
      </c>
      <c r="AC387" s="70">
        <f t="shared" si="127"/>
        <v>0</v>
      </c>
      <c r="AD387" s="70">
        <f t="shared" si="127"/>
        <v>0</v>
      </c>
      <c r="AE387" s="70">
        <f t="shared" si="127"/>
        <v>0</v>
      </c>
      <c r="AF387" s="70">
        <f t="shared" si="127"/>
        <v>0</v>
      </c>
      <c r="AG387" s="70">
        <f t="shared" si="127"/>
        <v>0</v>
      </c>
      <c r="AH387" s="70">
        <f t="shared" si="127"/>
        <v>16991.782712730004</v>
      </c>
      <c r="AI387" s="70">
        <f t="shared" si="127"/>
        <v>0</v>
      </c>
      <c r="AJ387" s="70">
        <f t="shared" si="127"/>
        <v>16991.782712730004</v>
      </c>
      <c r="AK387" s="70">
        <f t="shared" si="127"/>
        <v>0</v>
      </c>
      <c r="AL387" s="70">
        <f t="shared" si="127"/>
        <v>0</v>
      </c>
      <c r="AM387" s="70">
        <f t="shared" si="127"/>
        <v>0</v>
      </c>
      <c r="AN387" s="70">
        <f t="shared" si="127"/>
        <v>0</v>
      </c>
      <c r="AO387" s="70">
        <f t="shared" si="127"/>
        <v>0</v>
      </c>
      <c r="AP387" s="70">
        <f t="shared" si="127"/>
        <v>17484.544411399169</v>
      </c>
      <c r="AQ387" s="70">
        <f t="shared" si="127"/>
        <v>0</v>
      </c>
      <c r="AR387" s="70">
        <f t="shared" si="127"/>
        <v>17484.544411399169</v>
      </c>
      <c r="AS387" s="70">
        <f t="shared" si="127"/>
        <v>0</v>
      </c>
      <c r="AT387" s="70">
        <f t="shared" si="127"/>
        <v>0</v>
      </c>
      <c r="AU387" s="70">
        <f t="shared" si="127"/>
        <v>0</v>
      </c>
      <c r="AV387" s="70">
        <f t="shared" si="127"/>
        <v>0</v>
      </c>
      <c r="AW387" s="70">
        <f t="shared" si="127"/>
        <v>0</v>
      </c>
      <c r="AX387" s="70">
        <f t="shared" si="127"/>
        <v>17991.596199329746</v>
      </c>
      <c r="AY387" s="70">
        <f t="shared" si="127"/>
        <v>0</v>
      </c>
      <c r="AZ387" s="70">
        <f t="shared" si="127"/>
        <v>17991.596199329746</v>
      </c>
      <c r="BA387" s="70">
        <f t="shared" si="127"/>
        <v>0</v>
      </c>
      <c r="BB387" s="70">
        <f t="shared" si="127"/>
        <v>0</v>
      </c>
      <c r="BC387" s="70">
        <f t="shared" si="127"/>
        <v>0</v>
      </c>
      <c r="BD387" s="70">
        <f t="shared" si="127"/>
        <v>0</v>
      </c>
      <c r="BE387" s="70">
        <f t="shared" si="127"/>
        <v>0</v>
      </c>
    </row>
    <row r="388" spans="1:60" x14ac:dyDescent="0.35">
      <c r="A388" s="71"/>
      <c r="B388" s="71"/>
      <c r="C388" s="71"/>
      <c r="D388" s="69"/>
      <c r="E388" s="71"/>
      <c r="F388" s="71"/>
      <c r="G388" s="71"/>
      <c r="H388" s="71"/>
      <c r="I388" s="72"/>
      <c r="J388" s="73"/>
    </row>
    <row r="389" spans="1:60" x14ac:dyDescent="0.35">
      <c r="A389" s="71"/>
      <c r="B389" s="71"/>
      <c r="C389" s="71"/>
      <c r="D389" s="69"/>
      <c r="E389" s="71"/>
      <c r="F389" s="71"/>
      <c r="G389" s="71"/>
      <c r="H389" s="71"/>
      <c r="I389" s="72"/>
      <c r="J389" s="73"/>
    </row>
    <row r="390" spans="1:60" x14ac:dyDescent="0.35">
      <c r="A390" s="71"/>
      <c r="B390" s="71"/>
      <c r="C390" s="71"/>
      <c r="D390" s="69"/>
      <c r="E390" s="71"/>
      <c r="F390" s="71"/>
      <c r="G390" s="71"/>
      <c r="H390" s="71"/>
      <c r="I390" s="72"/>
      <c r="J390" s="73"/>
    </row>
    <row r="391" spans="1:60" x14ac:dyDescent="0.35">
      <c r="A391" s="71"/>
      <c r="B391" s="71"/>
      <c r="C391" s="71"/>
      <c r="D391" s="69"/>
      <c r="E391" s="71"/>
      <c r="F391" s="71"/>
      <c r="G391" s="71"/>
      <c r="H391" s="71"/>
      <c r="I391" s="72"/>
      <c r="J391" s="73"/>
    </row>
    <row r="392" spans="1:60" x14ac:dyDescent="0.35">
      <c r="A392" s="71"/>
      <c r="B392" s="71"/>
      <c r="C392" s="71"/>
      <c r="D392" s="69"/>
      <c r="E392" s="71"/>
      <c r="F392" s="71"/>
      <c r="G392" s="71"/>
      <c r="H392" s="71"/>
      <c r="I392" s="72"/>
      <c r="J392" s="73"/>
    </row>
    <row r="393" spans="1:60" x14ac:dyDescent="0.35">
      <c r="A393" s="71"/>
      <c r="B393" s="71"/>
      <c r="C393" s="71"/>
      <c r="D393" s="69"/>
      <c r="E393" s="71"/>
      <c r="F393" s="71"/>
      <c r="G393" s="71"/>
      <c r="H393" s="71"/>
      <c r="I393" s="72"/>
      <c r="J393" s="73"/>
    </row>
    <row r="394" spans="1:60" x14ac:dyDescent="0.35">
      <c r="A394" s="71"/>
      <c r="B394" s="71"/>
      <c r="C394" s="71"/>
      <c r="D394" s="69"/>
      <c r="E394" s="71"/>
      <c r="F394" s="71"/>
      <c r="G394" s="71"/>
      <c r="H394" s="71"/>
      <c r="I394" s="72"/>
      <c r="J394" s="73"/>
    </row>
    <row r="395" spans="1:60" x14ac:dyDescent="0.35">
      <c r="A395" s="71"/>
      <c r="B395" s="71"/>
      <c r="C395" s="71"/>
      <c r="D395" s="69"/>
      <c r="E395" s="71"/>
      <c r="F395" s="71"/>
      <c r="G395" s="71"/>
      <c r="H395" s="71"/>
      <c r="I395" s="72"/>
      <c r="J395" s="73"/>
    </row>
    <row r="396" spans="1:60" x14ac:dyDescent="0.35">
      <c r="A396" s="71"/>
      <c r="B396" s="71"/>
      <c r="C396" s="71"/>
      <c r="D396" s="69"/>
      <c r="E396" s="71"/>
      <c r="F396" s="71"/>
      <c r="G396" s="71"/>
      <c r="H396" s="71"/>
      <c r="I396" s="72"/>
      <c r="J396" s="73"/>
    </row>
    <row r="397" spans="1:60" x14ac:dyDescent="0.35">
      <c r="A397" s="71"/>
      <c r="B397" s="71"/>
      <c r="C397" s="71"/>
      <c r="D397" s="69"/>
      <c r="E397" s="71"/>
      <c r="F397" s="71"/>
      <c r="G397" s="71"/>
      <c r="H397" s="71"/>
      <c r="I397" s="72"/>
      <c r="J397" s="73"/>
    </row>
    <row r="398" spans="1:60" x14ac:dyDescent="0.35">
      <c r="A398" s="71"/>
      <c r="B398" s="71"/>
      <c r="C398" s="71"/>
      <c r="D398" s="69"/>
      <c r="E398" s="71"/>
      <c r="F398" s="71"/>
      <c r="G398" s="71"/>
      <c r="H398" s="71"/>
      <c r="I398" s="72"/>
      <c r="J398" s="73"/>
    </row>
    <row r="399" spans="1:60" x14ac:dyDescent="0.35">
      <c r="A399" s="71"/>
      <c r="B399" s="71"/>
      <c r="C399" s="71"/>
      <c r="D399" s="69"/>
      <c r="E399" s="71"/>
      <c r="F399" s="71"/>
      <c r="G399" s="71"/>
      <c r="H399" s="71"/>
      <c r="I399" s="72"/>
      <c r="J399" s="73"/>
    </row>
    <row r="400" spans="1:60" x14ac:dyDescent="0.35">
      <c r="A400" s="71"/>
      <c r="B400" s="71"/>
      <c r="C400" s="71"/>
      <c r="D400" s="69"/>
      <c r="E400" s="71"/>
      <c r="F400" s="71"/>
      <c r="G400" s="71"/>
      <c r="H400" s="71"/>
      <c r="I400" s="72"/>
      <c r="J400" s="73"/>
    </row>
    <row r="401" spans="1:10" x14ac:dyDescent="0.35">
      <c r="A401" s="71"/>
      <c r="B401" s="71"/>
      <c r="C401" s="71"/>
      <c r="D401" s="69"/>
      <c r="E401" s="71"/>
      <c r="F401" s="71"/>
      <c r="G401" s="71"/>
      <c r="H401" s="71"/>
      <c r="I401" s="72"/>
      <c r="J401" s="73"/>
    </row>
    <row r="402" spans="1:10" x14ac:dyDescent="0.35">
      <c r="A402" s="71"/>
      <c r="B402" s="71"/>
      <c r="C402" s="71"/>
      <c r="D402" s="69"/>
      <c r="E402" s="71"/>
      <c r="F402" s="71"/>
      <c r="G402" s="71"/>
      <c r="H402" s="71"/>
      <c r="I402" s="72"/>
      <c r="J402" s="73"/>
    </row>
    <row r="403" spans="1:10" x14ac:dyDescent="0.35">
      <c r="A403" s="71"/>
      <c r="B403" s="71"/>
      <c r="C403" s="71"/>
      <c r="D403" s="69"/>
      <c r="E403" s="71"/>
      <c r="F403" s="71"/>
      <c r="G403" s="71"/>
      <c r="H403" s="71"/>
      <c r="I403" s="72"/>
      <c r="J403" s="73"/>
    </row>
    <row r="404" spans="1:10" x14ac:dyDescent="0.35">
      <c r="A404" s="71"/>
      <c r="B404" s="71"/>
      <c r="C404" s="71"/>
      <c r="D404" s="69"/>
      <c r="E404" s="71"/>
      <c r="F404" s="71"/>
      <c r="G404" s="71"/>
      <c r="H404" s="71"/>
      <c r="I404" s="72"/>
      <c r="J404" s="73"/>
    </row>
    <row r="405" spans="1:10" x14ac:dyDescent="0.35">
      <c r="A405" s="71"/>
      <c r="B405" s="71"/>
      <c r="C405" s="71"/>
      <c r="D405" s="69"/>
      <c r="E405" s="71"/>
      <c r="F405" s="71"/>
      <c r="G405" s="71"/>
      <c r="H405" s="71"/>
      <c r="I405" s="72"/>
      <c r="J405" s="73"/>
    </row>
    <row r="406" spans="1:10" x14ac:dyDescent="0.35">
      <c r="A406" s="71"/>
      <c r="B406" s="71"/>
      <c r="C406" s="71"/>
      <c r="D406" s="69"/>
      <c r="E406" s="71"/>
      <c r="F406" s="71"/>
      <c r="G406" s="71"/>
      <c r="H406" s="71"/>
      <c r="I406" s="72"/>
      <c r="J406" s="73"/>
    </row>
    <row r="407" spans="1:10" x14ac:dyDescent="0.35">
      <c r="A407" s="71"/>
      <c r="B407" s="71"/>
      <c r="C407" s="71"/>
      <c r="D407" s="69"/>
      <c r="E407" s="71"/>
      <c r="F407" s="71"/>
      <c r="G407" s="71"/>
      <c r="H407" s="71"/>
      <c r="I407" s="72"/>
      <c r="J407" s="73"/>
    </row>
    <row r="408" spans="1:10" x14ac:dyDescent="0.35">
      <c r="A408" s="71"/>
      <c r="B408" s="71"/>
      <c r="C408" s="71"/>
      <c r="D408" s="69"/>
      <c r="E408" s="71"/>
      <c r="F408" s="71"/>
      <c r="G408" s="71"/>
      <c r="H408" s="71"/>
      <c r="I408" s="72"/>
      <c r="J408" s="73"/>
    </row>
    <row r="409" spans="1:10" x14ac:dyDescent="0.35">
      <c r="A409" s="71"/>
      <c r="B409" s="71"/>
      <c r="C409" s="71"/>
      <c r="D409" s="69"/>
      <c r="E409" s="71"/>
      <c r="F409" s="71"/>
      <c r="G409" s="71"/>
      <c r="H409" s="71"/>
      <c r="I409" s="72"/>
      <c r="J409" s="73"/>
    </row>
    <row r="410" spans="1:10" x14ac:dyDescent="0.35">
      <c r="A410" s="71"/>
      <c r="B410" s="71"/>
      <c r="C410" s="71"/>
      <c r="D410" s="69"/>
      <c r="E410" s="71"/>
      <c r="F410" s="71"/>
      <c r="G410" s="71"/>
      <c r="H410" s="71"/>
      <c r="I410" s="72"/>
      <c r="J410" s="73"/>
    </row>
    <row r="411" spans="1:10" x14ac:dyDescent="0.35">
      <c r="A411" s="71"/>
      <c r="B411" s="71"/>
      <c r="C411" s="71"/>
      <c r="D411" s="69"/>
      <c r="E411" s="71"/>
      <c r="F411" s="71"/>
      <c r="G411" s="71"/>
      <c r="H411" s="71"/>
      <c r="I411" s="72"/>
      <c r="J411" s="73"/>
    </row>
    <row r="412" spans="1:10" x14ac:dyDescent="0.35">
      <c r="A412" s="71"/>
      <c r="B412" s="71"/>
      <c r="C412" s="71"/>
      <c r="D412" s="69"/>
      <c r="E412" s="71"/>
      <c r="F412" s="71"/>
      <c r="G412" s="71"/>
      <c r="H412" s="71"/>
      <c r="I412" s="72"/>
      <c r="J412" s="73"/>
    </row>
    <row r="413" spans="1:10" x14ac:dyDescent="0.35">
      <c r="A413" s="71"/>
      <c r="B413" s="71"/>
      <c r="C413" s="71"/>
      <c r="D413" s="69"/>
      <c r="E413" s="71"/>
      <c r="F413" s="71"/>
      <c r="G413" s="71"/>
      <c r="H413" s="71"/>
      <c r="I413" s="72"/>
      <c r="J413" s="73"/>
    </row>
    <row r="414" spans="1:10" x14ac:dyDescent="0.35">
      <c r="A414" s="71"/>
      <c r="B414" s="71"/>
      <c r="C414" s="71"/>
      <c r="D414" s="69"/>
      <c r="E414" s="71"/>
      <c r="F414" s="71"/>
      <c r="G414" s="71"/>
      <c r="H414" s="71"/>
      <c r="I414" s="72"/>
      <c r="J414" s="73"/>
    </row>
    <row r="415" spans="1:10" x14ac:dyDescent="0.35">
      <c r="A415" s="71"/>
      <c r="B415" s="71"/>
      <c r="C415" s="71"/>
      <c r="D415" s="69"/>
      <c r="E415" s="71"/>
      <c r="F415" s="71"/>
      <c r="G415" s="71"/>
      <c r="H415" s="71"/>
      <c r="I415" s="72"/>
      <c r="J415" s="73"/>
    </row>
    <row r="416" spans="1:10" x14ac:dyDescent="0.35">
      <c r="A416" s="71"/>
      <c r="B416" s="71"/>
      <c r="C416" s="71"/>
      <c r="D416" s="69"/>
      <c r="E416" s="71"/>
      <c r="F416" s="71"/>
      <c r="G416" s="71"/>
      <c r="H416" s="71"/>
      <c r="I416" s="72"/>
      <c r="J416" s="73"/>
    </row>
    <row r="417" spans="1:10" x14ac:dyDescent="0.35">
      <c r="A417" s="71"/>
      <c r="B417" s="71"/>
      <c r="C417" s="71"/>
      <c r="D417" s="69"/>
      <c r="E417" s="71"/>
      <c r="F417" s="71"/>
      <c r="G417" s="71"/>
      <c r="H417" s="71"/>
      <c r="I417" s="72"/>
      <c r="J417" s="73"/>
    </row>
    <row r="418" spans="1:10" x14ac:dyDescent="0.35">
      <c r="A418" s="71"/>
      <c r="B418" s="71"/>
      <c r="C418" s="71"/>
      <c r="D418" s="69"/>
      <c r="E418" s="71"/>
      <c r="F418" s="71"/>
      <c r="G418" s="71"/>
      <c r="H418" s="71"/>
      <c r="I418" s="72"/>
      <c r="J418" s="73"/>
    </row>
    <row r="419" spans="1:10" x14ac:dyDescent="0.35">
      <c r="A419" s="71"/>
      <c r="B419" s="71"/>
      <c r="C419" s="71"/>
      <c r="D419" s="69"/>
      <c r="E419" s="71"/>
      <c r="F419" s="71"/>
      <c r="G419" s="71"/>
      <c r="H419" s="71"/>
      <c r="I419" s="72"/>
      <c r="J419" s="73"/>
    </row>
    <row r="420" spans="1:10" x14ac:dyDescent="0.35">
      <c r="A420" s="71"/>
      <c r="B420" s="71"/>
      <c r="C420" s="71"/>
      <c r="D420" s="69"/>
      <c r="E420" s="71"/>
      <c r="F420" s="71"/>
      <c r="G420" s="71"/>
      <c r="H420" s="71"/>
      <c r="I420" s="72"/>
      <c r="J420" s="73"/>
    </row>
    <row r="421" spans="1:10" x14ac:dyDescent="0.35">
      <c r="A421" s="71"/>
      <c r="B421" s="71"/>
      <c r="C421" s="71"/>
      <c r="D421" s="69"/>
      <c r="E421" s="71"/>
      <c r="F421" s="71"/>
      <c r="G421" s="71"/>
      <c r="H421" s="71"/>
      <c r="I421" s="72"/>
      <c r="J421" s="73"/>
    </row>
    <row r="422" spans="1:10" x14ac:dyDescent="0.35">
      <c r="A422" s="71"/>
      <c r="B422" s="71"/>
      <c r="C422" s="71"/>
      <c r="D422" s="69"/>
      <c r="E422" s="71"/>
      <c r="F422" s="71"/>
      <c r="G422" s="71"/>
      <c r="H422" s="71"/>
      <c r="I422" s="72"/>
      <c r="J422" s="73"/>
    </row>
    <row r="423" spans="1:10" x14ac:dyDescent="0.35">
      <c r="A423" s="71"/>
      <c r="B423" s="71"/>
      <c r="C423" s="71"/>
      <c r="D423" s="69"/>
      <c r="E423" s="71"/>
      <c r="F423" s="71"/>
      <c r="G423" s="71"/>
      <c r="H423" s="71"/>
      <c r="I423" s="72"/>
      <c r="J423" s="73"/>
    </row>
    <row r="424" spans="1:10" x14ac:dyDescent="0.35">
      <c r="A424" s="71"/>
      <c r="B424" s="71"/>
      <c r="C424" s="71"/>
      <c r="D424" s="69"/>
      <c r="E424" s="71"/>
      <c r="F424" s="71"/>
      <c r="G424" s="71"/>
      <c r="H424" s="71"/>
      <c r="I424" s="72"/>
      <c r="J424" s="73"/>
    </row>
    <row r="425" spans="1:10" x14ac:dyDescent="0.35">
      <c r="A425" s="71"/>
      <c r="B425" s="71"/>
      <c r="C425" s="71"/>
      <c r="D425" s="69"/>
      <c r="E425" s="71"/>
      <c r="F425" s="71"/>
      <c r="G425" s="71"/>
      <c r="H425" s="71"/>
      <c r="I425" s="72"/>
      <c r="J425" s="73"/>
    </row>
    <row r="426" spans="1:10" x14ac:dyDescent="0.35">
      <c r="A426" s="71"/>
      <c r="B426" s="71"/>
      <c r="C426" s="71"/>
      <c r="D426" s="69"/>
      <c r="E426" s="71"/>
      <c r="F426" s="71"/>
      <c r="G426" s="71"/>
      <c r="H426" s="71"/>
      <c r="I426" s="72"/>
      <c r="J426" s="73"/>
    </row>
    <row r="427" spans="1:10" x14ac:dyDescent="0.35">
      <c r="A427" s="71"/>
      <c r="B427" s="71"/>
      <c r="C427" s="71"/>
      <c r="D427" s="69"/>
      <c r="E427" s="71"/>
      <c r="F427" s="71"/>
      <c r="G427" s="71"/>
      <c r="H427" s="71"/>
      <c r="I427" s="72"/>
      <c r="J427" s="73"/>
    </row>
    <row r="428" spans="1:10" x14ac:dyDescent="0.35">
      <c r="A428" s="71"/>
      <c r="B428" s="71"/>
      <c r="C428" s="71"/>
      <c r="D428" s="69"/>
      <c r="E428" s="71"/>
      <c r="F428" s="71"/>
      <c r="G428" s="71"/>
      <c r="H428" s="71"/>
      <c r="I428" s="72"/>
      <c r="J428" s="73"/>
    </row>
    <row r="429" spans="1:10" x14ac:dyDescent="0.35">
      <c r="A429" s="71"/>
      <c r="B429" s="71"/>
      <c r="C429" s="71"/>
      <c r="D429" s="69"/>
      <c r="E429" s="71"/>
      <c r="F429" s="71"/>
      <c r="G429" s="71"/>
      <c r="H429" s="71"/>
      <c r="I429" s="72"/>
      <c r="J429" s="73"/>
    </row>
    <row r="430" spans="1:10" x14ac:dyDescent="0.35">
      <c r="A430" s="71"/>
      <c r="B430" s="71"/>
      <c r="C430" s="71"/>
      <c r="D430" s="69"/>
      <c r="E430" s="71"/>
      <c r="F430" s="71"/>
      <c r="G430" s="71"/>
      <c r="H430" s="71"/>
      <c r="I430" s="72"/>
      <c r="J430" s="73"/>
    </row>
    <row r="431" spans="1:10" x14ac:dyDescent="0.35">
      <c r="A431" s="71"/>
      <c r="B431" s="71"/>
      <c r="C431" s="71"/>
      <c r="D431" s="69"/>
      <c r="E431" s="71"/>
      <c r="F431" s="71"/>
      <c r="G431" s="71"/>
      <c r="H431" s="71"/>
      <c r="I431" s="72"/>
      <c r="J431" s="73"/>
    </row>
    <row r="432" spans="1:10" x14ac:dyDescent="0.35">
      <c r="A432" s="71"/>
      <c r="B432" s="71"/>
      <c r="C432" s="71"/>
      <c r="D432" s="69"/>
      <c r="E432" s="71"/>
      <c r="F432" s="71"/>
      <c r="G432" s="71"/>
      <c r="H432" s="71"/>
      <c r="I432" s="72"/>
      <c r="J432" s="73"/>
    </row>
    <row r="433" spans="1:10" x14ac:dyDescent="0.35">
      <c r="A433" s="71"/>
      <c r="B433" s="71"/>
      <c r="C433" s="71"/>
      <c r="D433" s="69"/>
      <c r="E433" s="71"/>
      <c r="F433" s="71"/>
      <c r="G433" s="71"/>
      <c r="H433" s="71"/>
      <c r="I433" s="72"/>
      <c r="J433" s="73"/>
    </row>
    <row r="434" spans="1:10" x14ac:dyDescent="0.35">
      <c r="A434" s="71"/>
      <c r="B434" s="71"/>
      <c r="C434" s="71"/>
      <c r="D434" s="69"/>
      <c r="E434" s="71"/>
      <c r="F434" s="71"/>
      <c r="G434" s="71"/>
      <c r="H434" s="71"/>
      <c r="I434" s="72"/>
      <c r="J434" s="73"/>
    </row>
    <row r="435" spans="1:10" x14ac:dyDescent="0.35">
      <c r="A435" s="71"/>
      <c r="B435" s="71"/>
      <c r="C435" s="71"/>
      <c r="D435" s="69"/>
      <c r="E435" s="71"/>
      <c r="F435" s="71"/>
      <c r="G435" s="71"/>
      <c r="H435" s="71"/>
      <c r="I435" s="72"/>
      <c r="J435" s="73"/>
    </row>
    <row r="436" spans="1:10" x14ac:dyDescent="0.35">
      <c r="A436" s="71"/>
      <c r="B436" s="71"/>
      <c r="C436" s="71"/>
      <c r="D436" s="69"/>
      <c r="E436" s="71"/>
      <c r="F436" s="71"/>
      <c r="G436" s="71"/>
      <c r="H436" s="71"/>
      <c r="I436" s="72"/>
      <c r="J436" s="73"/>
    </row>
    <row r="437" spans="1:10" x14ac:dyDescent="0.35">
      <c r="A437" s="71"/>
      <c r="B437" s="71"/>
      <c r="C437" s="71"/>
      <c r="D437" s="69"/>
      <c r="E437" s="71"/>
      <c r="F437" s="71"/>
      <c r="G437" s="71"/>
      <c r="H437" s="71"/>
      <c r="I437" s="72"/>
      <c r="J437" s="73"/>
    </row>
    <row r="438" spans="1:10" x14ac:dyDescent="0.35">
      <c r="A438" s="71"/>
      <c r="B438" s="71"/>
      <c r="C438" s="71"/>
      <c r="D438" s="69"/>
      <c r="E438" s="71"/>
      <c r="F438" s="71"/>
      <c r="G438" s="71"/>
      <c r="H438" s="71"/>
      <c r="I438" s="72"/>
      <c r="J438" s="73"/>
    </row>
    <row r="439" spans="1:10" x14ac:dyDescent="0.35">
      <c r="A439" s="71"/>
      <c r="B439" s="71"/>
      <c r="C439" s="71"/>
      <c r="D439" s="69"/>
      <c r="E439" s="71"/>
      <c r="F439" s="71"/>
      <c r="G439" s="71"/>
      <c r="H439" s="71"/>
      <c r="I439" s="72"/>
      <c r="J439" s="73"/>
    </row>
    <row r="440" spans="1:10" x14ac:dyDescent="0.35">
      <c r="A440" s="71"/>
      <c r="B440" s="71"/>
      <c r="C440" s="71"/>
      <c r="D440" s="69"/>
      <c r="E440" s="71"/>
      <c r="F440" s="71"/>
      <c r="G440" s="71"/>
      <c r="H440" s="71"/>
      <c r="I440" s="72"/>
      <c r="J440" s="73"/>
    </row>
    <row r="441" spans="1:10" x14ac:dyDescent="0.35">
      <c r="A441" s="71"/>
      <c r="B441" s="71"/>
      <c r="C441" s="71"/>
      <c r="D441" s="69"/>
      <c r="E441" s="71"/>
      <c r="F441" s="71"/>
      <c r="G441" s="71"/>
      <c r="H441" s="71"/>
      <c r="I441" s="72"/>
      <c r="J441" s="73"/>
    </row>
    <row r="442" spans="1:10" x14ac:dyDescent="0.35">
      <c r="A442" s="71"/>
      <c r="B442" s="71"/>
      <c r="C442" s="71"/>
      <c r="D442" s="69"/>
      <c r="E442" s="71"/>
      <c r="F442" s="71"/>
      <c r="G442" s="71"/>
      <c r="H442" s="71"/>
      <c r="I442" s="72"/>
      <c r="J442" s="73"/>
    </row>
    <row r="443" spans="1:10" x14ac:dyDescent="0.35">
      <c r="A443" s="71"/>
      <c r="B443" s="71"/>
      <c r="C443" s="71"/>
      <c r="D443" s="69"/>
      <c r="E443" s="71"/>
      <c r="F443" s="71"/>
      <c r="G443" s="71"/>
      <c r="H443" s="71"/>
      <c r="I443" s="72"/>
      <c r="J443" s="73"/>
    </row>
    <row r="444" spans="1:10" x14ac:dyDescent="0.35">
      <c r="A444" s="71"/>
      <c r="B444" s="71"/>
      <c r="C444" s="71"/>
      <c r="D444" s="69"/>
      <c r="E444" s="71"/>
      <c r="F444" s="71"/>
      <c r="G444" s="71"/>
      <c r="H444" s="71"/>
      <c r="I444" s="72"/>
      <c r="J444" s="73"/>
    </row>
    <row r="445" spans="1:10" x14ac:dyDescent="0.35">
      <c r="A445" s="71"/>
      <c r="B445" s="71"/>
      <c r="C445" s="71"/>
      <c r="D445" s="69"/>
      <c r="E445" s="71"/>
      <c r="F445" s="71"/>
      <c r="G445" s="71"/>
      <c r="H445" s="71"/>
      <c r="I445" s="72"/>
      <c r="J445" s="73"/>
    </row>
    <row r="446" spans="1:10" x14ac:dyDescent="0.35">
      <c r="A446" s="71"/>
      <c r="B446" s="71"/>
      <c r="C446" s="71"/>
      <c r="D446" s="69"/>
      <c r="E446" s="71"/>
      <c r="F446" s="71"/>
      <c r="G446" s="71"/>
      <c r="H446" s="71"/>
      <c r="I446" s="72"/>
      <c r="J446" s="73"/>
    </row>
    <row r="447" spans="1:10" x14ac:dyDescent="0.35">
      <c r="A447" s="71"/>
      <c r="B447" s="71"/>
      <c r="C447" s="71"/>
      <c r="D447" s="69"/>
      <c r="E447" s="71"/>
      <c r="F447" s="71"/>
      <c r="G447" s="71"/>
      <c r="H447" s="71"/>
      <c r="I447" s="72"/>
      <c r="J447" s="73"/>
    </row>
    <row r="448" spans="1:10" x14ac:dyDescent="0.35">
      <c r="A448" s="71"/>
      <c r="B448" s="71"/>
      <c r="C448" s="71"/>
      <c r="D448" s="69"/>
      <c r="E448" s="71"/>
      <c r="F448" s="71"/>
      <c r="G448" s="71"/>
      <c r="H448" s="71"/>
      <c r="I448" s="72"/>
      <c r="J448" s="73"/>
    </row>
    <row r="449" spans="1:10" x14ac:dyDescent="0.35">
      <c r="A449" s="71"/>
      <c r="B449" s="71"/>
      <c r="C449" s="71"/>
      <c r="D449" s="69"/>
      <c r="E449" s="71"/>
      <c r="F449" s="71"/>
      <c r="G449" s="71"/>
      <c r="H449" s="71"/>
      <c r="I449" s="72"/>
      <c r="J449" s="73"/>
    </row>
    <row r="450" spans="1:10" x14ac:dyDescent="0.35">
      <c r="A450" s="71"/>
      <c r="B450" s="71"/>
      <c r="C450" s="71"/>
      <c r="D450" s="69"/>
      <c r="E450" s="71"/>
      <c r="F450" s="71"/>
      <c r="G450" s="71"/>
      <c r="H450" s="71"/>
      <c r="I450" s="72"/>
      <c r="J450" s="73"/>
    </row>
    <row r="451" spans="1:10" x14ac:dyDescent="0.35">
      <c r="A451" s="71"/>
      <c r="B451" s="71"/>
      <c r="C451" s="71"/>
      <c r="D451" s="69"/>
      <c r="E451" s="71"/>
      <c r="F451" s="71"/>
      <c r="G451" s="71"/>
      <c r="H451" s="71"/>
      <c r="I451" s="72"/>
      <c r="J451" s="73"/>
    </row>
    <row r="452" spans="1:10" x14ac:dyDescent="0.35">
      <c r="A452" s="71"/>
      <c r="B452" s="71"/>
      <c r="C452" s="71"/>
      <c r="D452" s="69"/>
      <c r="E452" s="71"/>
      <c r="F452" s="71"/>
      <c r="G452" s="71"/>
      <c r="H452" s="71"/>
      <c r="I452" s="72"/>
      <c r="J452" s="73"/>
    </row>
    <row r="453" spans="1:10" x14ac:dyDescent="0.35">
      <c r="A453" s="71"/>
      <c r="B453" s="71"/>
      <c r="C453" s="71"/>
      <c r="D453" s="69"/>
      <c r="E453" s="71"/>
      <c r="F453" s="71"/>
      <c r="G453" s="71"/>
      <c r="H453" s="71"/>
      <c r="I453" s="72"/>
      <c r="J453" s="73"/>
    </row>
    <row r="454" spans="1:10" x14ac:dyDescent="0.35">
      <c r="A454" s="71"/>
      <c r="B454" s="71"/>
      <c r="C454" s="71"/>
      <c r="D454" s="69"/>
      <c r="E454" s="71"/>
      <c r="F454" s="71"/>
      <c r="G454" s="71"/>
      <c r="H454" s="71"/>
      <c r="I454" s="72"/>
      <c r="J454" s="73"/>
    </row>
    <row r="455" spans="1:10" x14ac:dyDescent="0.35">
      <c r="A455" s="71"/>
      <c r="B455" s="71"/>
      <c r="C455" s="71"/>
      <c r="D455" s="69"/>
      <c r="E455" s="71"/>
      <c r="F455" s="71"/>
      <c r="G455" s="71"/>
      <c r="H455" s="71"/>
      <c r="I455" s="72"/>
      <c r="J455" s="73"/>
    </row>
    <row r="456" spans="1:10" x14ac:dyDescent="0.35">
      <c r="A456" s="71"/>
      <c r="B456" s="71"/>
      <c r="C456" s="71"/>
      <c r="D456" s="69"/>
      <c r="E456" s="71"/>
      <c r="F456" s="71"/>
      <c r="G456" s="71"/>
      <c r="H456" s="71"/>
      <c r="I456" s="72"/>
      <c r="J456" s="73"/>
    </row>
    <row r="457" spans="1:10" x14ac:dyDescent="0.35">
      <c r="A457" s="71"/>
      <c r="B457" s="71"/>
      <c r="C457" s="71"/>
      <c r="D457" s="69"/>
      <c r="E457" s="71"/>
      <c r="F457" s="71"/>
      <c r="G457" s="71"/>
      <c r="H457" s="71"/>
      <c r="I457" s="72"/>
      <c r="J457" s="73"/>
    </row>
    <row r="458" spans="1:10" x14ac:dyDescent="0.35">
      <c r="A458" s="71"/>
      <c r="B458" s="71"/>
      <c r="C458" s="71"/>
      <c r="D458" s="69"/>
      <c r="E458" s="71"/>
      <c r="F458" s="71"/>
      <c r="G458" s="71"/>
      <c r="H458" s="71"/>
      <c r="I458" s="72"/>
      <c r="J458" s="73"/>
    </row>
    <row r="459" spans="1:10" x14ac:dyDescent="0.35">
      <c r="A459" s="71"/>
      <c r="B459" s="71"/>
      <c r="C459" s="71"/>
      <c r="D459" s="69"/>
      <c r="E459" s="71"/>
      <c r="F459" s="71"/>
      <c r="G459" s="71"/>
      <c r="H459" s="71"/>
      <c r="I459" s="72"/>
      <c r="J459" s="73"/>
    </row>
    <row r="460" spans="1:10" x14ac:dyDescent="0.35">
      <c r="A460" s="71"/>
      <c r="B460" s="71"/>
      <c r="C460" s="71"/>
      <c r="D460" s="69"/>
      <c r="E460" s="71"/>
      <c r="F460" s="71"/>
      <c r="G460" s="71"/>
      <c r="H460" s="71"/>
      <c r="I460" s="72"/>
      <c r="J460" s="73"/>
    </row>
    <row r="461" spans="1:10" x14ac:dyDescent="0.35">
      <c r="A461" s="71"/>
      <c r="B461" s="71"/>
      <c r="C461" s="71"/>
      <c r="D461" s="69"/>
      <c r="E461" s="71"/>
      <c r="F461" s="71"/>
      <c r="G461" s="71"/>
      <c r="H461" s="71"/>
      <c r="I461" s="72"/>
      <c r="J461" s="73"/>
    </row>
    <row r="462" spans="1:10" x14ac:dyDescent="0.35">
      <c r="A462" s="71"/>
      <c r="B462" s="71"/>
      <c r="C462" s="71"/>
      <c r="D462" s="69"/>
      <c r="E462" s="71"/>
      <c r="F462" s="71"/>
      <c r="G462" s="71"/>
      <c r="H462" s="71"/>
      <c r="I462" s="72"/>
      <c r="J462" s="73"/>
    </row>
    <row r="463" spans="1:10" x14ac:dyDescent="0.35">
      <c r="A463" s="71"/>
      <c r="B463" s="71"/>
      <c r="C463" s="71"/>
      <c r="D463" s="69"/>
      <c r="E463" s="71"/>
      <c r="F463" s="71"/>
      <c r="G463" s="71"/>
      <c r="H463" s="71"/>
      <c r="I463" s="72"/>
      <c r="J463" s="73"/>
    </row>
    <row r="464" spans="1:10" x14ac:dyDescent="0.35">
      <c r="A464" s="71"/>
      <c r="B464" s="71"/>
      <c r="C464" s="71"/>
      <c r="D464" s="69"/>
      <c r="E464" s="71"/>
      <c r="F464" s="71"/>
      <c r="G464" s="71"/>
      <c r="H464" s="71"/>
      <c r="I464" s="72"/>
      <c r="J464" s="73"/>
    </row>
    <row r="465" spans="1:10" x14ac:dyDescent="0.35">
      <c r="A465" s="71"/>
      <c r="B465" s="71"/>
      <c r="C465" s="71"/>
      <c r="D465" s="69"/>
      <c r="E465" s="71"/>
      <c r="F465" s="71"/>
      <c r="G465" s="71"/>
      <c r="H465" s="71"/>
      <c r="I465" s="72"/>
      <c r="J465" s="73"/>
    </row>
    <row r="466" spans="1:10" x14ac:dyDescent="0.35">
      <c r="A466" s="71"/>
      <c r="B466" s="71"/>
      <c r="C466" s="71"/>
      <c r="D466" s="69"/>
      <c r="E466" s="71"/>
      <c r="F466" s="71"/>
      <c r="G466" s="71"/>
      <c r="H466" s="71"/>
      <c r="I466" s="72"/>
      <c r="J466" s="73"/>
    </row>
    <row r="467" spans="1:10" x14ac:dyDescent="0.35">
      <c r="A467" s="71"/>
      <c r="B467" s="71"/>
      <c r="C467" s="71"/>
      <c r="D467" s="69"/>
      <c r="E467" s="71"/>
      <c r="F467" s="71"/>
      <c r="G467" s="71"/>
      <c r="H467" s="71"/>
      <c r="I467" s="72"/>
      <c r="J467" s="73"/>
    </row>
    <row r="468" spans="1:10" x14ac:dyDescent="0.35">
      <c r="A468" s="71"/>
      <c r="B468" s="71"/>
      <c r="C468" s="71"/>
      <c r="D468" s="69"/>
      <c r="E468" s="71"/>
      <c r="F468" s="71"/>
      <c r="G468" s="71"/>
      <c r="H468" s="71"/>
      <c r="I468" s="72"/>
      <c r="J468" s="73"/>
    </row>
    <row r="469" spans="1:10" x14ac:dyDescent="0.35">
      <c r="A469" s="71"/>
      <c r="B469" s="71"/>
      <c r="C469" s="71"/>
      <c r="D469" s="69"/>
      <c r="E469" s="71"/>
      <c r="F469" s="71"/>
      <c r="G469" s="71"/>
      <c r="H469" s="71"/>
      <c r="I469" s="72"/>
      <c r="J469" s="73"/>
    </row>
    <row r="470" spans="1:10" x14ac:dyDescent="0.35">
      <c r="A470" s="71"/>
      <c r="B470" s="71"/>
      <c r="C470" s="71"/>
      <c r="D470" s="69"/>
      <c r="E470" s="71"/>
      <c r="F470" s="71"/>
      <c r="G470" s="71"/>
      <c r="H470" s="71"/>
      <c r="I470" s="72"/>
      <c r="J470" s="73"/>
    </row>
    <row r="471" spans="1:10" x14ac:dyDescent="0.35">
      <c r="A471" s="71"/>
      <c r="B471" s="71"/>
      <c r="C471" s="71"/>
      <c r="D471" s="69"/>
      <c r="E471" s="71"/>
      <c r="F471" s="71"/>
      <c r="G471" s="71"/>
      <c r="H471" s="71"/>
      <c r="I471" s="72"/>
      <c r="J471" s="73"/>
    </row>
    <row r="472" spans="1:10" x14ac:dyDescent="0.35">
      <c r="A472" s="71"/>
      <c r="B472" s="71"/>
      <c r="C472" s="71"/>
      <c r="D472" s="69"/>
      <c r="E472" s="71"/>
      <c r="F472" s="71"/>
      <c r="G472" s="71"/>
      <c r="H472" s="71"/>
      <c r="I472" s="72"/>
      <c r="J472" s="73"/>
    </row>
    <row r="473" spans="1:10" x14ac:dyDescent="0.35">
      <c r="A473" s="71"/>
      <c r="B473" s="71"/>
      <c r="C473" s="71"/>
      <c r="D473" s="69"/>
      <c r="E473" s="71"/>
      <c r="F473" s="71"/>
      <c r="G473" s="71"/>
      <c r="H473" s="71"/>
      <c r="I473" s="72"/>
      <c r="J473" s="73"/>
    </row>
    <row r="474" spans="1:10" x14ac:dyDescent="0.35">
      <c r="A474" s="71"/>
      <c r="B474" s="71"/>
      <c r="C474" s="71"/>
      <c r="D474" s="69"/>
      <c r="E474" s="71"/>
      <c r="F474" s="71"/>
      <c r="G474" s="71"/>
      <c r="H474" s="71"/>
      <c r="I474" s="72"/>
      <c r="J474" s="73"/>
    </row>
    <row r="475" spans="1:10" x14ac:dyDescent="0.35">
      <c r="A475" s="71"/>
      <c r="B475" s="71"/>
      <c r="C475" s="71"/>
      <c r="D475" s="69"/>
      <c r="E475" s="71"/>
      <c r="F475" s="71"/>
      <c r="G475" s="71"/>
      <c r="H475" s="71"/>
      <c r="I475" s="72"/>
      <c r="J475" s="73"/>
    </row>
    <row r="476" spans="1:10" x14ac:dyDescent="0.35">
      <c r="A476" s="71"/>
      <c r="B476" s="71"/>
      <c r="C476" s="71"/>
      <c r="D476" s="69"/>
      <c r="E476" s="71"/>
      <c r="F476" s="71"/>
      <c r="G476" s="71"/>
      <c r="H476" s="71"/>
      <c r="I476" s="72"/>
      <c r="J476" s="73"/>
    </row>
    <row r="477" spans="1:10" x14ac:dyDescent="0.35">
      <c r="A477" s="71"/>
      <c r="B477" s="71"/>
      <c r="C477" s="71"/>
      <c r="D477" s="69"/>
      <c r="E477" s="71"/>
      <c r="F477" s="71"/>
      <c r="G477" s="71"/>
      <c r="H477" s="71"/>
      <c r="I477" s="72"/>
      <c r="J477" s="73"/>
    </row>
    <row r="478" spans="1:10" x14ac:dyDescent="0.35">
      <c r="A478" s="71"/>
      <c r="B478" s="71"/>
      <c r="C478" s="71"/>
      <c r="D478" s="69"/>
      <c r="E478" s="71"/>
      <c r="F478" s="71"/>
      <c r="G478" s="71"/>
      <c r="H478" s="71"/>
      <c r="I478" s="72"/>
      <c r="J478" s="73"/>
    </row>
    <row r="479" spans="1:10" x14ac:dyDescent="0.35">
      <c r="A479" s="71"/>
      <c r="B479" s="71"/>
      <c r="C479" s="71"/>
      <c r="D479" s="69"/>
      <c r="E479" s="71"/>
      <c r="F479" s="71"/>
      <c r="G479" s="71"/>
      <c r="H479" s="71"/>
      <c r="I479" s="72"/>
      <c r="J479" s="73"/>
    </row>
    <row r="480" spans="1:10" x14ac:dyDescent="0.35">
      <c r="A480" s="71"/>
      <c r="B480" s="71"/>
      <c r="C480" s="71"/>
      <c r="D480" s="69"/>
      <c r="E480" s="71"/>
      <c r="F480" s="71"/>
      <c r="G480" s="71"/>
      <c r="H480" s="71"/>
      <c r="I480" s="72"/>
      <c r="J480" s="73"/>
    </row>
    <row r="481" spans="1:10" x14ac:dyDescent="0.35">
      <c r="A481" s="71"/>
      <c r="B481" s="71"/>
      <c r="C481" s="71"/>
      <c r="D481" s="69"/>
      <c r="E481" s="71"/>
      <c r="F481" s="71"/>
      <c r="G481" s="71"/>
      <c r="H481" s="71"/>
      <c r="I481" s="72"/>
      <c r="J481" s="73"/>
    </row>
    <row r="482" spans="1:10" x14ac:dyDescent="0.35">
      <c r="A482" s="71"/>
      <c r="B482" s="71"/>
      <c r="C482" s="71"/>
      <c r="D482" s="69"/>
      <c r="E482" s="71"/>
      <c r="F482" s="71"/>
      <c r="G482" s="71"/>
      <c r="H482" s="71"/>
      <c r="I482" s="72"/>
      <c r="J482" s="73"/>
    </row>
    <row r="483" spans="1:10" x14ac:dyDescent="0.35">
      <c r="A483" s="71"/>
      <c r="B483" s="71"/>
      <c r="C483" s="71"/>
      <c r="D483" s="69"/>
      <c r="E483" s="71"/>
      <c r="F483" s="71"/>
      <c r="G483" s="71"/>
      <c r="H483" s="71"/>
      <c r="I483" s="72"/>
      <c r="J483" s="73"/>
    </row>
    <row r="484" spans="1:10" x14ac:dyDescent="0.35">
      <c r="A484" s="71"/>
      <c r="B484" s="71"/>
      <c r="C484" s="71"/>
      <c r="D484" s="69"/>
      <c r="E484" s="71"/>
      <c r="F484" s="71"/>
      <c r="G484" s="71"/>
      <c r="H484" s="71"/>
      <c r="I484" s="72"/>
      <c r="J484" s="73"/>
    </row>
    <row r="485" spans="1:10" x14ac:dyDescent="0.35">
      <c r="A485" s="71"/>
      <c r="B485" s="71"/>
      <c r="C485" s="71"/>
      <c r="D485" s="69"/>
      <c r="E485" s="71"/>
      <c r="F485" s="71"/>
      <c r="G485" s="71"/>
      <c r="H485" s="71"/>
      <c r="I485" s="72"/>
      <c r="J485" s="73"/>
    </row>
    <row r="486" spans="1:10" x14ac:dyDescent="0.35">
      <c r="A486" s="71"/>
      <c r="B486" s="71"/>
      <c r="C486" s="71"/>
      <c r="D486" s="69"/>
      <c r="E486" s="71"/>
      <c r="F486" s="71"/>
      <c r="G486" s="71"/>
      <c r="H486" s="71"/>
      <c r="I486" s="72"/>
      <c r="J486" s="73"/>
    </row>
    <row r="487" spans="1:10" x14ac:dyDescent="0.35">
      <c r="A487" s="71"/>
      <c r="B487" s="71"/>
      <c r="C487" s="71"/>
      <c r="D487" s="69"/>
      <c r="E487" s="71"/>
      <c r="F487" s="71"/>
      <c r="G487" s="71"/>
      <c r="H487" s="71"/>
      <c r="I487" s="72"/>
      <c r="J487" s="73"/>
    </row>
    <row r="488" spans="1:10" x14ac:dyDescent="0.35">
      <c r="A488" s="71"/>
      <c r="B488" s="71"/>
      <c r="C488" s="71"/>
      <c r="D488" s="69"/>
      <c r="E488" s="71"/>
      <c r="F488" s="71"/>
      <c r="G488" s="71"/>
      <c r="H488" s="71"/>
      <c r="I488" s="72"/>
      <c r="J488" s="73"/>
    </row>
    <row r="489" spans="1:10" x14ac:dyDescent="0.35">
      <c r="A489" s="71"/>
      <c r="B489" s="71"/>
      <c r="C489" s="71"/>
      <c r="D489" s="69"/>
      <c r="E489" s="71"/>
      <c r="F489" s="71"/>
      <c r="G489" s="71"/>
      <c r="H489" s="71"/>
      <c r="I489" s="72"/>
      <c r="J489" s="73"/>
    </row>
    <row r="490" spans="1:10" x14ac:dyDescent="0.35">
      <c r="A490" s="71"/>
      <c r="B490" s="71"/>
      <c r="C490" s="71"/>
      <c r="D490" s="69"/>
      <c r="E490" s="71"/>
      <c r="F490" s="71"/>
      <c r="G490" s="71"/>
      <c r="H490" s="71"/>
      <c r="I490" s="72"/>
      <c r="J490" s="73"/>
    </row>
    <row r="491" spans="1:10" x14ac:dyDescent="0.35">
      <c r="A491" s="71"/>
      <c r="B491" s="71"/>
      <c r="C491" s="71"/>
      <c r="D491" s="69"/>
      <c r="E491" s="71"/>
      <c r="F491" s="71"/>
      <c r="G491" s="71"/>
      <c r="H491" s="71"/>
      <c r="I491" s="72"/>
      <c r="J491" s="73"/>
    </row>
    <row r="492" spans="1:10" x14ac:dyDescent="0.35">
      <c r="A492" s="71"/>
      <c r="B492" s="71"/>
      <c r="C492" s="71"/>
      <c r="D492" s="69"/>
      <c r="E492" s="71"/>
      <c r="F492" s="71"/>
      <c r="G492" s="71"/>
      <c r="H492" s="71"/>
      <c r="I492" s="72"/>
      <c r="J492" s="73"/>
    </row>
    <row r="493" spans="1:10" x14ac:dyDescent="0.35">
      <c r="A493" s="71"/>
      <c r="B493" s="71"/>
      <c r="C493" s="71"/>
      <c r="D493" s="69"/>
      <c r="E493" s="71"/>
      <c r="F493" s="71"/>
      <c r="G493" s="71"/>
      <c r="H493" s="71"/>
      <c r="I493" s="72"/>
      <c r="J493" s="73"/>
    </row>
    <row r="494" spans="1:10" x14ac:dyDescent="0.35">
      <c r="A494" s="71"/>
      <c r="B494" s="71"/>
      <c r="C494" s="71"/>
      <c r="D494" s="69"/>
      <c r="E494" s="71"/>
      <c r="F494" s="71"/>
      <c r="G494" s="71"/>
      <c r="H494" s="71"/>
      <c r="I494" s="72"/>
      <c r="J494" s="73"/>
    </row>
    <row r="495" spans="1:10" x14ac:dyDescent="0.35">
      <c r="A495" s="71"/>
      <c r="B495" s="71"/>
      <c r="C495" s="71"/>
      <c r="D495" s="69"/>
      <c r="E495" s="71"/>
      <c r="F495" s="71"/>
      <c r="G495" s="71"/>
      <c r="H495" s="71"/>
      <c r="I495" s="72"/>
      <c r="J495" s="73"/>
    </row>
    <row r="496" spans="1:10" x14ac:dyDescent="0.35">
      <c r="A496" s="71"/>
      <c r="B496" s="71"/>
      <c r="C496" s="71"/>
      <c r="D496" s="69"/>
      <c r="E496" s="71"/>
      <c r="F496" s="71"/>
      <c r="G496" s="71"/>
      <c r="H496" s="71"/>
      <c r="I496" s="72"/>
      <c r="J496" s="73"/>
    </row>
    <row r="497" spans="1:10" x14ac:dyDescent="0.35">
      <c r="A497" s="71"/>
      <c r="B497" s="71"/>
      <c r="C497" s="71"/>
      <c r="D497" s="69"/>
      <c r="E497" s="71"/>
      <c r="F497" s="71"/>
      <c r="G497" s="71"/>
      <c r="H497" s="71"/>
      <c r="I497" s="72"/>
      <c r="J497" s="73"/>
    </row>
    <row r="498" spans="1:10" x14ac:dyDescent="0.35">
      <c r="A498" s="71"/>
      <c r="B498" s="71"/>
      <c r="C498" s="71"/>
      <c r="D498" s="69"/>
      <c r="E498" s="71"/>
      <c r="F498" s="71"/>
      <c r="G498" s="71"/>
      <c r="H498" s="71"/>
      <c r="I498" s="72"/>
      <c r="J498" s="73"/>
    </row>
    <row r="499" spans="1:10" x14ac:dyDescent="0.35">
      <c r="A499" s="71"/>
      <c r="B499" s="71"/>
      <c r="C499" s="71"/>
      <c r="D499" s="69"/>
      <c r="E499" s="71"/>
      <c r="F499" s="71"/>
      <c r="G499" s="71"/>
      <c r="H499" s="71"/>
      <c r="I499" s="72"/>
      <c r="J499" s="73"/>
    </row>
    <row r="500" spans="1:10" x14ac:dyDescent="0.35">
      <c r="A500" s="71"/>
      <c r="B500" s="71"/>
      <c r="C500" s="71"/>
      <c r="D500" s="69"/>
      <c r="E500" s="71"/>
      <c r="F500" s="71"/>
      <c r="G500" s="71"/>
      <c r="H500" s="71"/>
      <c r="I500" s="72"/>
      <c r="J500" s="73"/>
    </row>
    <row r="501" spans="1:10" x14ac:dyDescent="0.35">
      <c r="A501" s="71"/>
      <c r="B501" s="71"/>
      <c r="C501" s="71"/>
      <c r="D501" s="69"/>
      <c r="E501" s="71"/>
      <c r="F501" s="71"/>
      <c r="G501" s="71"/>
      <c r="H501" s="71"/>
      <c r="I501" s="72"/>
      <c r="J501" s="73"/>
    </row>
    <row r="502" spans="1:10" x14ac:dyDescent="0.35">
      <c r="A502" s="71"/>
      <c r="B502" s="71"/>
      <c r="C502" s="71"/>
      <c r="D502" s="69"/>
      <c r="E502" s="71"/>
      <c r="F502" s="71"/>
      <c r="G502" s="71"/>
      <c r="H502" s="71"/>
      <c r="I502" s="72"/>
      <c r="J502" s="73"/>
    </row>
    <row r="503" spans="1:10" x14ac:dyDescent="0.35">
      <c r="A503" s="71"/>
      <c r="B503" s="71"/>
      <c r="C503" s="71"/>
      <c r="D503" s="69"/>
      <c r="E503" s="71"/>
      <c r="F503" s="71"/>
      <c r="G503" s="71"/>
      <c r="H503" s="71"/>
      <c r="I503" s="72"/>
      <c r="J503" s="73"/>
    </row>
    <row r="504" spans="1:10" x14ac:dyDescent="0.35">
      <c r="A504" s="71"/>
      <c r="B504" s="71"/>
      <c r="C504" s="71"/>
      <c r="D504" s="69"/>
      <c r="E504" s="71"/>
      <c r="F504" s="71"/>
      <c r="G504" s="71"/>
      <c r="H504" s="71"/>
      <c r="I504" s="72"/>
      <c r="J504" s="73"/>
    </row>
    <row r="505" spans="1:10" x14ac:dyDescent="0.35">
      <c r="A505" s="71"/>
      <c r="B505" s="71"/>
      <c r="C505" s="71"/>
      <c r="D505" s="69"/>
      <c r="E505" s="71"/>
      <c r="F505" s="71"/>
      <c r="G505" s="71"/>
      <c r="H505" s="71"/>
      <c r="I505" s="72"/>
      <c r="J505" s="73"/>
    </row>
    <row r="506" spans="1:10" x14ac:dyDescent="0.35">
      <c r="A506" s="71"/>
      <c r="B506" s="71"/>
      <c r="C506" s="71"/>
      <c r="D506" s="69"/>
      <c r="E506" s="71"/>
      <c r="F506" s="71"/>
      <c r="G506" s="71"/>
      <c r="H506" s="71"/>
      <c r="I506" s="72"/>
      <c r="J506" s="73"/>
    </row>
    <row r="507" spans="1:10" x14ac:dyDescent="0.35">
      <c r="A507" s="71"/>
      <c r="B507" s="71"/>
      <c r="C507" s="71"/>
      <c r="D507" s="69"/>
      <c r="E507" s="71"/>
      <c r="F507" s="71"/>
      <c r="G507" s="71"/>
      <c r="H507" s="71"/>
      <c r="I507" s="72"/>
      <c r="J507" s="73"/>
    </row>
    <row r="508" spans="1:10" x14ac:dyDescent="0.35">
      <c r="A508" s="71"/>
      <c r="B508" s="71"/>
      <c r="C508" s="71"/>
      <c r="D508" s="69"/>
      <c r="E508" s="71"/>
      <c r="F508" s="71"/>
      <c r="G508" s="71"/>
      <c r="H508" s="71"/>
      <c r="I508" s="72"/>
      <c r="J508" s="73"/>
    </row>
    <row r="509" spans="1:10" x14ac:dyDescent="0.35">
      <c r="A509" s="71"/>
      <c r="B509" s="71"/>
      <c r="C509" s="71"/>
      <c r="D509" s="69"/>
      <c r="E509" s="71"/>
      <c r="F509" s="71"/>
      <c r="G509" s="71"/>
      <c r="H509" s="71"/>
      <c r="I509" s="72"/>
      <c r="J509" s="73"/>
    </row>
    <row r="510" spans="1:10" x14ac:dyDescent="0.35">
      <c r="A510" s="71"/>
      <c r="B510" s="71"/>
      <c r="C510" s="71"/>
      <c r="D510" s="69"/>
      <c r="E510" s="71"/>
      <c r="F510" s="71"/>
      <c r="G510" s="71"/>
      <c r="H510" s="71"/>
      <c r="I510" s="72"/>
      <c r="J510" s="73"/>
    </row>
    <row r="511" spans="1:10" x14ac:dyDescent="0.35">
      <c r="A511" s="71"/>
      <c r="B511" s="71"/>
      <c r="C511" s="71"/>
      <c r="D511" s="69"/>
      <c r="E511" s="71"/>
      <c r="F511" s="71"/>
      <c r="G511" s="71"/>
      <c r="H511" s="71"/>
      <c r="I511" s="72"/>
      <c r="J511" s="73"/>
    </row>
    <row r="512" spans="1:10" x14ac:dyDescent="0.35">
      <c r="A512" s="71"/>
      <c r="B512" s="71"/>
      <c r="C512" s="71"/>
      <c r="D512" s="69"/>
      <c r="E512" s="71"/>
      <c r="F512" s="71"/>
      <c r="G512" s="71"/>
      <c r="H512" s="71"/>
      <c r="I512" s="72"/>
      <c r="J512" s="73"/>
    </row>
    <row r="513" spans="1:10" x14ac:dyDescent="0.35">
      <c r="A513" s="71"/>
      <c r="B513" s="71"/>
      <c r="C513" s="71"/>
      <c r="D513" s="69"/>
      <c r="E513" s="71"/>
      <c r="F513" s="71"/>
      <c r="G513" s="71"/>
      <c r="H513" s="71"/>
      <c r="I513" s="72"/>
      <c r="J513" s="73"/>
    </row>
    <row r="514" spans="1:10" x14ac:dyDescent="0.35">
      <c r="A514" s="71"/>
      <c r="B514" s="71"/>
      <c r="C514" s="71"/>
      <c r="D514" s="69"/>
      <c r="E514" s="71"/>
      <c r="F514" s="71"/>
      <c r="G514" s="71"/>
      <c r="H514" s="71"/>
      <c r="I514" s="72"/>
      <c r="J514" s="73"/>
    </row>
    <row r="515" spans="1:10" x14ac:dyDescent="0.35">
      <c r="A515" s="71"/>
      <c r="B515" s="71"/>
      <c r="C515" s="71"/>
      <c r="D515" s="69"/>
      <c r="E515" s="71"/>
      <c r="F515" s="71"/>
      <c r="G515" s="71"/>
      <c r="H515" s="71"/>
      <c r="I515" s="72"/>
      <c r="J515" s="73"/>
    </row>
    <row r="516" spans="1:10" x14ac:dyDescent="0.35">
      <c r="A516" s="71"/>
      <c r="B516" s="71"/>
      <c r="C516" s="71"/>
      <c r="D516" s="69"/>
      <c r="E516" s="71"/>
      <c r="F516" s="71"/>
      <c r="G516" s="71"/>
      <c r="H516" s="71"/>
      <c r="I516" s="72"/>
      <c r="J516" s="73"/>
    </row>
    <row r="517" spans="1:10" x14ac:dyDescent="0.35">
      <c r="A517" s="71"/>
      <c r="B517" s="71"/>
      <c r="C517" s="71"/>
      <c r="D517" s="69"/>
      <c r="E517" s="71"/>
      <c r="F517" s="71"/>
      <c r="G517" s="71"/>
      <c r="H517" s="71"/>
      <c r="I517" s="72"/>
      <c r="J517" s="73"/>
    </row>
    <row r="518" spans="1:10" x14ac:dyDescent="0.35">
      <c r="A518" s="71"/>
      <c r="B518" s="71"/>
      <c r="C518" s="71"/>
      <c r="D518" s="69"/>
      <c r="E518" s="71"/>
      <c r="F518" s="71"/>
      <c r="G518" s="71"/>
      <c r="H518" s="71"/>
      <c r="I518" s="72"/>
      <c r="J518" s="73"/>
    </row>
    <row r="519" spans="1:10" x14ac:dyDescent="0.35">
      <c r="A519" s="71"/>
      <c r="B519" s="71"/>
      <c r="C519" s="71"/>
      <c r="D519" s="69"/>
      <c r="E519" s="71"/>
      <c r="F519" s="71"/>
      <c r="G519" s="71"/>
      <c r="H519" s="71"/>
      <c r="I519" s="72"/>
      <c r="J519" s="73"/>
    </row>
    <row r="520" spans="1:10" x14ac:dyDescent="0.35">
      <c r="A520" s="71"/>
      <c r="B520" s="71"/>
      <c r="C520" s="71"/>
      <c r="D520" s="69"/>
      <c r="E520" s="71"/>
      <c r="F520" s="71"/>
      <c r="G520" s="71"/>
      <c r="H520" s="71"/>
      <c r="I520" s="72"/>
      <c r="J520" s="73"/>
    </row>
    <row r="521" spans="1:10" x14ac:dyDescent="0.35">
      <c r="A521" s="71"/>
      <c r="B521" s="71"/>
      <c r="C521" s="71"/>
      <c r="D521" s="69"/>
      <c r="E521" s="71"/>
      <c r="F521" s="71"/>
      <c r="G521" s="71"/>
      <c r="H521" s="71"/>
      <c r="I521" s="72"/>
      <c r="J521" s="73"/>
    </row>
    <row r="522" spans="1:10" x14ac:dyDescent="0.35">
      <c r="A522" s="71"/>
      <c r="B522" s="71"/>
      <c r="C522" s="71"/>
      <c r="D522" s="69"/>
      <c r="E522" s="71"/>
      <c r="F522" s="71"/>
      <c r="G522" s="71"/>
      <c r="H522" s="71"/>
      <c r="I522" s="72"/>
      <c r="J522" s="73"/>
    </row>
    <row r="523" spans="1:10" x14ac:dyDescent="0.35">
      <c r="A523" s="71"/>
      <c r="B523" s="71"/>
      <c r="C523" s="71"/>
      <c r="D523" s="69"/>
      <c r="E523" s="71"/>
      <c r="F523" s="71"/>
      <c r="G523" s="71"/>
      <c r="H523" s="71"/>
      <c r="I523" s="72"/>
      <c r="J523" s="73"/>
    </row>
    <row r="524" spans="1:10" x14ac:dyDescent="0.35">
      <c r="A524" s="71"/>
      <c r="B524" s="71"/>
      <c r="C524" s="71"/>
      <c r="D524" s="69"/>
      <c r="E524" s="71"/>
      <c r="F524" s="71"/>
      <c r="G524" s="71"/>
      <c r="H524" s="71"/>
      <c r="I524" s="72"/>
      <c r="J524" s="73"/>
    </row>
    <row r="525" spans="1:10" x14ac:dyDescent="0.35">
      <c r="A525" s="71"/>
      <c r="B525" s="71"/>
      <c r="C525" s="71"/>
      <c r="D525" s="69"/>
      <c r="E525" s="71"/>
      <c r="F525" s="71"/>
      <c r="G525" s="71"/>
      <c r="H525" s="71"/>
      <c r="I525" s="72"/>
      <c r="J525" s="73"/>
    </row>
    <row r="526" spans="1:10" x14ac:dyDescent="0.35">
      <c r="A526" s="71"/>
      <c r="B526" s="71"/>
      <c r="C526" s="71"/>
      <c r="D526" s="69"/>
      <c r="E526" s="71"/>
      <c r="F526" s="71"/>
      <c r="G526" s="71"/>
      <c r="H526" s="71"/>
      <c r="I526" s="72"/>
      <c r="J526" s="73"/>
    </row>
    <row r="527" spans="1:10" x14ac:dyDescent="0.35">
      <c r="A527" s="71"/>
      <c r="B527" s="71"/>
      <c r="C527" s="71"/>
      <c r="D527" s="69"/>
      <c r="E527" s="71"/>
      <c r="F527" s="71"/>
      <c r="G527" s="71"/>
      <c r="H527" s="71"/>
      <c r="I527" s="72"/>
      <c r="J527" s="73"/>
    </row>
    <row r="528" spans="1:10" x14ac:dyDescent="0.35">
      <c r="A528" s="71"/>
      <c r="B528" s="71"/>
      <c r="C528" s="71"/>
      <c r="D528" s="69"/>
      <c r="E528" s="71"/>
      <c r="F528" s="71"/>
      <c r="G528" s="71"/>
      <c r="H528" s="71"/>
      <c r="I528" s="72"/>
      <c r="J528" s="73"/>
    </row>
    <row r="529" spans="1:10" x14ac:dyDescent="0.35">
      <c r="A529" s="71"/>
      <c r="B529" s="71"/>
      <c r="C529" s="71"/>
      <c r="D529" s="69"/>
      <c r="E529" s="71"/>
      <c r="F529" s="71"/>
      <c r="G529" s="71"/>
      <c r="H529" s="71"/>
      <c r="I529" s="72"/>
      <c r="J529" s="73"/>
    </row>
    <row r="530" spans="1:10" x14ac:dyDescent="0.35">
      <c r="A530" s="71"/>
      <c r="B530" s="71"/>
      <c r="C530" s="71"/>
      <c r="D530" s="69"/>
      <c r="E530" s="71"/>
      <c r="F530" s="71"/>
      <c r="G530" s="71"/>
      <c r="H530" s="71"/>
      <c r="I530" s="72"/>
      <c r="J530" s="73"/>
    </row>
    <row r="531" spans="1:10" x14ac:dyDescent="0.35">
      <c r="A531" s="71"/>
      <c r="B531" s="71"/>
      <c r="C531" s="71"/>
      <c r="D531" s="69"/>
      <c r="E531" s="71"/>
      <c r="F531" s="71"/>
      <c r="G531" s="71"/>
      <c r="H531" s="71"/>
      <c r="I531" s="72"/>
      <c r="J531" s="73"/>
    </row>
    <row r="532" spans="1:10" x14ac:dyDescent="0.35">
      <c r="A532" s="71"/>
      <c r="B532" s="71"/>
      <c r="C532" s="71"/>
      <c r="D532" s="69"/>
      <c r="E532" s="71"/>
      <c r="F532" s="71"/>
      <c r="G532" s="71"/>
      <c r="H532" s="71"/>
      <c r="I532" s="72"/>
      <c r="J532" s="73"/>
    </row>
    <row r="533" spans="1:10" x14ac:dyDescent="0.35">
      <c r="A533" s="71"/>
      <c r="B533" s="71"/>
      <c r="C533" s="71"/>
      <c r="D533" s="69"/>
      <c r="E533" s="71"/>
      <c r="F533" s="71"/>
      <c r="G533" s="71"/>
      <c r="H533" s="71"/>
      <c r="I533" s="72"/>
      <c r="J533" s="73"/>
    </row>
    <row r="534" spans="1:10" x14ac:dyDescent="0.35">
      <c r="A534" s="71"/>
      <c r="B534" s="71"/>
      <c r="C534" s="71"/>
      <c r="D534" s="69"/>
      <c r="E534" s="71"/>
      <c r="F534" s="71"/>
      <c r="G534" s="71"/>
      <c r="H534" s="71"/>
      <c r="I534" s="72"/>
      <c r="J534" s="73"/>
    </row>
    <row r="535" spans="1:10" x14ac:dyDescent="0.35">
      <c r="A535" s="71"/>
      <c r="B535" s="71"/>
      <c r="C535" s="71"/>
      <c r="D535" s="69"/>
      <c r="E535" s="71"/>
      <c r="F535" s="71"/>
      <c r="G535" s="71"/>
      <c r="H535" s="71"/>
      <c r="I535" s="72"/>
      <c r="J535" s="73"/>
    </row>
    <row r="536" spans="1:10" x14ac:dyDescent="0.35">
      <c r="A536" s="71"/>
      <c r="B536" s="71"/>
      <c r="C536" s="71"/>
      <c r="D536" s="69"/>
      <c r="E536" s="71"/>
      <c r="F536" s="71"/>
      <c r="G536" s="71"/>
      <c r="H536" s="71"/>
      <c r="I536" s="72"/>
      <c r="J536" s="73"/>
    </row>
    <row r="537" spans="1:10" x14ac:dyDescent="0.35">
      <c r="A537" s="71"/>
      <c r="B537" s="71"/>
      <c r="C537" s="71"/>
      <c r="D537" s="69"/>
      <c r="E537" s="71"/>
      <c r="F537" s="71"/>
      <c r="G537" s="71"/>
      <c r="H537" s="71"/>
      <c r="I537" s="72"/>
      <c r="J537" s="73"/>
    </row>
    <row r="538" spans="1:10" x14ac:dyDescent="0.35">
      <c r="A538" s="71"/>
      <c r="B538" s="71"/>
      <c r="C538" s="71"/>
      <c r="D538" s="69"/>
      <c r="E538" s="71"/>
      <c r="F538" s="71"/>
      <c r="G538" s="71"/>
      <c r="H538" s="71"/>
      <c r="I538" s="72"/>
      <c r="J538" s="73"/>
    </row>
    <row r="539" spans="1:10" x14ac:dyDescent="0.35">
      <c r="A539" s="71"/>
      <c r="B539" s="71"/>
      <c r="C539" s="71"/>
      <c r="D539" s="69"/>
      <c r="E539" s="71"/>
      <c r="F539" s="71"/>
      <c r="G539" s="71"/>
      <c r="H539" s="71"/>
      <c r="I539" s="72"/>
      <c r="J539" s="73"/>
    </row>
    <row r="540" spans="1:10" x14ac:dyDescent="0.35">
      <c r="A540" s="71"/>
      <c r="B540" s="71"/>
      <c r="C540" s="71"/>
      <c r="D540" s="69"/>
      <c r="E540" s="71"/>
      <c r="F540" s="71"/>
      <c r="G540" s="71"/>
      <c r="H540" s="71"/>
      <c r="I540" s="72"/>
      <c r="J540" s="73"/>
    </row>
    <row r="541" spans="1:10" x14ac:dyDescent="0.35">
      <c r="A541" s="71"/>
      <c r="B541" s="71"/>
      <c r="C541" s="71"/>
      <c r="D541" s="69"/>
      <c r="E541" s="71"/>
      <c r="F541" s="71"/>
      <c r="G541" s="71"/>
      <c r="H541" s="71"/>
      <c r="I541" s="72"/>
      <c r="J541" s="73"/>
    </row>
    <row r="542" spans="1:10" x14ac:dyDescent="0.35">
      <c r="A542" s="71"/>
      <c r="B542" s="71"/>
      <c r="C542" s="71"/>
      <c r="D542" s="69"/>
      <c r="E542" s="71"/>
      <c r="F542" s="71"/>
      <c r="G542" s="71"/>
      <c r="H542" s="71"/>
      <c r="I542" s="72"/>
      <c r="J542" s="73"/>
    </row>
    <row r="543" spans="1:10" x14ac:dyDescent="0.35">
      <c r="A543" s="71"/>
      <c r="B543" s="71"/>
      <c r="C543" s="71"/>
      <c r="D543" s="69"/>
      <c r="E543" s="71"/>
      <c r="F543" s="71"/>
      <c r="G543" s="71"/>
      <c r="H543" s="71"/>
      <c r="I543" s="72"/>
      <c r="J543" s="73"/>
    </row>
    <row r="544" spans="1:10" x14ac:dyDescent="0.35">
      <c r="A544" s="71"/>
      <c r="B544" s="71"/>
      <c r="C544" s="71"/>
      <c r="D544" s="69"/>
      <c r="E544" s="71"/>
      <c r="F544" s="71"/>
      <c r="G544" s="71"/>
      <c r="H544" s="71"/>
      <c r="I544" s="72"/>
      <c r="J544" s="73"/>
    </row>
    <row r="545" spans="1:10" x14ac:dyDescent="0.35">
      <c r="A545" s="71"/>
      <c r="B545" s="71"/>
      <c r="C545" s="71"/>
      <c r="D545" s="69"/>
      <c r="E545" s="71"/>
      <c r="F545" s="71"/>
      <c r="G545" s="71"/>
      <c r="H545" s="71"/>
      <c r="I545" s="72"/>
      <c r="J545" s="73"/>
    </row>
    <row r="546" spans="1:10" x14ac:dyDescent="0.35">
      <c r="A546" s="71"/>
      <c r="B546" s="71"/>
      <c r="C546" s="71"/>
      <c r="D546" s="69"/>
      <c r="E546" s="71"/>
      <c r="F546" s="71"/>
      <c r="G546" s="71"/>
      <c r="H546" s="71"/>
      <c r="I546" s="72"/>
      <c r="J546" s="73"/>
    </row>
    <row r="547" spans="1:10" x14ac:dyDescent="0.35">
      <c r="A547" s="71"/>
      <c r="B547" s="71"/>
      <c r="C547" s="71"/>
      <c r="D547" s="69"/>
      <c r="E547" s="71"/>
      <c r="F547" s="71"/>
      <c r="G547" s="71"/>
      <c r="H547" s="71"/>
      <c r="I547" s="72"/>
      <c r="J547" s="73"/>
    </row>
    <row r="548" spans="1:10" x14ac:dyDescent="0.35">
      <c r="A548" s="71"/>
      <c r="B548" s="71"/>
      <c r="C548" s="71"/>
      <c r="D548" s="69"/>
      <c r="E548" s="71"/>
      <c r="F548" s="71"/>
      <c r="G548" s="71"/>
      <c r="H548" s="71"/>
      <c r="I548" s="72"/>
      <c r="J548" s="73"/>
    </row>
    <row r="549" spans="1:10" x14ac:dyDescent="0.35">
      <c r="A549" s="71"/>
      <c r="B549" s="71"/>
      <c r="C549" s="71"/>
      <c r="D549" s="69"/>
      <c r="E549" s="71"/>
      <c r="F549" s="71"/>
      <c r="G549" s="71"/>
      <c r="H549" s="71"/>
      <c r="I549" s="72"/>
      <c r="J549" s="73"/>
    </row>
    <row r="550" spans="1:10" x14ac:dyDescent="0.35">
      <c r="A550" s="71"/>
      <c r="B550" s="71"/>
      <c r="C550" s="71"/>
      <c r="D550" s="69"/>
      <c r="E550" s="71"/>
      <c r="F550" s="71"/>
      <c r="G550" s="71"/>
      <c r="H550" s="71"/>
      <c r="I550" s="72"/>
      <c r="J550" s="73"/>
    </row>
    <row r="551" spans="1:10" x14ac:dyDescent="0.35">
      <c r="A551" s="71"/>
      <c r="B551" s="71"/>
      <c r="C551" s="71"/>
      <c r="D551" s="69"/>
      <c r="E551" s="71"/>
      <c r="F551" s="71"/>
      <c r="G551" s="71"/>
      <c r="H551" s="71"/>
      <c r="I551" s="72"/>
      <c r="J551" s="73"/>
    </row>
    <row r="552" spans="1:10" x14ac:dyDescent="0.35">
      <c r="A552" s="71"/>
      <c r="B552" s="71"/>
      <c r="C552" s="71"/>
      <c r="D552" s="69"/>
      <c r="E552" s="71"/>
      <c r="F552" s="71"/>
      <c r="G552" s="71"/>
      <c r="H552" s="71"/>
      <c r="I552" s="72"/>
      <c r="J552" s="73"/>
    </row>
    <row r="553" spans="1:10" x14ac:dyDescent="0.35">
      <c r="A553" s="71"/>
      <c r="B553" s="71"/>
      <c r="C553" s="71"/>
      <c r="D553" s="69"/>
      <c r="E553" s="71"/>
      <c r="F553" s="71"/>
      <c r="G553" s="71"/>
      <c r="H553" s="71"/>
      <c r="I553" s="72"/>
      <c r="J553" s="73"/>
    </row>
    <row r="554" spans="1:10" x14ac:dyDescent="0.35">
      <c r="A554" s="71"/>
      <c r="B554" s="71"/>
      <c r="C554" s="71"/>
      <c r="D554" s="69"/>
      <c r="E554" s="71"/>
      <c r="F554" s="71"/>
      <c r="G554" s="71"/>
      <c r="H554" s="71"/>
      <c r="I554" s="72"/>
      <c r="J554" s="73"/>
    </row>
    <row r="555" spans="1:10" x14ac:dyDescent="0.35">
      <c r="A555" s="71"/>
      <c r="B555" s="71"/>
      <c r="C555" s="71"/>
      <c r="D555" s="69"/>
      <c r="E555" s="71"/>
      <c r="F555" s="71"/>
      <c r="G555" s="71"/>
      <c r="H555" s="71"/>
      <c r="I555" s="72"/>
      <c r="J555" s="73"/>
    </row>
    <row r="556" spans="1:10" x14ac:dyDescent="0.35">
      <c r="A556" s="71"/>
      <c r="B556" s="71"/>
      <c r="C556" s="71"/>
      <c r="D556" s="69"/>
      <c r="E556" s="71"/>
      <c r="F556" s="71"/>
      <c r="G556" s="71"/>
      <c r="H556" s="71"/>
      <c r="I556" s="72"/>
      <c r="J556" s="73"/>
    </row>
    <row r="557" spans="1:10" x14ac:dyDescent="0.35">
      <c r="A557" s="71"/>
      <c r="B557" s="71"/>
      <c r="C557" s="71"/>
      <c r="D557" s="69"/>
      <c r="E557" s="71"/>
      <c r="F557" s="71"/>
      <c r="G557" s="71"/>
      <c r="H557" s="71"/>
      <c r="I557" s="72"/>
      <c r="J557" s="73"/>
    </row>
    <row r="558" spans="1:10" x14ac:dyDescent="0.35">
      <c r="A558" s="71"/>
      <c r="B558" s="71"/>
      <c r="C558" s="71"/>
      <c r="D558" s="69"/>
      <c r="E558" s="71"/>
      <c r="F558" s="71"/>
      <c r="G558" s="71"/>
      <c r="H558" s="71"/>
      <c r="I558" s="72"/>
      <c r="J558" s="73"/>
    </row>
    <row r="559" spans="1:10" x14ac:dyDescent="0.35">
      <c r="A559" s="71"/>
      <c r="B559" s="71"/>
      <c r="C559" s="71"/>
      <c r="D559" s="69"/>
      <c r="E559" s="71"/>
      <c r="F559" s="71"/>
      <c r="G559" s="71"/>
      <c r="H559" s="71"/>
      <c r="I559" s="72"/>
      <c r="J559" s="73"/>
    </row>
    <row r="560" spans="1:10" x14ac:dyDescent="0.35">
      <c r="A560" s="71"/>
      <c r="B560" s="71"/>
      <c r="C560" s="71"/>
      <c r="D560" s="69"/>
      <c r="E560" s="71"/>
      <c r="F560" s="71"/>
      <c r="G560" s="71"/>
      <c r="H560" s="71"/>
      <c r="I560" s="72"/>
      <c r="J560" s="73"/>
    </row>
    <row r="561" spans="1:10" x14ac:dyDescent="0.35">
      <c r="A561" s="71"/>
      <c r="B561" s="71"/>
      <c r="C561" s="71"/>
      <c r="D561" s="69"/>
      <c r="E561" s="71"/>
      <c r="F561" s="71"/>
      <c r="G561" s="71"/>
      <c r="H561" s="71"/>
      <c r="I561" s="72"/>
      <c r="J561" s="73"/>
    </row>
    <row r="562" spans="1:10" x14ac:dyDescent="0.35">
      <c r="A562" s="71"/>
      <c r="B562" s="71"/>
      <c r="C562" s="71"/>
      <c r="D562" s="69"/>
      <c r="E562" s="71"/>
      <c r="F562" s="71"/>
      <c r="G562" s="71"/>
      <c r="H562" s="71"/>
      <c r="I562" s="72"/>
      <c r="J562" s="73"/>
    </row>
    <row r="563" spans="1:10" x14ac:dyDescent="0.35">
      <c r="A563" s="71"/>
      <c r="B563" s="71"/>
      <c r="C563" s="71"/>
      <c r="D563" s="69"/>
      <c r="E563" s="71"/>
      <c r="F563" s="71"/>
      <c r="G563" s="71"/>
      <c r="H563" s="71"/>
      <c r="I563" s="72"/>
      <c r="J563" s="73"/>
    </row>
    <row r="564" spans="1:10" x14ac:dyDescent="0.35">
      <c r="A564" s="71"/>
      <c r="B564" s="71"/>
      <c r="C564" s="71"/>
      <c r="D564" s="69"/>
      <c r="E564" s="71"/>
      <c r="F564" s="71"/>
      <c r="G564" s="71"/>
      <c r="H564" s="71"/>
      <c r="I564" s="72"/>
      <c r="J564" s="73"/>
    </row>
    <row r="565" spans="1:10" x14ac:dyDescent="0.35">
      <c r="A565" s="71"/>
      <c r="B565" s="71"/>
      <c r="C565" s="71"/>
      <c r="D565" s="69"/>
      <c r="E565" s="71"/>
      <c r="F565" s="71"/>
      <c r="G565" s="71"/>
      <c r="H565" s="71"/>
      <c r="I565" s="72"/>
      <c r="J565" s="73"/>
    </row>
    <row r="566" spans="1:10" x14ac:dyDescent="0.35">
      <c r="A566" s="71"/>
      <c r="B566" s="71"/>
      <c r="C566" s="71"/>
      <c r="D566" s="69"/>
      <c r="E566" s="71"/>
      <c r="F566" s="71"/>
      <c r="G566" s="71"/>
      <c r="H566" s="71"/>
      <c r="I566" s="72"/>
      <c r="J566" s="73"/>
    </row>
    <row r="567" spans="1:10" x14ac:dyDescent="0.35">
      <c r="A567" s="71"/>
      <c r="B567" s="71"/>
      <c r="C567" s="71"/>
      <c r="D567" s="69"/>
      <c r="E567" s="71"/>
      <c r="F567" s="71"/>
      <c r="G567" s="71"/>
      <c r="H567" s="71"/>
      <c r="I567" s="72"/>
      <c r="J567" s="73"/>
    </row>
    <row r="568" spans="1:10" x14ac:dyDescent="0.35">
      <c r="A568" s="71"/>
      <c r="B568" s="71"/>
      <c r="C568" s="71"/>
      <c r="D568" s="69"/>
      <c r="E568" s="71"/>
      <c r="F568" s="71"/>
      <c r="G568" s="71"/>
      <c r="H568" s="71"/>
      <c r="I568" s="72"/>
      <c r="J568" s="73"/>
    </row>
    <row r="569" spans="1:10" x14ac:dyDescent="0.35">
      <c r="A569" s="71"/>
      <c r="B569" s="71"/>
      <c r="C569" s="71"/>
      <c r="D569" s="69"/>
      <c r="E569" s="71"/>
      <c r="F569" s="71"/>
      <c r="G569" s="71"/>
      <c r="H569" s="71"/>
      <c r="I569" s="72"/>
      <c r="J569" s="73"/>
    </row>
    <row r="570" spans="1:10" x14ac:dyDescent="0.35">
      <c r="A570" s="71"/>
      <c r="B570" s="71"/>
      <c r="C570" s="71"/>
      <c r="D570" s="69"/>
      <c r="E570" s="71"/>
      <c r="F570" s="71"/>
      <c r="G570" s="71"/>
      <c r="H570" s="71"/>
      <c r="I570" s="72"/>
      <c r="J570" s="73"/>
    </row>
    <row r="571" spans="1:10" x14ac:dyDescent="0.35">
      <c r="A571" s="71"/>
      <c r="B571" s="71"/>
      <c r="C571" s="71"/>
      <c r="D571" s="69"/>
      <c r="E571" s="71"/>
      <c r="F571" s="71"/>
      <c r="G571" s="71"/>
      <c r="H571" s="71"/>
      <c r="I571" s="72"/>
      <c r="J571" s="73"/>
    </row>
    <row r="572" spans="1:10" x14ac:dyDescent="0.35">
      <c r="A572" s="71"/>
      <c r="B572" s="71"/>
      <c r="C572" s="71"/>
      <c r="D572" s="69"/>
      <c r="E572" s="71"/>
      <c r="F572" s="71"/>
      <c r="G572" s="71"/>
      <c r="H572" s="71"/>
      <c r="I572" s="72"/>
      <c r="J572" s="73"/>
    </row>
    <row r="573" spans="1:10" x14ac:dyDescent="0.35">
      <c r="A573" s="71"/>
      <c r="B573" s="71"/>
      <c r="C573" s="71"/>
      <c r="D573" s="69"/>
      <c r="E573" s="71"/>
      <c r="F573" s="71"/>
      <c r="G573" s="71"/>
      <c r="H573" s="71"/>
      <c r="I573" s="72"/>
      <c r="J573" s="73"/>
    </row>
    <row r="574" spans="1:10" x14ac:dyDescent="0.35">
      <c r="A574" s="71"/>
      <c r="B574" s="71"/>
      <c r="C574" s="71"/>
      <c r="D574" s="69"/>
      <c r="E574" s="71"/>
      <c r="F574" s="71"/>
      <c r="G574" s="71"/>
      <c r="H574" s="71"/>
      <c r="I574" s="72"/>
      <c r="J574" s="73"/>
    </row>
    <row r="575" spans="1:10" x14ac:dyDescent="0.35">
      <c r="A575" s="71"/>
      <c r="B575" s="71"/>
      <c r="C575" s="71"/>
      <c r="D575" s="69"/>
      <c r="E575" s="71"/>
      <c r="F575" s="71"/>
      <c r="G575" s="71"/>
      <c r="H575" s="71"/>
      <c r="I575" s="72"/>
      <c r="J575" s="73"/>
    </row>
    <row r="576" spans="1:10" x14ac:dyDescent="0.35">
      <c r="A576" s="71"/>
      <c r="B576" s="71"/>
      <c r="C576" s="71"/>
      <c r="D576" s="69"/>
      <c r="E576" s="71"/>
      <c r="F576" s="71"/>
      <c r="G576" s="71"/>
      <c r="H576" s="71"/>
      <c r="I576" s="72"/>
      <c r="J576" s="73"/>
    </row>
    <row r="577" spans="1:10" x14ac:dyDescent="0.35">
      <c r="A577" s="71"/>
      <c r="B577" s="71"/>
      <c r="C577" s="71"/>
      <c r="D577" s="69"/>
      <c r="E577" s="71"/>
      <c r="F577" s="71"/>
      <c r="G577" s="71"/>
      <c r="H577" s="71"/>
      <c r="I577" s="72"/>
      <c r="J577" s="73"/>
    </row>
    <row r="578" spans="1:10" x14ac:dyDescent="0.35">
      <c r="A578" s="71"/>
      <c r="B578" s="71"/>
      <c r="C578" s="71"/>
      <c r="D578" s="69"/>
      <c r="E578" s="71"/>
      <c r="F578" s="71"/>
      <c r="G578" s="71"/>
      <c r="H578" s="71"/>
      <c r="I578" s="72"/>
      <c r="J578" s="73"/>
    </row>
    <row r="579" spans="1:10" x14ac:dyDescent="0.35">
      <c r="A579" s="71"/>
      <c r="B579" s="71"/>
      <c r="C579" s="71"/>
      <c r="D579" s="69"/>
      <c r="E579" s="71"/>
      <c r="F579" s="71"/>
      <c r="G579" s="71"/>
      <c r="H579" s="71"/>
      <c r="I579" s="72"/>
      <c r="J579" s="73"/>
    </row>
    <row r="580" spans="1:10" x14ac:dyDescent="0.35">
      <c r="A580" s="71"/>
      <c r="B580" s="71"/>
      <c r="C580" s="71"/>
      <c r="D580" s="69"/>
      <c r="E580" s="71"/>
      <c r="F580" s="71"/>
      <c r="G580" s="71"/>
      <c r="H580" s="71"/>
      <c r="I580" s="72"/>
      <c r="J580" s="73"/>
    </row>
    <row r="581" spans="1:10" x14ac:dyDescent="0.35">
      <c r="A581" s="71"/>
      <c r="B581" s="71"/>
      <c r="C581" s="71"/>
      <c r="D581" s="69"/>
      <c r="E581" s="71"/>
      <c r="F581" s="71"/>
      <c r="G581" s="71"/>
      <c r="H581" s="71"/>
      <c r="I581" s="72"/>
      <c r="J581" s="73"/>
    </row>
    <row r="582" spans="1:10" x14ac:dyDescent="0.35">
      <c r="A582" s="71"/>
      <c r="B582" s="71"/>
      <c r="C582" s="71"/>
      <c r="D582" s="69"/>
      <c r="E582" s="71"/>
      <c r="F582" s="71"/>
      <c r="G582" s="71"/>
      <c r="H582" s="71"/>
      <c r="I582" s="72"/>
      <c r="J582" s="73"/>
    </row>
    <row r="583" spans="1:10" x14ac:dyDescent="0.35">
      <c r="A583" s="71"/>
      <c r="B583" s="71"/>
      <c r="C583" s="71"/>
      <c r="D583" s="69"/>
      <c r="E583" s="71"/>
      <c r="F583" s="71"/>
      <c r="G583" s="71"/>
      <c r="H583" s="71"/>
      <c r="I583" s="72"/>
      <c r="J583" s="73"/>
    </row>
    <row r="584" spans="1:10" x14ac:dyDescent="0.35">
      <c r="A584" s="71"/>
      <c r="B584" s="71"/>
      <c r="C584" s="71"/>
      <c r="D584" s="69"/>
      <c r="E584" s="71"/>
      <c r="F584" s="71"/>
      <c r="G584" s="71"/>
      <c r="H584" s="71"/>
      <c r="I584" s="72"/>
      <c r="J584" s="73"/>
    </row>
    <row r="585" spans="1:10" x14ac:dyDescent="0.35">
      <c r="A585" s="71"/>
      <c r="B585" s="71"/>
      <c r="C585" s="71"/>
      <c r="D585" s="69"/>
      <c r="E585" s="71"/>
      <c r="F585" s="71"/>
      <c r="G585" s="71"/>
      <c r="H585" s="71"/>
      <c r="I585" s="72"/>
      <c r="J585" s="73"/>
    </row>
    <row r="586" spans="1:10" x14ac:dyDescent="0.35">
      <c r="A586" s="71"/>
      <c r="B586" s="71"/>
      <c r="C586" s="71"/>
      <c r="D586" s="69"/>
      <c r="E586" s="71"/>
      <c r="F586" s="71"/>
      <c r="G586" s="71"/>
      <c r="H586" s="71"/>
      <c r="I586" s="72"/>
      <c r="J586" s="73"/>
    </row>
    <row r="587" spans="1:10" x14ac:dyDescent="0.35">
      <c r="A587" s="71"/>
      <c r="B587" s="71"/>
      <c r="C587" s="71"/>
      <c r="D587" s="69"/>
      <c r="E587" s="71"/>
      <c r="F587" s="71"/>
      <c r="G587" s="71"/>
      <c r="H587" s="71"/>
      <c r="I587" s="72"/>
      <c r="J587" s="73"/>
    </row>
    <row r="588" spans="1:10" x14ac:dyDescent="0.35">
      <c r="A588" s="71"/>
      <c r="B588" s="71"/>
      <c r="C588" s="71"/>
      <c r="D588" s="69"/>
      <c r="E588" s="71"/>
      <c r="F588" s="71"/>
      <c r="G588" s="71"/>
      <c r="H588" s="71"/>
      <c r="I588" s="72"/>
      <c r="J588" s="73"/>
    </row>
    <row r="589" spans="1:10" x14ac:dyDescent="0.35">
      <c r="A589" s="71"/>
      <c r="B589" s="71"/>
      <c r="C589" s="71"/>
      <c r="D589" s="69"/>
      <c r="E589" s="71"/>
      <c r="F589" s="71"/>
      <c r="G589" s="71"/>
      <c r="H589" s="71"/>
      <c r="I589" s="72"/>
      <c r="J589" s="73"/>
    </row>
    <row r="590" spans="1:10" x14ac:dyDescent="0.35">
      <c r="A590" s="71"/>
      <c r="B590" s="71"/>
      <c r="C590" s="71"/>
      <c r="D590" s="69"/>
      <c r="E590" s="71"/>
      <c r="F590" s="71"/>
      <c r="G590" s="71"/>
      <c r="H590" s="71"/>
      <c r="I590" s="72"/>
      <c r="J590" s="73"/>
    </row>
    <row r="591" spans="1:10" x14ac:dyDescent="0.35">
      <c r="A591" s="71"/>
      <c r="B591" s="71"/>
      <c r="C591" s="71"/>
      <c r="D591" s="69"/>
      <c r="E591" s="71"/>
      <c r="F591" s="71"/>
      <c r="G591" s="71"/>
      <c r="H591" s="71"/>
      <c r="I591" s="72"/>
      <c r="J591" s="73"/>
    </row>
    <row r="592" spans="1:10" x14ac:dyDescent="0.35">
      <c r="A592" s="71"/>
      <c r="B592" s="71"/>
      <c r="C592" s="71"/>
      <c r="D592" s="69"/>
      <c r="E592" s="71"/>
      <c r="F592" s="71"/>
      <c r="G592" s="71"/>
      <c r="H592" s="71"/>
      <c r="I592" s="72"/>
      <c r="J592" s="73"/>
    </row>
    <row r="593" spans="1:10" x14ac:dyDescent="0.35">
      <c r="A593" s="71"/>
      <c r="B593" s="71"/>
      <c r="C593" s="71"/>
      <c r="D593" s="69"/>
      <c r="E593" s="71"/>
      <c r="F593" s="71"/>
      <c r="G593" s="71"/>
      <c r="H593" s="71"/>
      <c r="I593" s="72"/>
      <c r="J593" s="73"/>
    </row>
    <row r="594" spans="1:10" x14ac:dyDescent="0.35">
      <c r="A594" s="71"/>
      <c r="B594" s="71"/>
      <c r="C594" s="71"/>
      <c r="D594" s="69"/>
      <c r="E594" s="71"/>
      <c r="F594" s="71"/>
      <c r="G594" s="71"/>
      <c r="H594" s="71"/>
      <c r="I594" s="72"/>
      <c r="J594" s="73"/>
    </row>
    <row r="595" spans="1:10" x14ac:dyDescent="0.35">
      <c r="A595" s="71"/>
      <c r="B595" s="71"/>
      <c r="C595" s="71"/>
      <c r="D595" s="69"/>
      <c r="E595" s="71"/>
      <c r="F595" s="71"/>
      <c r="G595" s="71"/>
      <c r="H595" s="71"/>
      <c r="I595" s="72"/>
      <c r="J595" s="73"/>
    </row>
    <row r="596" spans="1:10" x14ac:dyDescent="0.35">
      <c r="A596" s="71"/>
      <c r="B596" s="71"/>
      <c r="C596" s="71"/>
      <c r="D596" s="69"/>
      <c r="E596" s="71"/>
      <c r="F596" s="71"/>
      <c r="G596" s="71"/>
      <c r="H596" s="71"/>
      <c r="I596" s="72"/>
      <c r="J596" s="73"/>
    </row>
    <row r="597" spans="1:10" x14ac:dyDescent="0.35">
      <c r="A597" s="71"/>
      <c r="B597" s="71"/>
      <c r="C597" s="71"/>
      <c r="D597" s="69"/>
      <c r="E597" s="71"/>
      <c r="F597" s="71"/>
      <c r="G597" s="71"/>
      <c r="H597" s="71"/>
      <c r="I597" s="72"/>
      <c r="J597" s="73"/>
    </row>
    <row r="598" spans="1:10" x14ac:dyDescent="0.35">
      <c r="A598" s="71"/>
      <c r="B598" s="71"/>
      <c r="C598" s="71"/>
      <c r="D598" s="69"/>
      <c r="E598" s="71"/>
      <c r="F598" s="71"/>
      <c r="G598" s="71"/>
      <c r="H598" s="71"/>
      <c r="I598" s="72"/>
      <c r="J598" s="73"/>
    </row>
    <row r="599" spans="1:10" x14ac:dyDescent="0.35">
      <c r="A599" s="71"/>
      <c r="B599" s="71"/>
      <c r="C599" s="71"/>
      <c r="D599" s="69"/>
      <c r="E599" s="71"/>
      <c r="F599" s="71"/>
      <c r="G599" s="71"/>
      <c r="H599" s="71"/>
      <c r="I599" s="72"/>
      <c r="J599" s="73"/>
    </row>
    <row r="600" spans="1:10" x14ac:dyDescent="0.35">
      <c r="A600" s="71"/>
      <c r="B600" s="71"/>
      <c r="C600" s="71"/>
      <c r="D600" s="69"/>
      <c r="E600" s="71"/>
      <c r="F600" s="71"/>
      <c r="G600" s="71"/>
      <c r="H600" s="71"/>
      <c r="I600" s="72"/>
      <c r="J600" s="73"/>
    </row>
    <row r="601" spans="1:10" x14ac:dyDescent="0.35">
      <c r="A601" s="71"/>
      <c r="B601" s="71"/>
      <c r="C601" s="71"/>
      <c r="D601" s="69"/>
      <c r="E601" s="71"/>
      <c r="F601" s="71"/>
      <c r="G601" s="71"/>
      <c r="H601" s="71"/>
      <c r="I601" s="72"/>
      <c r="J601" s="73"/>
    </row>
    <row r="602" spans="1:10" x14ac:dyDescent="0.35">
      <c r="A602" s="71"/>
      <c r="B602" s="71"/>
      <c r="C602" s="71"/>
      <c r="D602" s="69"/>
      <c r="E602" s="71"/>
      <c r="F602" s="71"/>
      <c r="G602" s="71"/>
      <c r="H602" s="71"/>
      <c r="I602" s="72"/>
      <c r="J602" s="73"/>
    </row>
    <row r="603" spans="1:10" x14ac:dyDescent="0.35">
      <c r="A603" s="71"/>
      <c r="B603" s="71"/>
      <c r="C603" s="71"/>
      <c r="D603" s="69"/>
      <c r="E603" s="71"/>
      <c r="F603" s="71"/>
      <c r="G603" s="71"/>
      <c r="H603" s="71"/>
      <c r="I603" s="72"/>
      <c r="J603" s="73"/>
    </row>
    <row r="604" spans="1:10" x14ac:dyDescent="0.35">
      <c r="A604" s="71"/>
      <c r="B604" s="71"/>
      <c r="C604" s="71"/>
      <c r="D604" s="69"/>
      <c r="E604" s="71"/>
      <c r="F604" s="71"/>
      <c r="G604" s="71"/>
      <c r="H604" s="71"/>
      <c r="I604" s="72"/>
      <c r="J604" s="73"/>
    </row>
    <row r="605" spans="1:10" x14ac:dyDescent="0.35">
      <c r="A605" s="71"/>
      <c r="B605" s="71"/>
      <c r="C605" s="71"/>
      <c r="D605" s="69"/>
      <c r="E605" s="71"/>
      <c r="F605" s="71"/>
      <c r="G605" s="71"/>
      <c r="H605" s="71"/>
      <c r="I605" s="72"/>
      <c r="J605" s="73"/>
    </row>
    <row r="606" spans="1:10" x14ac:dyDescent="0.35">
      <c r="A606" s="71"/>
      <c r="B606" s="71"/>
      <c r="C606" s="71"/>
      <c r="D606" s="69"/>
      <c r="E606" s="71"/>
      <c r="F606" s="71"/>
      <c r="G606" s="71"/>
      <c r="H606" s="71"/>
      <c r="I606" s="72"/>
      <c r="J606" s="73"/>
    </row>
    <row r="607" spans="1:10" x14ac:dyDescent="0.35">
      <c r="A607" s="71"/>
      <c r="B607" s="71"/>
      <c r="C607" s="71"/>
      <c r="D607" s="69"/>
      <c r="E607" s="71"/>
      <c r="F607" s="71"/>
      <c r="G607" s="71"/>
      <c r="H607" s="71"/>
      <c r="I607" s="72"/>
      <c r="J607" s="73"/>
    </row>
    <row r="608" spans="1:10" x14ac:dyDescent="0.35">
      <c r="A608" s="71"/>
      <c r="B608" s="71"/>
      <c r="C608" s="71"/>
      <c r="D608" s="69"/>
      <c r="E608" s="71"/>
      <c r="F608" s="71"/>
      <c r="G608" s="71"/>
      <c r="H608" s="71"/>
      <c r="I608" s="72"/>
      <c r="J608" s="73"/>
    </row>
    <row r="609" spans="1:10" x14ac:dyDescent="0.35">
      <c r="A609" s="71"/>
      <c r="B609" s="71"/>
      <c r="C609" s="71"/>
      <c r="D609" s="69"/>
      <c r="E609" s="71"/>
      <c r="F609" s="71"/>
      <c r="G609" s="71"/>
      <c r="H609" s="71"/>
      <c r="I609" s="72"/>
      <c r="J609" s="73"/>
    </row>
    <row r="610" spans="1:10" x14ac:dyDescent="0.35">
      <c r="A610" s="71"/>
      <c r="B610" s="71"/>
      <c r="C610" s="71"/>
      <c r="D610" s="69"/>
      <c r="E610" s="71"/>
      <c r="F610" s="71"/>
      <c r="G610" s="71"/>
      <c r="H610" s="71"/>
      <c r="I610" s="72"/>
      <c r="J610" s="73"/>
    </row>
    <row r="611" spans="1:10" x14ac:dyDescent="0.35">
      <c r="A611" s="71"/>
      <c r="B611" s="71"/>
      <c r="C611" s="71"/>
      <c r="D611" s="69"/>
      <c r="E611" s="71"/>
      <c r="F611" s="71"/>
      <c r="G611" s="71"/>
      <c r="H611" s="71"/>
      <c r="I611" s="72"/>
      <c r="J611" s="73"/>
    </row>
    <row r="612" spans="1:10" x14ac:dyDescent="0.35">
      <c r="A612" s="71"/>
      <c r="B612" s="71"/>
      <c r="C612" s="71"/>
      <c r="D612" s="69"/>
      <c r="E612" s="71"/>
      <c r="F612" s="71"/>
      <c r="G612" s="71"/>
      <c r="H612" s="71"/>
      <c r="I612" s="72"/>
      <c r="J612" s="73"/>
    </row>
    <row r="613" spans="1:10" x14ac:dyDescent="0.35">
      <c r="A613" s="71"/>
      <c r="B613" s="71"/>
      <c r="C613" s="71"/>
      <c r="D613" s="69"/>
      <c r="E613" s="71"/>
      <c r="F613" s="71"/>
      <c r="G613" s="71"/>
      <c r="H613" s="71"/>
      <c r="I613" s="72"/>
      <c r="J613" s="73"/>
    </row>
    <row r="614" spans="1:10" x14ac:dyDescent="0.35">
      <c r="A614" s="71"/>
      <c r="B614" s="71"/>
      <c r="C614" s="71"/>
      <c r="D614" s="69"/>
      <c r="E614" s="71"/>
      <c r="F614" s="71"/>
      <c r="G614" s="71"/>
      <c r="H614" s="71"/>
      <c r="I614" s="72"/>
      <c r="J614" s="73"/>
    </row>
    <row r="615" spans="1:10" x14ac:dyDescent="0.35">
      <c r="A615" s="71"/>
      <c r="B615" s="71"/>
      <c r="C615" s="71"/>
      <c r="D615" s="69"/>
      <c r="E615" s="71"/>
      <c r="F615" s="71"/>
      <c r="G615" s="71"/>
      <c r="H615" s="71"/>
      <c r="I615" s="72"/>
      <c r="J615" s="73"/>
    </row>
    <row r="616" spans="1:10" x14ac:dyDescent="0.35">
      <c r="A616" s="71"/>
      <c r="B616" s="71"/>
      <c r="C616" s="71"/>
      <c r="D616" s="69"/>
      <c r="E616" s="71"/>
      <c r="F616" s="71"/>
      <c r="G616" s="71"/>
      <c r="H616" s="71"/>
      <c r="I616" s="72"/>
      <c r="J616" s="73"/>
    </row>
    <row r="617" spans="1:10" x14ac:dyDescent="0.35">
      <c r="A617" s="71"/>
      <c r="B617" s="71"/>
      <c r="C617" s="71"/>
      <c r="D617" s="69"/>
      <c r="E617" s="71"/>
      <c r="F617" s="71"/>
      <c r="G617" s="71"/>
      <c r="H617" s="71"/>
      <c r="I617" s="72"/>
      <c r="J617" s="73"/>
    </row>
    <row r="618" spans="1:10" x14ac:dyDescent="0.35">
      <c r="A618" s="71"/>
      <c r="B618" s="71"/>
      <c r="C618" s="71"/>
      <c r="D618" s="69"/>
      <c r="E618" s="71"/>
      <c r="F618" s="71"/>
      <c r="G618" s="71"/>
      <c r="H618" s="71"/>
      <c r="I618" s="72"/>
      <c r="J618" s="73"/>
    </row>
    <row r="619" spans="1:10" x14ac:dyDescent="0.35">
      <c r="A619" s="71"/>
      <c r="B619" s="71"/>
      <c r="C619" s="71"/>
      <c r="D619" s="69"/>
      <c r="E619" s="71"/>
      <c r="F619" s="71"/>
      <c r="G619" s="71"/>
      <c r="H619" s="71"/>
      <c r="I619" s="72"/>
      <c r="J619" s="73"/>
    </row>
    <row r="620" spans="1:10" x14ac:dyDescent="0.35">
      <c r="A620" s="71"/>
      <c r="B620" s="71"/>
      <c r="C620" s="71"/>
      <c r="D620" s="69"/>
      <c r="E620" s="71"/>
      <c r="F620" s="71"/>
      <c r="G620" s="71"/>
      <c r="H620" s="71"/>
      <c r="I620" s="72"/>
      <c r="J620" s="73"/>
    </row>
    <row r="621" spans="1:10" x14ac:dyDescent="0.35">
      <c r="A621" s="71"/>
      <c r="B621" s="71"/>
      <c r="C621" s="71"/>
      <c r="D621" s="69"/>
      <c r="E621" s="71"/>
      <c r="F621" s="71"/>
      <c r="G621" s="71"/>
      <c r="H621" s="71"/>
      <c r="I621" s="72"/>
      <c r="J621" s="73"/>
    </row>
    <row r="622" spans="1:10" x14ac:dyDescent="0.35">
      <c r="A622" s="71"/>
      <c r="B622" s="71"/>
      <c r="C622" s="71"/>
      <c r="D622" s="69"/>
      <c r="E622" s="71"/>
      <c r="F622" s="71"/>
      <c r="G622" s="71"/>
      <c r="H622" s="71"/>
      <c r="I622" s="72"/>
      <c r="J622" s="73"/>
    </row>
    <row r="623" spans="1:10" x14ac:dyDescent="0.35">
      <c r="A623" s="71"/>
      <c r="B623" s="71"/>
      <c r="C623" s="71"/>
      <c r="D623" s="69"/>
      <c r="E623" s="71"/>
      <c r="F623" s="71"/>
      <c r="G623" s="71"/>
      <c r="H623" s="71"/>
      <c r="I623" s="72"/>
      <c r="J623" s="73"/>
    </row>
    <row r="624" spans="1:10" x14ac:dyDescent="0.35">
      <c r="A624" s="71"/>
      <c r="B624" s="71"/>
      <c r="C624" s="71"/>
      <c r="D624" s="69"/>
      <c r="E624" s="71"/>
      <c r="F624" s="71"/>
      <c r="G624" s="71"/>
      <c r="H624" s="71"/>
      <c r="I624" s="72"/>
      <c r="J624" s="73"/>
    </row>
    <row r="625" spans="1:10" x14ac:dyDescent="0.35">
      <c r="A625" s="71"/>
      <c r="B625" s="71"/>
      <c r="C625" s="71"/>
      <c r="D625" s="69"/>
      <c r="E625" s="71"/>
      <c r="F625" s="71"/>
      <c r="G625" s="71"/>
      <c r="H625" s="71"/>
      <c r="I625" s="72"/>
      <c r="J625" s="73"/>
    </row>
    <row r="626" spans="1:10" x14ac:dyDescent="0.35">
      <c r="A626" s="71"/>
      <c r="B626" s="71"/>
      <c r="C626" s="71"/>
      <c r="D626" s="69"/>
      <c r="E626" s="71"/>
      <c r="F626" s="71"/>
      <c r="G626" s="71"/>
      <c r="H626" s="71"/>
      <c r="I626" s="72"/>
      <c r="J626" s="73"/>
    </row>
    <row r="627" spans="1:10" x14ac:dyDescent="0.35">
      <c r="A627" s="71"/>
      <c r="B627" s="71"/>
      <c r="C627" s="71"/>
      <c r="D627" s="69"/>
      <c r="E627" s="71"/>
      <c r="F627" s="71"/>
      <c r="G627" s="71"/>
      <c r="H627" s="71"/>
      <c r="I627" s="72"/>
      <c r="J627" s="73"/>
    </row>
    <row r="628" spans="1:10" x14ac:dyDescent="0.35">
      <c r="A628" s="71"/>
      <c r="B628" s="71"/>
      <c r="C628" s="71"/>
      <c r="D628" s="69"/>
      <c r="E628" s="71"/>
      <c r="F628" s="71"/>
      <c r="G628" s="71"/>
      <c r="H628" s="71"/>
      <c r="I628" s="72"/>
      <c r="J628" s="73"/>
    </row>
    <row r="629" spans="1:10" x14ac:dyDescent="0.35">
      <c r="A629" s="71"/>
      <c r="B629" s="71"/>
      <c r="C629" s="71"/>
      <c r="D629" s="69"/>
      <c r="E629" s="71"/>
      <c r="F629" s="71"/>
      <c r="G629" s="71"/>
      <c r="H629" s="71"/>
      <c r="I629" s="72"/>
      <c r="J629" s="73"/>
    </row>
    <row r="630" spans="1:10" x14ac:dyDescent="0.35">
      <c r="A630" s="71"/>
      <c r="B630" s="71"/>
      <c r="C630" s="71"/>
      <c r="D630" s="69"/>
      <c r="E630" s="71"/>
      <c r="F630" s="71"/>
      <c r="G630" s="71"/>
      <c r="H630" s="71"/>
      <c r="I630" s="72"/>
      <c r="J630" s="73"/>
    </row>
    <row r="631" spans="1:10" x14ac:dyDescent="0.35">
      <c r="A631" s="71"/>
      <c r="B631" s="71"/>
      <c r="C631" s="71"/>
      <c r="D631" s="69"/>
      <c r="E631" s="71"/>
      <c r="F631" s="71"/>
      <c r="G631" s="71"/>
      <c r="H631" s="71"/>
      <c r="I631" s="72"/>
      <c r="J631" s="73"/>
    </row>
    <row r="632" spans="1:10" x14ac:dyDescent="0.35">
      <c r="A632" s="71"/>
      <c r="B632" s="71"/>
      <c r="C632" s="71"/>
      <c r="D632" s="69"/>
      <c r="E632" s="71"/>
      <c r="F632" s="71"/>
      <c r="G632" s="71"/>
      <c r="H632" s="71"/>
      <c r="I632" s="72"/>
      <c r="J632" s="73"/>
    </row>
    <row r="633" spans="1:10" x14ac:dyDescent="0.35">
      <c r="A633" s="71"/>
      <c r="B633" s="71"/>
      <c r="C633" s="71"/>
      <c r="D633" s="69"/>
      <c r="E633" s="71"/>
      <c r="F633" s="71"/>
      <c r="G633" s="71"/>
      <c r="H633" s="71"/>
      <c r="I633" s="72"/>
      <c r="J633" s="73"/>
    </row>
    <row r="634" spans="1:10" x14ac:dyDescent="0.35">
      <c r="A634" s="71"/>
      <c r="B634" s="71"/>
      <c r="C634" s="71"/>
      <c r="D634" s="69"/>
      <c r="E634" s="71"/>
      <c r="F634" s="71"/>
      <c r="G634" s="71"/>
      <c r="H634" s="71"/>
      <c r="I634" s="72"/>
      <c r="J634" s="73"/>
    </row>
    <row r="635" spans="1:10" x14ac:dyDescent="0.35">
      <c r="A635" s="71"/>
      <c r="B635" s="71"/>
      <c r="C635" s="71"/>
      <c r="D635" s="69"/>
      <c r="E635" s="71"/>
      <c r="F635" s="71"/>
      <c r="G635" s="71"/>
      <c r="H635" s="71"/>
      <c r="I635" s="72"/>
      <c r="J635" s="73"/>
    </row>
    <row r="636" spans="1:10" x14ac:dyDescent="0.35">
      <c r="A636" s="71"/>
      <c r="B636" s="71"/>
      <c r="C636" s="71"/>
      <c r="D636" s="69"/>
      <c r="E636" s="71"/>
      <c r="F636" s="71"/>
      <c r="G636" s="71"/>
      <c r="H636" s="71"/>
      <c r="I636" s="72"/>
      <c r="J636" s="73"/>
    </row>
    <row r="637" spans="1:10" x14ac:dyDescent="0.35">
      <c r="A637" s="71"/>
      <c r="B637" s="71"/>
      <c r="C637" s="71"/>
      <c r="D637" s="69"/>
      <c r="E637" s="71"/>
      <c r="F637" s="71"/>
      <c r="G637" s="71"/>
      <c r="H637" s="71"/>
      <c r="I637" s="72"/>
      <c r="J637" s="73"/>
    </row>
    <row r="638" spans="1:10" x14ac:dyDescent="0.35">
      <c r="A638" s="71"/>
      <c r="B638" s="71"/>
      <c r="C638" s="71"/>
      <c r="D638" s="69"/>
      <c r="E638" s="71"/>
      <c r="F638" s="71"/>
      <c r="G638" s="71"/>
      <c r="H638" s="71"/>
      <c r="I638" s="72"/>
      <c r="J638" s="73"/>
    </row>
    <row r="639" spans="1:10" x14ac:dyDescent="0.35">
      <c r="A639" s="71"/>
      <c r="B639" s="71"/>
      <c r="C639" s="71"/>
      <c r="D639" s="69"/>
      <c r="E639" s="71"/>
      <c r="F639" s="71"/>
      <c r="G639" s="71"/>
      <c r="H639" s="71"/>
      <c r="I639" s="72"/>
      <c r="J639" s="73"/>
    </row>
    <row r="640" spans="1:10" x14ac:dyDescent="0.35">
      <c r="A640" s="71"/>
      <c r="B640" s="71"/>
      <c r="C640" s="71"/>
      <c r="D640" s="69"/>
      <c r="E640" s="71"/>
      <c r="F640" s="71"/>
      <c r="G640" s="71"/>
      <c r="H640" s="71"/>
      <c r="I640" s="72"/>
      <c r="J640" s="73"/>
    </row>
    <row r="641" spans="1:10" x14ac:dyDescent="0.35">
      <c r="A641" s="71"/>
      <c r="B641" s="71"/>
      <c r="C641" s="71"/>
      <c r="D641" s="69"/>
      <c r="E641" s="71"/>
      <c r="F641" s="71"/>
      <c r="G641" s="71"/>
      <c r="H641" s="71"/>
      <c r="I641" s="72"/>
      <c r="J641" s="73"/>
    </row>
    <row r="642" spans="1:10" x14ac:dyDescent="0.35">
      <c r="A642" s="71"/>
      <c r="B642" s="71"/>
      <c r="C642" s="71"/>
      <c r="D642" s="69"/>
      <c r="E642" s="71"/>
      <c r="F642" s="71"/>
      <c r="G642" s="71"/>
      <c r="H642" s="71"/>
      <c r="I642" s="72"/>
      <c r="J642" s="73"/>
    </row>
    <row r="643" spans="1:10" x14ac:dyDescent="0.35">
      <c r="A643" s="71"/>
      <c r="B643" s="71"/>
      <c r="C643" s="71"/>
      <c r="D643" s="69"/>
      <c r="E643" s="71"/>
      <c r="F643" s="71"/>
      <c r="G643" s="71"/>
      <c r="H643" s="71"/>
      <c r="I643" s="72"/>
      <c r="J643" s="73"/>
    </row>
    <row r="644" spans="1:10" x14ac:dyDescent="0.35">
      <c r="A644" s="71"/>
      <c r="B644" s="71"/>
      <c r="C644" s="71"/>
      <c r="D644" s="69"/>
      <c r="E644" s="71"/>
      <c r="F644" s="71"/>
      <c r="G644" s="71"/>
      <c r="H644" s="71"/>
      <c r="I644" s="72"/>
      <c r="J644" s="73"/>
    </row>
    <row r="645" spans="1:10" x14ac:dyDescent="0.35">
      <c r="A645" s="71"/>
      <c r="B645" s="71"/>
      <c r="C645" s="71"/>
      <c r="D645" s="69"/>
      <c r="E645" s="71"/>
      <c r="F645" s="71"/>
      <c r="G645" s="71"/>
      <c r="H645" s="71"/>
      <c r="I645" s="72"/>
      <c r="J645" s="73"/>
    </row>
    <row r="646" spans="1:10" x14ac:dyDescent="0.35">
      <c r="A646" s="71"/>
      <c r="B646" s="71"/>
      <c r="C646" s="71"/>
      <c r="D646" s="69"/>
      <c r="E646" s="71"/>
      <c r="F646" s="71"/>
      <c r="G646" s="71"/>
      <c r="H646" s="71"/>
      <c r="I646" s="72"/>
      <c r="J646" s="73"/>
    </row>
    <row r="647" spans="1:10" x14ac:dyDescent="0.35">
      <c r="A647" s="71"/>
      <c r="B647" s="71"/>
      <c r="C647" s="71"/>
      <c r="D647" s="69"/>
      <c r="E647" s="71"/>
      <c r="F647" s="71"/>
      <c r="G647" s="71"/>
      <c r="H647" s="71"/>
      <c r="I647" s="72"/>
      <c r="J647" s="73"/>
    </row>
    <row r="648" spans="1:10" x14ac:dyDescent="0.35">
      <c r="A648" s="71"/>
      <c r="B648" s="71"/>
      <c r="C648" s="71"/>
      <c r="D648" s="69"/>
      <c r="E648" s="71"/>
      <c r="F648" s="71"/>
      <c r="G648" s="71"/>
      <c r="H648" s="71"/>
      <c r="I648" s="72"/>
      <c r="J648" s="73"/>
    </row>
    <row r="649" spans="1:10" x14ac:dyDescent="0.35">
      <c r="A649" s="71"/>
      <c r="B649" s="71"/>
      <c r="C649" s="71"/>
      <c r="D649" s="69"/>
      <c r="E649" s="71"/>
      <c r="F649" s="71"/>
      <c r="G649" s="71"/>
      <c r="H649" s="71"/>
      <c r="I649" s="72"/>
      <c r="J649" s="73"/>
    </row>
    <row r="650" spans="1:10" x14ac:dyDescent="0.35">
      <c r="A650" s="71"/>
      <c r="B650" s="71"/>
      <c r="C650" s="71"/>
      <c r="D650" s="69"/>
      <c r="E650" s="71"/>
      <c r="F650" s="71"/>
      <c r="G650" s="71"/>
      <c r="H650" s="71"/>
      <c r="I650" s="72"/>
      <c r="J650" s="73"/>
    </row>
    <row r="651" spans="1:10" x14ac:dyDescent="0.35">
      <c r="A651" s="71"/>
      <c r="B651" s="71"/>
      <c r="C651" s="71"/>
      <c r="D651" s="69"/>
      <c r="E651" s="71"/>
      <c r="F651" s="71"/>
      <c r="G651" s="71"/>
      <c r="H651" s="71"/>
      <c r="I651" s="72"/>
      <c r="J651" s="73"/>
    </row>
    <row r="652" spans="1:10" x14ac:dyDescent="0.35">
      <c r="A652" s="71"/>
      <c r="B652" s="71"/>
      <c r="C652" s="71"/>
      <c r="D652" s="69"/>
      <c r="E652" s="71"/>
      <c r="F652" s="71"/>
      <c r="G652" s="71"/>
      <c r="H652" s="71"/>
      <c r="I652" s="72"/>
      <c r="J652" s="73"/>
    </row>
    <row r="653" spans="1:10" x14ac:dyDescent="0.35">
      <c r="A653" s="71"/>
      <c r="B653" s="71"/>
      <c r="C653" s="71"/>
      <c r="D653" s="69"/>
      <c r="E653" s="71"/>
      <c r="F653" s="71"/>
      <c r="G653" s="71"/>
      <c r="H653" s="71"/>
      <c r="I653" s="72"/>
      <c r="J653" s="73"/>
    </row>
    <row r="654" spans="1:10" x14ac:dyDescent="0.35">
      <c r="A654" s="71"/>
      <c r="B654" s="71"/>
      <c r="C654" s="71"/>
      <c r="D654" s="69"/>
      <c r="E654" s="71"/>
      <c r="F654" s="71"/>
      <c r="G654" s="71"/>
      <c r="H654" s="71"/>
      <c r="I654" s="72"/>
      <c r="J654" s="73"/>
    </row>
    <row r="655" spans="1:10" x14ac:dyDescent="0.35">
      <c r="A655" s="71"/>
      <c r="B655" s="71"/>
      <c r="C655" s="71"/>
      <c r="D655" s="69"/>
      <c r="E655" s="71"/>
      <c r="F655" s="71"/>
      <c r="G655" s="71"/>
      <c r="H655" s="71"/>
      <c r="I655" s="72"/>
      <c r="J655" s="73"/>
    </row>
    <row r="656" spans="1:10" x14ac:dyDescent="0.35">
      <c r="A656" s="71"/>
      <c r="B656" s="71"/>
      <c r="C656" s="71"/>
      <c r="D656" s="69"/>
      <c r="E656" s="71"/>
      <c r="F656" s="71"/>
      <c r="G656" s="71"/>
      <c r="H656" s="71"/>
      <c r="I656" s="72"/>
      <c r="J656" s="73"/>
    </row>
    <row r="657" spans="1:10" x14ac:dyDescent="0.35">
      <c r="A657" s="71"/>
      <c r="B657" s="71"/>
      <c r="C657" s="71"/>
      <c r="D657" s="69"/>
      <c r="E657" s="71"/>
      <c r="F657" s="71"/>
      <c r="G657" s="71"/>
      <c r="H657" s="71"/>
      <c r="I657" s="72"/>
      <c r="J657" s="73"/>
    </row>
    <row r="658" spans="1:10" x14ac:dyDescent="0.35">
      <c r="A658" s="71"/>
      <c r="B658" s="71"/>
      <c r="C658" s="71"/>
      <c r="D658" s="69"/>
      <c r="E658" s="71"/>
      <c r="F658" s="71"/>
      <c r="G658" s="71"/>
      <c r="H658" s="71"/>
      <c r="I658" s="72"/>
      <c r="J658" s="73"/>
    </row>
    <row r="659" spans="1:10" x14ac:dyDescent="0.35">
      <c r="A659" s="71"/>
      <c r="B659" s="71"/>
      <c r="C659" s="71"/>
      <c r="D659" s="69"/>
      <c r="E659" s="71"/>
      <c r="F659" s="71"/>
      <c r="G659" s="71"/>
      <c r="H659" s="71"/>
      <c r="I659" s="72"/>
      <c r="J659" s="73"/>
    </row>
    <row r="660" spans="1:10" x14ac:dyDescent="0.35">
      <c r="A660" s="71"/>
      <c r="B660" s="71"/>
      <c r="C660" s="71"/>
      <c r="D660" s="69"/>
      <c r="E660" s="71"/>
      <c r="F660" s="71"/>
      <c r="G660" s="71"/>
      <c r="H660" s="71"/>
      <c r="I660" s="72"/>
      <c r="J660" s="73"/>
    </row>
    <row r="661" spans="1:10" x14ac:dyDescent="0.35">
      <c r="A661" s="71"/>
      <c r="B661" s="71"/>
      <c r="C661" s="71"/>
      <c r="D661" s="69"/>
      <c r="E661" s="71"/>
      <c r="F661" s="71"/>
      <c r="G661" s="71"/>
      <c r="H661" s="71"/>
      <c r="I661" s="72"/>
      <c r="J661" s="73"/>
    </row>
    <row r="662" spans="1:10" x14ac:dyDescent="0.35">
      <c r="A662" s="71"/>
      <c r="B662" s="71"/>
      <c r="C662" s="71"/>
      <c r="D662" s="69"/>
      <c r="E662" s="71"/>
      <c r="F662" s="71"/>
      <c r="G662" s="71"/>
      <c r="H662" s="71"/>
      <c r="I662" s="72"/>
      <c r="J662" s="73"/>
    </row>
    <row r="663" spans="1:10" x14ac:dyDescent="0.35">
      <c r="A663" s="71"/>
      <c r="B663" s="71"/>
      <c r="C663" s="71"/>
      <c r="D663" s="69"/>
      <c r="E663" s="71"/>
      <c r="F663" s="71"/>
      <c r="G663" s="71"/>
      <c r="H663" s="71"/>
      <c r="I663" s="72"/>
      <c r="J663" s="73"/>
    </row>
    <row r="664" spans="1:10" x14ac:dyDescent="0.35">
      <c r="A664" s="71"/>
      <c r="B664" s="71"/>
      <c r="C664" s="71"/>
      <c r="D664" s="69"/>
      <c r="E664" s="71"/>
      <c r="F664" s="71"/>
      <c r="G664" s="71"/>
      <c r="H664" s="71"/>
      <c r="I664" s="72"/>
      <c r="J664" s="73"/>
    </row>
    <row r="665" spans="1:10" x14ac:dyDescent="0.35">
      <c r="A665" s="71"/>
      <c r="B665" s="71"/>
      <c r="C665" s="71"/>
      <c r="D665" s="69"/>
      <c r="E665" s="71"/>
      <c r="F665" s="71"/>
      <c r="G665" s="71"/>
      <c r="H665" s="71"/>
      <c r="I665" s="72"/>
      <c r="J665" s="73"/>
    </row>
    <row r="666" spans="1:10" x14ac:dyDescent="0.35">
      <c r="A666" s="71"/>
      <c r="B666" s="71"/>
      <c r="C666" s="71"/>
      <c r="D666" s="69"/>
      <c r="E666" s="71"/>
      <c r="F666" s="71"/>
      <c r="G666" s="71"/>
      <c r="H666" s="71"/>
      <c r="I666" s="72"/>
      <c r="J666" s="73"/>
    </row>
    <row r="667" spans="1:10" x14ac:dyDescent="0.35">
      <c r="A667" s="71"/>
      <c r="B667" s="71"/>
      <c r="C667" s="71"/>
      <c r="D667" s="69"/>
      <c r="E667" s="71"/>
      <c r="F667" s="71"/>
      <c r="G667" s="71"/>
      <c r="H667" s="71"/>
      <c r="I667" s="72"/>
      <c r="J667" s="73"/>
    </row>
    <row r="668" spans="1:10" x14ac:dyDescent="0.35">
      <c r="A668" s="71"/>
      <c r="B668" s="71"/>
      <c r="C668" s="71"/>
      <c r="D668" s="69"/>
      <c r="E668" s="71"/>
      <c r="F668" s="71"/>
      <c r="G668" s="71"/>
      <c r="H668" s="71"/>
      <c r="I668" s="72"/>
      <c r="J668" s="73"/>
    </row>
    <row r="669" spans="1:10" x14ac:dyDescent="0.35">
      <c r="A669" s="71"/>
      <c r="B669" s="71"/>
      <c r="C669" s="71"/>
      <c r="D669" s="69"/>
      <c r="E669" s="71"/>
      <c r="F669" s="71"/>
      <c r="G669" s="71"/>
      <c r="H669" s="71"/>
      <c r="I669" s="72"/>
      <c r="J669" s="73"/>
    </row>
    <row r="670" spans="1:10" x14ac:dyDescent="0.35">
      <c r="A670" s="71"/>
      <c r="B670" s="71"/>
      <c r="C670" s="71"/>
      <c r="D670" s="69"/>
      <c r="E670" s="71"/>
      <c r="F670" s="71"/>
      <c r="G670" s="71"/>
      <c r="H670" s="71"/>
      <c r="I670" s="72"/>
      <c r="J670" s="73"/>
    </row>
    <row r="671" spans="1:10" x14ac:dyDescent="0.35">
      <c r="A671" s="71"/>
      <c r="B671" s="71"/>
      <c r="C671" s="71"/>
      <c r="D671" s="69"/>
      <c r="E671" s="71"/>
      <c r="F671" s="71"/>
      <c r="G671" s="71"/>
      <c r="H671" s="71"/>
      <c r="I671" s="72"/>
      <c r="J671" s="73"/>
    </row>
    <row r="672" spans="1:10" x14ac:dyDescent="0.35">
      <c r="A672" s="71"/>
      <c r="B672" s="71"/>
      <c r="C672" s="71"/>
      <c r="D672" s="69"/>
      <c r="E672" s="71"/>
      <c r="F672" s="71"/>
      <c r="G672" s="71"/>
      <c r="H672" s="71"/>
      <c r="I672" s="72"/>
      <c r="J672" s="73"/>
    </row>
    <row r="673" spans="1:10" x14ac:dyDescent="0.35">
      <c r="A673" s="71"/>
      <c r="B673" s="71"/>
      <c r="C673" s="71"/>
      <c r="D673" s="69"/>
      <c r="E673" s="71"/>
      <c r="F673" s="71"/>
      <c r="G673" s="71"/>
      <c r="H673" s="71"/>
      <c r="I673" s="72"/>
      <c r="J673" s="73"/>
    </row>
    <row r="674" spans="1:10" x14ac:dyDescent="0.35">
      <c r="A674" s="71"/>
      <c r="B674" s="71"/>
      <c r="C674" s="71"/>
      <c r="D674" s="69"/>
      <c r="E674" s="71"/>
      <c r="F674" s="71"/>
      <c r="G674" s="71"/>
      <c r="H674" s="71"/>
      <c r="I674" s="72"/>
      <c r="J674" s="73"/>
    </row>
    <row r="675" spans="1:10" x14ac:dyDescent="0.35">
      <c r="A675" s="71"/>
      <c r="B675" s="71"/>
      <c r="C675" s="71"/>
      <c r="D675" s="69"/>
      <c r="E675" s="71"/>
      <c r="F675" s="71"/>
      <c r="G675" s="71"/>
      <c r="H675" s="71"/>
      <c r="I675" s="72"/>
      <c r="J675" s="73"/>
    </row>
    <row r="676" spans="1:10" x14ac:dyDescent="0.35">
      <c r="A676" s="71"/>
      <c r="B676" s="71"/>
      <c r="C676" s="71"/>
      <c r="D676" s="69"/>
      <c r="E676" s="71"/>
      <c r="F676" s="71"/>
      <c r="G676" s="71"/>
      <c r="H676" s="71"/>
      <c r="I676" s="72"/>
      <c r="J676" s="73"/>
    </row>
    <row r="677" spans="1:10" x14ac:dyDescent="0.35">
      <c r="A677" s="71"/>
      <c r="B677" s="71"/>
      <c r="C677" s="71"/>
      <c r="D677" s="69"/>
      <c r="E677" s="71"/>
      <c r="F677" s="71"/>
      <c r="G677" s="71"/>
      <c r="H677" s="71"/>
      <c r="I677" s="72"/>
      <c r="J677" s="73"/>
    </row>
    <row r="678" spans="1:10" x14ac:dyDescent="0.35">
      <c r="A678" s="71"/>
      <c r="B678" s="71"/>
      <c r="C678" s="71"/>
      <c r="D678" s="69"/>
      <c r="E678" s="71"/>
      <c r="F678" s="71"/>
      <c r="G678" s="71"/>
      <c r="H678" s="71"/>
      <c r="I678" s="72"/>
      <c r="J678" s="73"/>
    </row>
    <row r="679" spans="1:10" x14ac:dyDescent="0.35">
      <c r="A679" s="71"/>
      <c r="B679" s="71"/>
      <c r="C679" s="71"/>
      <c r="D679" s="69"/>
      <c r="E679" s="71"/>
      <c r="F679" s="71"/>
      <c r="G679" s="71"/>
      <c r="H679" s="71"/>
      <c r="I679" s="72"/>
      <c r="J679" s="73"/>
    </row>
    <row r="680" spans="1:10" x14ac:dyDescent="0.35">
      <c r="A680" s="71"/>
      <c r="B680" s="71"/>
      <c r="C680" s="71"/>
      <c r="D680" s="69"/>
      <c r="E680" s="71"/>
      <c r="F680" s="71"/>
      <c r="G680" s="71"/>
      <c r="H680" s="71"/>
      <c r="I680" s="72"/>
      <c r="J680" s="73"/>
    </row>
    <row r="681" spans="1:10" x14ac:dyDescent="0.35">
      <c r="A681" s="71"/>
      <c r="B681" s="71"/>
      <c r="C681" s="71"/>
      <c r="D681" s="69"/>
      <c r="E681" s="71"/>
      <c r="F681" s="71"/>
      <c r="G681" s="71"/>
      <c r="H681" s="71"/>
      <c r="I681" s="72"/>
      <c r="J681" s="73"/>
    </row>
    <row r="682" spans="1:10" x14ac:dyDescent="0.35">
      <c r="A682" s="71"/>
      <c r="B682" s="71"/>
      <c r="C682" s="71"/>
      <c r="D682" s="69"/>
      <c r="E682" s="71"/>
      <c r="F682" s="71"/>
      <c r="G682" s="71"/>
      <c r="H682" s="71"/>
      <c r="I682" s="72"/>
      <c r="J682" s="73"/>
    </row>
    <row r="683" spans="1:10" x14ac:dyDescent="0.35">
      <c r="A683" s="71"/>
      <c r="B683" s="71"/>
      <c r="C683" s="71"/>
      <c r="D683" s="69"/>
      <c r="E683" s="71"/>
      <c r="F683" s="71"/>
      <c r="G683" s="71"/>
      <c r="H683" s="71"/>
      <c r="I683" s="72"/>
      <c r="J683" s="73"/>
    </row>
    <row r="684" spans="1:10" x14ac:dyDescent="0.35">
      <c r="A684" s="71"/>
      <c r="B684" s="71"/>
      <c r="C684" s="71"/>
      <c r="D684" s="69"/>
      <c r="E684" s="71"/>
      <c r="F684" s="71"/>
      <c r="G684" s="71"/>
      <c r="H684" s="71"/>
      <c r="I684" s="72"/>
      <c r="J684" s="73"/>
    </row>
    <row r="685" spans="1:10" x14ac:dyDescent="0.35">
      <c r="A685" s="71"/>
      <c r="B685" s="71"/>
      <c r="C685" s="71"/>
      <c r="D685" s="69"/>
      <c r="E685" s="71"/>
      <c r="F685" s="71"/>
      <c r="G685" s="71"/>
      <c r="H685" s="71"/>
      <c r="I685" s="72"/>
      <c r="J685" s="73"/>
    </row>
    <row r="686" spans="1:10" x14ac:dyDescent="0.35">
      <c r="A686" s="71"/>
      <c r="B686" s="71"/>
      <c r="C686" s="71"/>
      <c r="D686" s="69"/>
      <c r="E686" s="71"/>
      <c r="F686" s="71"/>
      <c r="G686" s="71"/>
      <c r="H686" s="71"/>
      <c r="I686" s="72"/>
      <c r="J686" s="73"/>
    </row>
    <row r="687" spans="1:10" x14ac:dyDescent="0.35">
      <c r="A687" s="71"/>
      <c r="B687" s="71"/>
      <c r="C687" s="71"/>
      <c r="D687" s="69"/>
      <c r="E687" s="71"/>
      <c r="F687" s="71"/>
      <c r="G687" s="71"/>
      <c r="H687" s="71"/>
      <c r="I687" s="72"/>
      <c r="J687" s="73"/>
    </row>
    <row r="688" spans="1:10" x14ac:dyDescent="0.35">
      <c r="A688" s="71"/>
      <c r="B688" s="71"/>
      <c r="C688" s="71"/>
      <c r="D688" s="69"/>
      <c r="E688" s="71"/>
      <c r="F688" s="71"/>
      <c r="G688" s="71"/>
      <c r="H688" s="71"/>
      <c r="I688" s="72"/>
      <c r="J688" s="73"/>
    </row>
    <row r="689" spans="1:10" x14ac:dyDescent="0.35">
      <c r="A689" s="71"/>
      <c r="B689" s="71"/>
      <c r="C689" s="71"/>
      <c r="D689" s="69"/>
      <c r="E689" s="71"/>
      <c r="F689" s="71"/>
      <c r="G689" s="71"/>
      <c r="H689" s="71"/>
      <c r="I689" s="72"/>
      <c r="J689" s="73"/>
    </row>
    <row r="690" spans="1:10" x14ac:dyDescent="0.35">
      <c r="A690" s="71"/>
      <c r="B690" s="71"/>
      <c r="C690" s="71"/>
      <c r="D690" s="69"/>
      <c r="E690" s="71"/>
      <c r="F690" s="71"/>
      <c r="G690" s="71"/>
      <c r="H690" s="71"/>
      <c r="I690" s="72"/>
      <c r="J690" s="73"/>
    </row>
    <row r="691" spans="1:10" x14ac:dyDescent="0.35">
      <c r="A691" s="71"/>
      <c r="B691" s="71"/>
      <c r="C691" s="71"/>
      <c r="D691" s="69"/>
      <c r="E691" s="71"/>
      <c r="F691" s="71"/>
      <c r="G691" s="71"/>
      <c r="H691" s="71"/>
      <c r="I691" s="72"/>
      <c r="J691" s="73"/>
    </row>
    <row r="692" spans="1:10" x14ac:dyDescent="0.35">
      <c r="A692" s="71"/>
      <c r="B692" s="71"/>
      <c r="C692" s="71"/>
      <c r="D692" s="69"/>
      <c r="E692" s="71"/>
      <c r="F692" s="71"/>
      <c r="G692" s="71"/>
      <c r="H692" s="71"/>
      <c r="I692" s="72"/>
      <c r="J692" s="73"/>
    </row>
    <row r="693" spans="1:10" x14ac:dyDescent="0.35">
      <c r="A693" s="71"/>
      <c r="B693" s="71"/>
      <c r="C693" s="71"/>
      <c r="D693" s="69"/>
      <c r="E693" s="71"/>
      <c r="F693" s="71"/>
      <c r="G693" s="71"/>
      <c r="H693" s="71"/>
      <c r="I693" s="72"/>
      <c r="J693" s="73"/>
    </row>
    <row r="694" spans="1:10" x14ac:dyDescent="0.35">
      <c r="A694" s="71"/>
      <c r="B694" s="71"/>
      <c r="C694" s="71"/>
      <c r="D694" s="69"/>
      <c r="E694" s="71"/>
      <c r="F694" s="71"/>
      <c r="G694" s="71"/>
      <c r="H694" s="71"/>
      <c r="I694" s="72"/>
      <c r="J694" s="73"/>
    </row>
    <row r="695" spans="1:10" x14ac:dyDescent="0.35">
      <c r="A695" s="71"/>
      <c r="B695" s="71"/>
      <c r="C695" s="71"/>
      <c r="D695" s="69"/>
      <c r="E695" s="71"/>
      <c r="F695" s="71"/>
      <c r="G695" s="71"/>
      <c r="H695" s="71"/>
      <c r="I695" s="72"/>
      <c r="J695" s="73"/>
    </row>
    <row r="696" spans="1:10" x14ac:dyDescent="0.35">
      <c r="A696" s="71"/>
      <c r="B696" s="71"/>
      <c r="C696" s="71"/>
      <c r="D696" s="69"/>
      <c r="E696" s="71"/>
      <c r="F696" s="71"/>
      <c r="G696" s="71"/>
      <c r="H696" s="71"/>
      <c r="I696" s="72"/>
      <c r="J696" s="73"/>
    </row>
    <row r="697" spans="1:10" x14ac:dyDescent="0.35">
      <c r="A697" s="71"/>
      <c r="B697" s="71"/>
      <c r="C697" s="71"/>
      <c r="D697" s="69"/>
      <c r="E697" s="71"/>
      <c r="F697" s="71"/>
      <c r="G697" s="71"/>
      <c r="H697" s="71"/>
      <c r="I697" s="72"/>
      <c r="J697" s="73"/>
    </row>
    <row r="698" spans="1:10" x14ac:dyDescent="0.35">
      <c r="A698" s="71"/>
      <c r="B698" s="71"/>
      <c r="C698" s="71"/>
      <c r="D698" s="69"/>
      <c r="E698" s="71"/>
      <c r="F698" s="71"/>
      <c r="G698" s="71"/>
      <c r="H698" s="71"/>
      <c r="I698" s="72"/>
      <c r="J698" s="73"/>
    </row>
    <row r="699" spans="1:10" x14ac:dyDescent="0.35">
      <c r="A699" s="71"/>
      <c r="B699" s="71"/>
      <c r="C699" s="71"/>
      <c r="D699" s="69"/>
      <c r="E699" s="71"/>
      <c r="F699" s="71"/>
      <c r="G699" s="71"/>
      <c r="H699" s="71"/>
      <c r="I699" s="72"/>
      <c r="J699" s="73"/>
    </row>
    <row r="700" spans="1:10" x14ac:dyDescent="0.35">
      <c r="A700" s="71"/>
      <c r="B700" s="71"/>
      <c r="C700" s="71"/>
      <c r="D700" s="69"/>
      <c r="E700" s="71"/>
      <c r="F700" s="71"/>
      <c r="G700" s="71"/>
      <c r="H700" s="71"/>
      <c r="I700" s="72"/>
      <c r="J700" s="73"/>
    </row>
    <row r="701" spans="1:10" x14ac:dyDescent="0.35">
      <c r="A701" s="71"/>
      <c r="B701" s="71"/>
      <c r="C701" s="71"/>
      <c r="D701" s="69"/>
      <c r="E701" s="71"/>
      <c r="F701" s="71"/>
      <c r="G701" s="71"/>
      <c r="H701" s="71"/>
      <c r="I701" s="72"/>
      <c r="J701" s="73"/>
    </row>
    <row r="702" spans="1:10" x14ac:dyDescent="0.35">
      <c r="A702" s="71"/>
      <c r="B702" s="71"/>
      <c r="C702" s="71"/>
      <c r="D702" s="69"/>
      <c r="E702" s="71"/>
      <c r="F702" s="71"/>
      <c r="G702" s="71"/>
      <c r="H702" s="71"/>
      <c r="I702" s="72"/>
      <c r="J702" s="73"/>
    </row>
    <row r="703" spans="1:10" x14ac:dyDescent="0.35">
      <c r="A703" s="71"/>
      <c r="B703" s="71"/>
      <c r="C703" s="71"/>
      <c r="D703" s="69"/>
      <c r="E703" s="71"/>
      <c r="F703" s="71"/>
      <c r="G703" s="71"/>
      <c r="H703" s="71"/>
      <c r="I703" s="72"/>
      <c r="J703" s="73"/>
    </row>
    <row r="704" spans="1:10" x14ac:dyDescent="0.35">
      <c r="A704" s="71"/>
      <c r="B704" s="71"/>
      <c r="C704" s="71"/>
      <c r="D704" s="69"/>
      <c r="E704" s="71"/>
      <c r="F704" s="71"/>
      <c r="G704" s="71"/>
      <c r="H704" s="71"/>
      <c r="I704" s="72"/>
      <c r="J704" s="73"/>
    </row>
    <row r="705" spans="1:10" x14ac:dyDescent="0.35">
      <c r="A705" s="71"/>
      <c r="B705" s="71"/>
      <c r="C705" s="71"/>
      <c r="D705" s="69"/>
      <c r="E705" s="71"/>
      <c r="F705" s="71"/>
      <c r="G705" s="71"/>
      <c r="H705" s="71"/>
      <c r="I705" s="72"/>
      <c r="J705" s="73"/>
    </row>
    <row r="706" spans="1:10" x14ac:dyDescent="0.35">
      <c r="A706" s="71"/>
      <c r="B706" s="71"/>
      <c r="C706" s="71"/>
      <c r="D706" s="69"/>
      <c r="E706" s="71"/>
      <c r="F706" s="71"/>
      <c r="G706" s="71"/>
      <c r="H706" s="71"/>
      <c r="I706" s="72"/>
      <c r="J706" s="73"/>
    </row>
    <row r="707" spans="1:10" x14ac:dyDescent="0.35">
      <c r="A707" s="71"/>
      <c r="B707" s="71"/>
      <c r="C707" s="71"/>
      <c r="D707" s="69"/>
      <c r="E707" s="71"/>
      <c r="F707" s="71"/>
      <c r="G707" s="71"/>
      <c r="H707" s="71"/>
      <c r="I707" s="72"/>
      <c r="J707" s="73"/>
    </row>
    <row r="708" spans="1:10" x14ac:dyDescent="0.35">
      <c r="A708" s="71"/>
      <c r="B708" s="71"/>
      <c r="C708" s="71"/>
      <c r="D708" s="69"/>
      <c r="E708" s="71"/>
      <c r="F708" s="71"/>
      <c r="G708" s="71"/>
      <c r="H708" s="71"/>
      <c r="I708" s="72"/>
      <c r="J708" s="73"/>
    </row>
    <row r="709" spans="1:10" x14ac:dyDescent="0.35">
      <c r="A709" s="71"/>
      <c r="B709" s="71"/>
      <c r="C709" s="71"/>
      <c r="D709" s="69"/>
      <c r="E709" s="71"/>
      <c r="F709" s="71"/>
      <c r="G709" s="71"/>
      <c r="H709" s="71"/>
      <c r="I709" s="72"/>
      <c r="J709" s="73"/>
    </row>
    <row r="710" spans="1:10" x14ac:dyDescent="0.35">
      <c r="A710" s="71"/>
      <c r="B710" s="71"/>
      <c r="C710" s="71"/>
      <c r="D710" s="69"/>
      <c r="E710" s="71"/>
      <c r="F710" s="71"/>
      <c r="G710" s="71"/>
      <c r="H710" s="71"/>
      <c r="I710" s="72"/>
      <c r="J710" s="73"/>
    </row>
    <row r="711" spans="1:10" x14ac:dyDescent="0.35">
      <c r="A711" s="71"/>
      <c r="B711" s="71"/>
      <c r="C711" s="71"/>
      <c r="D711" s="69"/>
      <c r="E711" s="71"/>
      <c r="F711" s="71"/>
      <c r="G711" s="71"/>
      <c r="H711" s="71"/>
      <c r="I711" s="72"/>
      <c r="J711" s="73"/>
    </row>
    <row r="712" spans="1:10" x14ac:dyDescent="0.35">
      <c r="A712" s="71"/>
      <c r="B712" s="71"/>
      <c r="C712" s="71"/>
      <c r="D712" s="69"/>
      <c r="E712" s="71"/>
      <c r="F712" s="71"/>
      <c r="G712" s="71"/>
      <c r="H712" s="71"/>
      <c r="I712" s="72"/>
      <c r="J712" s="73"/>
    </row>
    <row r="713" spans="1:10" x14ac:dyDescent="0.35">
      <c r="A713" s="71"/>
      <c r="B713" s="71"/>
      <c r="C713" s="71"/>
      <c r="D713" s="69"/>
      <c r="E713" s="71"/>
      <c r="F713" s="71"/>
      <c r="G713" s="71"/>
      <c r="H713" s="71"/>
      <c r="I713" s="72"/>
      <c r="J713" s="73"/>
    </row>
    <row r="714" spans="1:10" x14ac:dyDescent="0.35">
      <c r="A714" s="71"/>
      <c r="B714" s="71"/>
      <c r="C714" s="71"/>
      <c r="D714" s="69"/>
      <c r="E714" s="71"/>
      <c r="F714" s="71"/>
      <c r="G714" s="71"/>
      <c r="H714" s="71"/>
      <c r="I714" s="72"/>
      <c r="J714" s="73"/>
    </row>
    <row r="715" spans="1:10" x14ac:dyDescent="0.35">
      <c r="A715" s="71"/>
      <c r="B715" s="71"/>
      <c r="C715" s="71"/>
      <c r="D715" s="69"/>
      <c r="E715" s="71"/>
      <c r="F715" s="71"/>
      <c r="G715" s="71"/>
      <c r="H715" s="71"/>
      <c r="I715" s="72"/>
      <c r="J715" s="73"/>
    </row>
    <row r="716" spans="1:10" x14ac:dyDescent="0.35">
      <c r="A716" s="71"/>
      <c r="B716" s="71"/>
      <c r="C716" s="71"/>
      <c r="D716" s="69"/>
      <c r="E716" s="71"/>
      <c r="F716" s="71"/>
      <c r="G716" s="71"/>
      <c r="H716" s="71"/>
      <c r="I716" s="72"/>
      <c r="J716" s="73"/>
    </row>
    <row r="717" spans="1:10" x14ac:dyDescent="0.35">
      <c r="A717" s="71"/>
      <c r="B717" s="71"/>
      <c r="C717" s="71"/>
      <c r="D717" s="69"/>
      <c r="E717" s="71"/>
      <c r="F717" s="71"/>
      <c r="G717" s="71"/>
      <c r="H717" s="71"/>
      <c r="I717" s="72"/>
      <c r="J717" s="73"/>
    </row>
    <row r="718" spans="1:10" x14ac:dyDescent="0.35">
      <c r="A718" s="71"/>
      <c r="B718" s="71"/>
      <c r="C718" s="71"/>
      <c r="D718" s="69"/>
      <c r="E718" s="71"/>
      <c r="F718" s="71"/>
      <c r="G718" s="71"/>
      <c r="H718" s="71"/>
      <c r="I718" s="72"/>
      <c r="J718" s="73"/>
    </row>
    <row r="719" spans="1:10" x14ac:dyDescent="0.35">
      <c r="A719" s="71"/>
      <c r="B719" s="71"/>
      <c r="C719" s="71"/>
      <c r="D719" s="69"/>
      <c r="E719" s="71"/>
      <c r="F719" s="71"/>
      <c r="G719" s="71"/>
      <c r="H719" s="71"/>
      <c r="I719" s="72"/>
      <c r="J719" s="73"/>
    </row>
    <row r="720" spans="1:10" x14ac:dyDescent="0.35">
      <c r="A720" s="71"/>
      <c r="B720" s="71"/>
      <c r="C720" s="71"/>
      <c r="D720" s="69"/>
      <c r="E720" s="71"/>
      <c r="F720" s="71"/>
      <c r="G720" s="71"/>
      <c r="H720" s="71"/>
      <c r="I720" s="72"/>
      <c r="J720" s="73"/>
    </row>
    <row r="721" spans="1:10" x14ac:dyDescent="0.35">
      <c r="A721" s="71"/>
      <c r="B721" s="71"/>
      <c r="C721" s="71"/>
      <c r="D721" s="69"/>
      <c r="E721" s="71"/>
      <c r="F721" s="71"/>
      <c r="G721" s="71"/>
      <c r="H721" s="71"/>
      <c r="I721" s="72"/>
      <c r="J721" s="73"/>
    </row>
    <row r="722" spans="1:10" x14ac:dyDescent="0.35">
      <c r="A722" s="71"/>
      <c r="B722" s="71"/>
      <c r="C722" s="71"/>
      <c r="D722" s="69"/>
      <c r="E722" s="71"/>
      <c r="F722" s="71"/>
      <c r="G722" s="71"/>
      <c r="H722" s="71"/>
      <c r="I722" s="72"/>
      <c r="J722" s="73"/>
    </row>
    <row r="723" spans="1:10" x14ac:dyDescent="0.35">
      <c r="A723" s="71"/>
      <c r="B723" s="71"/>
      <c r="C723" s="71"/>
      <c r="D723" s="69"/>
      <c r="E723" s="71"/>
      <c r="F723" s="71"/>
      <c r="G723" s="71"/>
      <c r="H723" s="71"/>
      <c r="I723" s="72"/>
      <c r="J723" s="73"/>
    </row>
    <row r="724" spans="1:10" x14ac:dyDescent="0.35">
      <c r="A724" s="71"/>
      <c r="B724" s="71"/>
      <c r="C724" s="71"/>
      <c r="D724" s="69"/>
      <c r="E724" s="71"/>
      <c r="F724" s="71"/>
      <c r="G724" s="71"/>
      <c r="H724" s="71"/>
      <c r="I724" s="72"/>
      <c r="J724" s="73"/>
    </row>
    <row r="725" spans="1:10" x14ac:dyDescent="0.35">
      <c r="A725" s="71"/>
      <c r="B725" s="71"/>
      <c r="C725" s="71"/>
      <c r="D725" s="69"/>
      <c r="E725" s="71"/>
      <c r="F725" s="71"/>
      <c r="G725" s="71"/>
      <c r="H725" s="71"/>
      <c r="I725" s="72"/>
      <c r="J725" s="73"/>
    </row>
    <row r="726" spans="1:10" x14ac:dyDescent="0.35">
      <c r="A726" s="71"/>
      <c r="B726" s="71"/>
      <c r="C726" s="71"/>
      <c r="D726" s="69"/>
      <c r="E726" s="71"/>
      <c r="F726" s="71"/>
      <c r="G726" s="71"/>
      <c r="H726" s="71"/>
      <c r="I726" s="72"/>
      <c r="J726" s="73"/>
    </row>
    <row r="727" spans="1:10" x14ac:dyDescent="0.35">
      <c r="A727" s="71"/>
      <c r="B727" s="71"/>
      <c r="C727" s="71"/>
      <c r="D727" s="69"/>
      <c r="E727" s="71"/>
      <c r="F727" s="71"/>
      <c r="G727" s="71"/>
      <c r="H727" s="71"/>
      <c r="I727" s="72"/>
      <c r="J727" s="73"/>
    </row>
    <row r="728" spans="1:10" x14ac:dyDescent="0.35">
      <c r="A728" s="71"/>
      <c r="B728" s="71"/>
      <c r="C728" s="71"/>
      <c r="D728" s="69"/>
      <c r="E728" s="71"/>
      <c r="F728" s="71"/>
      <c r="G728" s="71"/>
      <c r="H728" s="71"/>
      <c r="I728" s="72"/>
      <c r="J728" s="73"/>
    </row>
    <row r="729" spans="1:10" x14ac:dyDescent="0.35">
      <c r="A729" s="71"/>
      <c r="B729" s="71"/>
      <c r="C729" s="71"/>
      <c r="D729" s="69"/>
      <c r="E729" s="71"/>
      <c r="F729" s="71"/>
      <c r="G729" s="71"/>
      <c r="H729" s="71"/>
      <c r="I729" s="72"/>
      <c r="J729" s="73"/>
    </row>
    <row r="730" spans="1:10" x14ac:dyDescent="0.35">
      <c r="A730" s="71"/>
      <c r="B730" s="71"/>
      <c r="C730" s="71"/>
      <c r="D730" s="69"/>
      <c r="E730" s="71"/>
      <c r="F730" s="71"/>
      <c r="G730" s="71"/>
      <c r="H730" s="71"/>
      <c r="I730" s="72"/>
      <c r="J730" s="73"/>
    </row>
    <row r="731" spans="1:10" x14ac:dyDescent="0.35">
      <c r="A731" s="71"/>
      <c r="B731" s="71"/>
      <c r="C731" s="71"/>
      <c r="D731" s="69"/>
      <c r="E731" s="71"/>
      <c r="F731" s="71"/>
      <c r="G731" s="71"/>
      <c r="H731" s="71"/>
      <c r="I731" s="72"/>
      <c r="J731" s="73"/>
    </row>
    <row r="732" spans="1:10" x14ac:dyDescent="0.35">
      <c r="A732" s="71"/>
      <c r="B732" s="71"/>
      <c r="C732" s="71"/>
      <c r="D732" s="69"/>
      <c r="E732" s="71"/>
      <c r="F732" s="71"/>
      <c r="G732" s="71"/>
      <c r="H732" s="71"/>
      <c r="I732" s="72"/>
      <c r="J732" s="73"/>
    </row>
    <row r="733" spans="1:10" x14ac:dyDescent="0.35">
      <c r="A733" s="71"/>
      <c r="B733" s="71"/>
      <c r="C733" s="71"/>
      <c r="D733" s="69"/>
      <c r="E733" s="71"/>
      <c r="F733" s="71"/>
      <c r="G733" s="71"/>
      <c r="H733" s="71"/>
      <c r="I733" s="72"/>
      <c r="J733" s="73"/>
    </row>
    <row r="734" spans="1:10" x14ac:dyDescent="0.35">
      <c r="A734" s="71"/>
      <c r="B734" s="71"/>
      <c r="C734" s="71"/>
      <c r="D734" s="69"/>
      <c r="E734" s="71"/>
      <c r="F734" s="71"/>
      <c r="G734" s="71"/>
      <c r="H734" s="71"/>
      <c r="I734" s="72"/>
      <c r="J734" s="73"/>
    </row>
    <row r="735" spans="1:10" x14ac:dyDescent="0.35">
      <c r="A735" s="71"/>
      <c r="B735" s="71"/>
      <c r="C735" s="71"/>
      <c r="D735" s="69"/>
      <c r="E735" s="71"/>
      <c r="F735" s="71"/>
      <c r="G735" s="71"/>
      <c r="H735" s="71"/>
      <c r="I735" s="72"/>
      <c r="J735" s="73"/>
    </row>
    <row r="736" spans="1:10" x14ac:dyDescent="0.35">
      <c r="A736" s="71"/>
      <c r="B736" s="71"/>
      <c r="C736" s="71"/>
      <c r="D736" s="69"/>
      <c r="E736" s="71"/>
      <c r="F736" s="71"/>
      <c r="G736" s="71"/>
      <c r="H736" s="71"/>
      <c r="I736" s="72"/>
      <c r="J736" s="73"/>
    </row>
    <row r="737" spans="1:10" x14ac:dyDescent="0.35">
      <c r="A737" s="71"/>
      <c r="B737" s="71"/>
      <c r="C737" s="71"/>
      <c r="D737" s="69"/>
      <c r="E737" s="71"/>
      <c r="F737" s="71"/>
      <c r="G737" s="71"/>
      <c r="H737" s="71"/>
      <c r="I737" s="72"/>
      <c r="J737" s="73"/>
    </row>
    <row r="738" spans="1:10" x14ac:dyDescent="0.35">
      <c r="A738" s="71"/>
      <c r="B738" s="71"/>
      <c r="C738" s="71"/>
      <c r="D738" s="69"/>
      <c r="E738" s="71"/>
      <c r="F738" s="71"/>
      <c r="G738" s="71"/>
      <c r="H738" s="71"/>
      <c r="I738" s="72"/>
      <c r="J738" s="73"/>
    </row>
    <row r="739" spans="1:10" x14ac:dyDescent="0.35">
      <c r="A739" s="71"/>
      <c r="B739" s="71"/>
      <c r="C739" s="71"/>
      <c r="D739" s="69"/>
      <c r="E739" s="71"/>
      <c r="F739" s="71"/>
      <c r="G739" s="71"/>
      <c r="H739" s="71"/>
      <c r="I739" s="72"/>
      <c r="J739" s="73"/>
    </row>
    <row r="740" spans="1:10" x14ac:dyDescent="0.35">
      <c r="A740" s="71"/>
      <c r="B740" s="71"/>
      <c r="C740" s="71"/>
      <c r="D740" s="69"/>
      <c r="E740" s="71"/>
      <c r="F740" s="71"/>
      <c r="G740" s="71"/>
      <c r="H740" s="71"/>
      <c r="I740" s="72"/>
      <c r="J740" s="73"/>
    </row>
    <row r="741" spans="1:10" x14ac:dyDescent="0.35">
      <c r="A741" s="71"/>
      <c r="B741" s="71"/>
      <c r="C741" s="71"/>
      <c r="D741" s="69"/>
      <c r="E741" s="71"/>
      <c r="F741" s="71"/>
      <c r="G741" s="71"/>
      <c r="H741" s="71"/>
      <c r="I741" s="72"/>
      <c r="J741" s="73"/>
    </row>
    <row r="742" spans="1:10" x14ac:dyDescent="0.35">
      <c r="A742" s="71"/>
      <c r="B742" s="71"/>
      <c r="C742" s="71"/>
      <c r="D742" s="69"/>
      <c r="E742" s="71"/>
      <c r="F742" s="71"/>
      <c r="G742" s="71"/>
      <c r="H742" s="71"/>
      <c r="I742" s="72"/>
      <c r="J742" s="73"/>
    </row>
    <row r="743" spans="1:10" x14ac:dyDescent="0.35">
      <c r="A743" s="71"/>
      <c r="B743" s="71"/>
      <c r="C743" s="71"/>
      <c r="D743" s="69"/>
      <c r="E743" s="71"/>
      <c r="F743" s="71"/>
      <c r="G743" s="71"/>
      <c r="H743" s="71"/>
      <c r="I743" s="72"/>
      <c r="J743" s="73"/>
    </row>
    <row r="744" spans="1:10" x14ac:dyDescent="0.35">
      <c r="A744" s="71"/>
      <c r="B744" s="71"/>
      <c r="C744" s="71"/>
      <c r="D744" s="69"/>
      <c r="E744" s="71"/>
      <c r="F744" s="71"/>
      <c r="G744" s="71"/>
      <c r="H744" s="71"/>
      <c r="I744" s="72"/>
      <c r="J744" s="73"/>
    </row>
    <row r="745" spans="1:10" x14ac:dyDescent="0.35">
      <c r="A745" s="71"/>
      <c r="B745" s="71"/>
      <c r="C745" s="71"/>
      <c r="D745" s="69"/>
      <c r="E745" s="71"/>
      <c r="F745" s="71"/>
      <c r="G745" s="71"/>
      <c r="H745" s="71"/>
      <c r="I745" s="72"/>
      <c r="J745" s="73"/>
    </row>
    <row r="746" spans="1:10" x14ac:dyDescent="0.35">
      <c r="A746" s="71"/>
      <c r="B746" s="71"/>
      <c r="C746" s="71"/>
      <c r="D746" s="69"/>
      <c r="E746" s="71"/>
      <c r="F746" s="71"/>
      <c r="G746" s="71"/>
      <c r="H746" s="71"/>
      <c r="I746" s="72"/>
      <c r="J746" s="73"/>
    </row>
    <row r="747" spans="1:10" x14ac:dyDescent="0.35">
      <c r="A747" s="71"/>
      <c r="B747" s="71"/>
      <c r="C747" s="71"/>
      <c r="D747" s="69"/>
      <c r="E747" s="71"/>
      <c r="F747" s="71"/>
      <c r="G747" s="71"/>
      <c r="H747" s="71"/>
      <c r="I747" s="72"/>
      <c r="J747" s="73"/>
    </row>
    <row r="748" spans="1:10" x14ac:dyDescent="0.35">
      <c r="A748" s="71"/>
      <c r="B748" s="71"/>
      <c r="C748" s="71"/>
      <c r="D748" s="69"/>
      <c r="E748" s="71"/>
      <c r="F748" s="71"/>
      <c r="G748" s="71"/>
      <c r="H748" s="71"/>
      <c r="I748" s="72"/>
      <c r="J748" s="73"/>
    </row>
    <row r="749" spans="1:10" x14ac:dyDescent="0.35">
      <c r="A749" s="71"/>
      <c r="B749" s="71"/>
      <c r="C749" s="71"/>
      <c r="D749" s="69"/>
      <c r="E749" s="71"/>
      <c r="F749" s="71"/>
      <c r="G749" s="71"/>
      <c r="H749" s="71"/>
      <c r="I749" s="72"/>
      <c r="J749" s="73"/>
    </row>
    <row r="750" spans="1:10" x14ac:dyDescent="0.35">
      <c r="A750" s="71"/>
      <c r="B750" s="71"/>
      <c r="C750" s="71"/>
      <c r="D750" s="69"/>
      <c r="E750" s="71"/>
      <c r="F750" s="71"/>
      <c r="G750" s="71"/>
      <c r="H750" s="71"/>
      <c r="I750" s="72"/>
      <c r="J750" s="73"/>
    </row>
    <row r="751" spans="1:10" x14ac:dyDescent="0.35">
      <c r="A751" s="71"/>
      <c r="B751" s="71"/>
      <c r="C751" s="71"/>
      <c r="D751" s="69"/>
      <c r="E751" s="71"/>
      <c r="F751" s="71"/>
      <c r="G751" s="71"/>
      <c r="H751" s="71"/>
      <c r="I751" s="72"/>
      <c r="J751" s="73"/>
    </row>
    <row r="752" spans="1:10" x14ac:dyDescent="0.35">
      <c r="A752" s="71"/>
      <c r="B752" s="71"/>
      <c r="C752" s="71"/>
      <c r="D752" s="69"/>
      <c r="E752" s="71"/>
      <c r="F752" s="71"/>
      <c r="G752" s="71"/>
      <c r="H752" s="71"/>
      <c r="I752" s="72"/>
      <c r="J752" s="73"/>
    </row>
    <row r="753" spans="1:10" x14ac:dyDescent="0.35">
      <c r="A753" s="71"/>
      <c r="B753" s="71"/>
      <c r="C753" s="71"/>
      <c r="D753" s="69"/>
      <c r="E753" s="71"/>
      <c r="F753" s="71"/>
      <c r="G753" s="71"/>
      <c r="H753" s="71"/>
      <c r="I753" s="72"/>
      <c r="J753" s="73"/>
    </row>
    <row r="754" spans="1:10" x14ac:dyDescent="0.35">
      <c r="A754" s="71"/>
      <c r="B754" s="71"/>
      <c r="C754" s="71"/>
      <c r="D754" s="69"/>
      <c r="E754" s="71"/>
      <c r="F754" s="71"/>
      <c r="G754" s="71"/>
      <c r="H754" s="71"/>
      <c r="I754" s="72"/>
      <c r="J754" s="73"/>
    </row>
    <row r="755" spans="1:10" x14ac:dyDescent="0.35">
      <c r="A755" s="71"/>
      <c r="B755" s="71"/>
      <c r="C755" s="71"/>
      <c r="D755" s="69"/>
      <c r="E755" s="71"/>
      <c r="F755" s="71"/>
      <c r="G755" s="71"/>
      <c r="H755" s="71"/>
      <c r="I755" s="72"/>
      <c r="J755" s="73"/>
    </row>
    <row r="756" spans="1:10" x14ac:dyDescent="0.35">
      <c r="A756" s="71"/>
      <c r="B756" s="71"/>
      <c r="C756" s="71"/>
      <c r="D756" s="69"/>
      <c r="E756" s="71"/>
      <c r="F756" s="71"/>
      <c r="G756" s="71"/>
      <c r="H756" s="71"/>
      <c r="I756" s="72"/>
      <c r="J756" s="73"/>
    </row>
    <row r="757" spans="1:10" x14ac:dyDescent="0.35">
      <c r="A757" s="71"/>
      <c r="B757" s="71"/>
      <c r="C757" s="71"/>
      <c r="D757" s="69"/>
      <c r="E757" s="71"/>
      <c r="F757" s="71"/>
      <c r="G757" s="71"/>
      <c r="H757" s="71"/>
      <c r="I757" s="72"/>
      <c r="J757" s="73"/>
    </row>
    <row r="758" spans="1:10" x14ac:dyDescent="0.35">
      <c r="A758" s="71"/>
      <c r="B758" s="71"/>
      <c r="C758" s="71"/>
      <c r="D758" s="69"/>
      <c r="E758" s="71"/>
      <c r="F758" s="71"/>
      <c r="G758" s="71"/>
      <c r="H758" s="71"/>
      <c r="I758" s="72"/>
      <c r="J758" s="73"/>
    </row>
    <row r="759" spans="1:10" x14ac:dyDescent="0.35">
      <c r="A759" s="71"/>
      <c r="B759" s="71"/>
      <c r="C759" s="71"/>
      <c r="D759" s="69"/>
      <c r="E759" s="71"/>
      <c r="F759" s="71"/>
      <c r="G759" s="71"/>
      <c r="H759" s="71"/>
      <c r="I759" s="72"/>
      <c r="J759" s="73"/>
    </row>
    <row r="760" spans="1:10" x14ac:dyDescent="0.35">
      <c r="A760" s="71"/>
      <c r="B760" s="71"/>
      <c r="C760" s="71"/>
      <c r="D760" s="69"/>
      <c r="E760" s="71"/>
      <c r="F760" s="71"/>
      <c r="G760" s="71"/>
      <c r="H760" s="71"/>
      <c r="I760" s="72"/>
      <c r="J760" s="73"/>
    </row>
    <row r="761" spans="1:10" x14ac:dyDescent="0.35">
      <c r="A761" s="71"/>
      <c r="B761" s="71"/>
      <c r="C761" s="71"/>
      <c r="D761" s="69"/>
      <c r="E761" s="71"/>
      <c r="F761" s="71"/>
      <c r="G761" s="71"/>
      <c r="H761" s="71"/>
      <c r="I761" s="72"/>
      <c r="J761" s="73"/>
    </row>
    <row r="762" spans="1:10" x14ac:dyDescent="0.35">
      <c r="A762" s="71"/>
      <c r="B762" s="71"/>
      <c r="C762" s="71"/>
      <c r="D762" s="69"/>
      <c r="E762" s="71"/>
      <c r="F762" s="71"/>
      <c r="G762" s="71"/>
      <c r="H762" s="71"/>
      <c r="I762" s="72"/>
      <c r="J762" s="73"/>
    </row>
    <row r="763" spans="1:10" x14ac:dyDescent="0.35">
      <c r="A763" s="71"/>
      <c r="B763" s="71"/>
      <c r="C763" s="71"/>
      <c r="D763" s="69"/>
      <c r="E763" s="71"/>
      <c r="F763" s="71"/>
      <c r="G763" s="71"/>
      <c r="H763" s="71"/>
      <c r="I763" s="72"/>
      <c r="J763" s="73"/>
    </row>
    <row r="764" spans="1:10" x14ac:dyDescent="0.35">
      <c r="A764" s="71"/>
      <c r="B764" s="71"/>
      <c r="C764" s="71"/>
      <c r="D764" s="69"/>
      <c r="E764" s="71"/>
      <c r="F764" s="71"/>
      <c r="G764" s="71"/>
      <c r="H764" s="71"/>
      <c r="I764" s="72"/>
      <c r="J764" s="73"/>
    </row>
    <row r="765" spans="1:10" x14ac:dyDescent="0.35">
      <c r="A765" s="71"/>
      <c r="B765" s="71"/>
      <c r="C765" s="71"/>
      <c r="D765" s="69"/>
      <c r="E765" s="71"/>
      <c r="F765" s="71"/>
      <c r="G765" s="71"/>
      <c r="H765" s="71"/>
      <c r="I765" s="72"/>
      <c r="J765" s="73"/>
    </row>
    <row r="766" spans="1:10" x14ac:dyDescent="0.35">
      <c r="A766" s="71"/>
      <c r="B766" s="71"/>
      <c r="C766" s="71"/>
      <c r="D766" s="69"/>
      <c r="E766" s="71"/>
      <c r="F766" s="71"/>
      <c r="G766" s="71"/>
      <c r="H766" s="71"/>
      <c r="I766" s="72"/>
      <c r="J766" s="73"/>
    </row>
    <row r="767" spans="1:10" x14ac:dyDescent="0.35">
      <c r="A767" s="71"/>
      <c r="B767" s="71"/>
      <c r="C767" s="71"/>
      <c r="D767" s="69"/>
      <c r="E767" s="71"/>
      <c r="F767" s="71"/>
      <c r="G767" s="71"/>
      <c r="H767" s="71"/>
      <c r="I767" s="72"/>
      <c r="J767" s="73"/>
    </row>
    <row r="768" spans="1:10" x14ac:dyDescent="0.35">
      <c r="A768" s="71"/>
      <c r="B768" s="71"/>
      <c r="C768" s="71"/>
      <c r="D768" s="69"/>
      <c r="E768" s="71"/>
      <c r="F768" s="71"/>
      <c r="G768" s="71"/>
      <c r="H768" s="71"/>
      <c r="I768" s="72"/>
      <c r="J768" s="73"/>
    </row>
    <row r="769" spans="1:10" x14ac:dyDescent="0.35">
      <c r="A769" s="71"/>
      <c r="B769" s="71"/>
      <c r="C769" s="71"/>
      <c r="D769" s="69"/>
      <c r="E769" s="71"/>
      <c r="F769" s="71"/>
      <c r="G769" s="71"/>
      <c r="H769" s="71"/>
      <c r="I769" s="72"/>
      <c r="J769" s="73"/>
    </row>
    <row r="770" spans="1:10" x14ac:dyDescent="0.35">
      <c r="A770" s="71"/>
      <c r="B770" s="71"/>
      <c r="C770" s="71"/>
      <c r="D770" s="69"/>
      <c r="E770" s="71"/>
      <c r="F770" s="71"/>
      <c r="G770" s="71"/>
      <c r="H770" s="71"/>
      <c r="I770" s="72"/>
      <c r="J770" s="73"/>
    </row>
    <row r="771" spans="1:10" x14ac:dyDescent="0.35">
      <c r="A771" s="71"/>
      <c r="B771" s="71"/>
      <c r="C771" s="71"/>
      <c r="D771" s="69"/>
      <c r="E771" s="71"/>
      <c r="F771" s="71"/>
      <c r="G771" s="71"/>
      <c r="H771" s="71"/>
      <c r="I771" s="72"/>
      <c r="J771" s="73"/>
    </row>
    <row r="772" spans="1:10" x14ac:dyDescent="0.35">
      <c r="A772" s="71"/>
      <c r="B772" s="71"/>
      <c r="C772" s="71"/>
      <c r="D772" s="69"/>
      <c r="E772" s="71"/>
      <c r="F772" s="71"/>
      <c r="G772" s="71"/>
      <c r="H772" s="71"/>
      <c r="I772" s="72"/>
      <c r="J772" s="73"/>
    </row>
    <row r="773" spans="1:10" x14ac:dyDescent="0.35">
      <c r="A773" s="71"/>
      <c r="B773" s="71"/>
      <c r="C773" s="71"/>
      <c r="D773" s="69"/>
      <c r="E773" s="71"/>
      <c r="F773" s="71"/>
      <c r="G773" s="71"/>
      <c r="H773" s="71"/>
      <c r="I773" s="72"/>
      <c r="J773" s="73"/>
    </row>
    <row r="774" spans="1:10" x14ac:dyDescent="0.35">
      <c r="A774" s="71"/>
      <c r="B774" s="71"/>
      <c r="C774" s="71"/>
      <c r="D774" s="69"/>
      <c r="E774" s="71"/>
      <c r="F774" s="71"/>
      <c r="G774" s="71"/>
      <c r="H774" s="71"/>
      <c r="I774" s="72"/>
      <c r="J774" s="73"/>
    </row>
    <row r="775" spans="1:10" x14ac:dyDescent="0.35">
      <c r="A775" s="71"/>
      <c r="B775" s="71"/>
      <c r="C775" s="71"/>
      <c r="D775" s="69"/>
      <c r="E775" s="71"/>
      <c r="F775" s="71"/>
      <c r="G775" s="71"/>
      <c r="H775" s="71"/>
      <c r="I775" s="72"/>
      <c r="J775" s="73"/>
    </row>
    <row r="776" spans="1:10" x14ac:dyDescent="0.35">
      <c r="A776" s="71"/>
      <c r="B776" s="71"/>
      <c r="C776" s="71"/>
      <c r="D776" s="69"/>
      <c r="E776" s="71"/>
      <c r="F776" s="71"/>
      <c r="G776" s="71"/>
      <c r="H776" s="71"/>
      <c r="I776" s="72"/>
      <c r="J776" s="73"/>
    </row>
    <row r="777" spans="1:10" x14ac:dyDescent="0.35">
      <c r="A777" s="71"/>
      <c r="B777" s="71"/>
      <c r="C777" s="71"/>
      <c r="D777" s="69"/>
      <c r="E777" s="71"/>
      <c r="F777" s="71"/>
      <c r="G777" s="71"/>
      <c r="H777" s="71"/>
      <c r="I777" s="72"/>
      <c r="J777" s="73"/>
    </row>
    <row r="778" spans="1:10" x14ac:dyDescent="0.35">
      <c r="A778" s="71"/>
      <c r="B778" s="71"/>
      <c r="C778" s="71"/>
      <c r="D778" s="69"/>
      <c r="E778" s="71"/>
      <c r="F778" s="71"/>
      <c r="G778" s="71"/>
      <c r="H778" s="71"/>
      <c r="I778" s="72"/>
      <c r="J778" s="73"/>
    </row>
    <row r="779" spans="1:10" x14ac:dyDescent="0.35">
      <c r="A779" s="71"/>
      <c r="B779" s="71"/>
      <c r="C779" s="71"/>
      <c r="D779" s="69"/>
      <c r="E779" s="71"/>
      <c r="F779" s="71"/>
      <c r="G779" s="71"/>
      <c r="H779" s="71"/>
      <c r="I779" s="72"/>
      <c r="J779" s="73"/>
    </row>
    <row r="780" spans="1:10" x14ac:dyDescent="0.35">
      <c r="A780" s="71"/>
      <c r="B780" s="71"/>
      <c r="C780" s="71"/>
      <c r="D780" s="69"/>
      <c r="E780" s="71"/>
      <c r="F780" s="71"/>
      <c r="G780" s="71"/>
      <c r="H780" s="71"/>
      <c r="I780" s="72"/>
      <c r="J780" s="73"/>
    </row>
    <row r="781" spans="1:10" x14ac:dyDescent="0.35">
      <c r="A781" s="71"/>
      <c r="B781" s="71"/>
      <c r="C781" s="71"/>
      <c r="D781" s="69"/>
      <c r="E781" s="71"/>
      <c r="F781" s="71"/>
      <c r="G781" s="71"/>
      <c r="H781" s="71"/>
      <c r="I781" s="72"/>
      <c r="J781" s="73"/>
    </row>
    <row r="782" spans="1:10" x14ac:dyDescent="0.35">
      <c r="A782" s="71"/>
      <c r="B782" s="71"/>
      <c r="C782" s="71"/>
      <c r="D782" s="69"/>
      <c r="E782" s="71"/>
      <c r="F782" s="71"/>
      <c r="G782" s="71"/>
      <c r="H782" s="71"/>
      <c r="I782" s="72"/>
      <c r="J782" s="73"/>
    </row>
    <row r="783" spans="1:10" x14ac:dyDescent="0.35">
      <c r="A783" s="71"/>
      <c r="B783" s="71"/>
      <c r="C783" s="71"/>
      <c r="D783" s="69"/>
      <c r="E783" s="71"/>
      <c r="F783" s="71"/>
      <c r="G783" s="71"/>
      <c r="H783" s="71"/>
      <c r="I783" s="72"/>
      <c r="J783" s="73"/>
    </row>
    <row r="784" spans="1:10" x14ac:dyDescent="0.35">
      <c r="A784" s="71"/>
      <c r="B784" s="71"/>
      <c r="C784" s="71"/>
      <c r="D784" s="69"/>
      <c r="E784" s="71"/>
      <c r="F784" s="71"/>
      <c r="G784" s="71"/>
      <c r="H784" s="71"/>
      <c r="I784" s="72"/>
      <c r="J784" s="73"/>
    </row>
    <row r="785" spans="1:10" x14ac:dyDescent="0.35">
      <c r="A785" s="71"/>
      <c r="B785" s="71"/>
      <c r="C785" s="71"/>
      <c r="D785" s="69"/>
      <c r="E785" s="71"/>
      <c r="F785" s="71"/>
      <c r="G785" s="71"/>
      <c r="H785" s="71"/>
      <c r="I785" s="72"/>
      <c r="J785" s="73"/>
    </row>
    <row r="786" spans="1:10" x14ac:dyDescent="0.35">
      <c r="A786" s="71"/>
      <c r="B786" s="71"/>
      <c r="C786" s="71"/>
      <c r="D786" s="69"/>
      <c r="E786" s="71"/>
      <c r="F786" s="71"/>
      <c r="G786" s="71"/>
      <c r="H786" s="71"/>
      <c r="I786" s="72"/>
      <c r="J786" s="73"/>
    </row>
    <row r="787" spans="1:10" x14ac:dyDescent="0.35">
      <c r="A787" s="71"/>
      <c r="B787" s="71"/>
      <c r="C787" s="71"/>
      <c r="D787" s="69"/>
      <c r="E787" s="71"/>
      <c r="F787" s="71"/>
      <c r="G787" s="71"/>
      <c r="H787" s="71"/>
      <c r="I787" s="72"/>
      <c r="J787" s="73"/>
    </row>
    <row r="788" spans="1:10" x14ac:dyDescent="0.35">
      <c r="A788" s="71"/>
      <c r="B788" s="71"/>
      <c r="C788" s="71"/>
      <c r="D788" s="69"/>
      <c r="E788" s="71"/>
      <c r="F788" s="71"/>
      <c r="G788" s="71"/>
      <c r="H788" s="71"/>
      <c r="I788" s="72"/>
      <c r="J788" s="73"/>
    </row>
    <row r="789" spans="1:10" x14ac:dyDescent="0.35">
      <c r="A789" s="71"/>
      <c r="B789" s="71"/>
      <c r="C789" s="71"/>
      <c r="D789" s="69"/>
      <c r="E789" s="71"/>
      <c r="F789" s="71"/>
      <c r="G789" s="71"/>
      <c r="H789" s="71"/>
      <c r="I789" s="72"/>
      <c r="J789" s="73"/>
    </row>
    <row r="790" spans="1:10" x14ac:dyDescent="0.35">
      <c r="A790" s="71"/>
      <c r="B790" s="71"/>
      <c r="C790" s="71"/>
      <c r="D790" s="69"/>
      <c r="E790" s="71"/>
      <c r="F790" s="71"/>
      <c r="G790" s="71"/>
      <c r="H790" s="71"/>
      <c r="I790" s="72"/>
      <c r="J790" s="73"/>
    </row>
    <row r="791" spans="1:10" x14ac:dyDescent="0.35">
      <c r="A791" s="71"/>
      <c r="B791" s="71"/>
      <c r="C791" s="71"/>
      <c r="D791" s="69"/>
      <c r="E791" s="71"/>
      <c r="F791" s="71"/>
      <c r="G791" s="71"/>
      <c r="H791" s="71"/>
      <c r="I791" s="72"/>
      <c r="J791" s="73"/>
    </row>
    <row r="792" spans="1:10" x14ac:dyDescent="0.35">
      <c r="A792" s="71"/>
      <c r="B792" s="71"/>
      <c r="C792" s="71"/>
      <c r="D792" s="69"/>
      <c r="E792" s="71"/>
      <c r="F792" s="71"/>
      <c r="G792" s="71"/>
      <c r="H792" s="71"/>
      <c r="I792" s="72"/>
      <c r="J792" s="73"/>
    </row>
    <row r="793" spans="1:10" x14ac:dyDescent="0.35">
      <c r="A793" s="71"/>
      <c r="B793" s="71"/>
      <c r="C793" s="71"/>
      <c r="D793" s="69"/>
      <c r="E793" s="71"/>
      <c r="F793" s="71"/>
      <c r="G793" s="71"/>
      <c r="H793" s="71"/>
      <c r="I793" s="72"/>
      <c r="J793" s="73"/>
    </row>
    <row r="794" spans="1:10" x14ac:dyDescent="0.35">
      <c r="A794" s="71"/>
      <c r="B794" s="71"/>
      <c r="C794" s="71"/>
      <c r="D794" s="69"/>
      <c r="E794" s="71"/>
      <c r="F794" s="71"/>
      <c r="G794" s="71"/>
      <c r="H794" s="71"/>
      <c r="I794" s="72"/>
      <c r="J794" s="73"/>
    </row>
    <row r="795" spans="1:10" x14ac:dyDescent="0.35">
      <c r="A795" s="71"/>
      <c r="B795" s="71"/>
      <c r="C795" s="71"/>
      <c r="D795" s="69"/>
      <c r="E795" s="71"/>
      <c r="F795" s="71"/>
      <c r="G795" s="71"/>
      <c r="H795" s="71"/>
      <c r="I795" s="72"/>
      <c r="J795" s="73"/>
    </row>
    <row r="796" spans="1:10" x14ac:dyDescent="0.35">
      <c r="A796" s="71"/>
      <c r="B796" s="71"/>
      <c r="C796" s="71"/>
      <c r="D796" s="69"/>
      <c r="E796" s="71"/>
      <c r="F796" s="71"/>
      <c r="G796" s="71"/>
      <c r="H796" s="71"/>
      <c r="I796" s="72"/>
      <c r="J796" s="73"/>
    </row>
    <row r="797" spans="1:10" x14ac:dyDescent="0.35">
      <c r="A797" s="71"/>
      <c r="B797" s="71"/>
      <c r="C797" s="71"/>
      <c r="D797" s="69"/>
      <c r="E797" s="71"/>
      <c r="F797" s="71"/>
      <c r="G797" s="71"/>
      <c r="H797" s="71"/>
      <c r="I797" s="72"/>
      <c r="J797" s="73"/>
    </row>
    <row r="798" spans="1:10" x14ac:dyDescent="0.35">
      <c r="A798" s="71"/>
      <c r="B798" s="71"/>
      <c r="C798" s="71"/>
      <c r="D798" s="69"/>
      <c r="E798" s="71"/>
      <c r="F798" s="71"/>
      <c r="G798" s="71"/>
      <c r="H798" s="71"/>
      <c r="I798" s="72"/>
      <c r="J798" s="73"/>
    </row>
    <row r="799" spans="1:10" x14ac:dyDescent="0.35">
      <c r="A799" s="71"/>
      <c r="B799" s="71"/>
      <c r="C799" s="71"/>
      <c r="D799" s="69"/>
      <c r="E799" s="71"/>
      <c r="F799" s="71"/>
      <c r="G799" s="71"/>
      <c r="H799" s="71"/>
      <c r="I799" s="72"/>
      <c r="J799" s="73"/>
    </row>
    <row r="800" spans="1:10" x14ac:dyDescent="0.35">
      <c r="A800" s="71"/>
      <c r="B800" s="71"/>
      <c r="C800" s="71"/>
      <c r="D800" s="69"/>
      <c r="E800" s="71"/>
      <c r="F800" s="71"/>
      <c r="G800" s="71"/>
      <c r="H800" s="71"/>
      <c r="I800" s="72"/>
      <c r="J800" s="73"/>
    </row>
    <row r="801" spans="1:10" x14ac:dyDescent="0.35">
      <c r="A801" s="71"/>
      <c r="B801" s="71"/>
      <c r="C801" s="71"/>
      <c r="D801" s="69"/>
      <c r="E801" s="71"/>
      <c r="F801" s="71"/>
      <c r="G801" s="71"/>
      <c r="H801" s="71"/>
      <c r="I801" s="72"/>
      <c r="J801" s="73"/>
    </row>
    <row r="802" spans="1:10" x14ac:dyDescent="0.35">
      <c r="A802" s="71"/>
      <c r="B802" s="71"/>
      <c r="C802" s="71"/>
      <c r="D802" s="69"/>
      <c r="E802" s="71"/>
      <c r="F802" s="71"/>
      <c r="G802" s="71"/>
      <c r="H802" s="71"/>
      <c r="I802" s="72"/>
      <c r="J802" s="73"/>
    </row>
    <row r="803" spans="1:10" x14ac:dyDescent="0.35">
      <c r="A803" s="71"/>
      <c r="B803" s="71"/>
      <c r="C803" s="71"/>
      <c r="D803" s="69"/>
      <c r="E803" s="71"/>
      <c r="F803" s="71"/>
      <c r="G803" s="71"/>
      <c r="H803" s="71"/>
      <c r="I803" s="72"/>
      <c r="J803" s="73"/>
    </row>
    <row r="804" spans="1:10" x14ac:dyDescent="0.35">
      <c r="A804" s="71"/>
      <c r="B804" s="71"/>
      <c r="C804" s="71"/>
      <c r="D804" s="69"/>
      <c r="E804" s="71"/>
      <c r="F804" s="71"/>
      <c r="G804" s="71"/>
      <c r="H804" s="71"/>
      <c r="I804" s="72"/>
      <c r="J804" s="73"/>
    </row>
    <row r="805" spans="1:10" x14ac:dyDescent="0.35">
      <c r="A805" s="71"/>
      <c r="B805" s="71"/>
      <c r="C805" s="71"/>
      <c r="D805" s="69"/>
      <c r="E805" s="71"/>
      <c r="F805" s="71"/>
      <c r="G805" s="71"/>
      <c r="H805" s="71"/>
      <c r="I805" s="72"/>
      <c r="J805" s="73"/>
    </row>
    <row r="806" spans="1:10" x14ac:dyDescent="0.35">
      <c r="A806" s="71"/>
      <c r="B806" s="71"/>
      <c r="C806" s="71"/>
      <c r="D806" s="69"/>
      <c r="E806" s="71"/>
      <c r="F806" s="71"/>
      <c r="G806" s="71"/>
      <c r="H806" s="71"/>
      <c r="I806" s="72"/>
      <c r="J806" s="73"/>
    </row>
    <row r="807" spans="1:10" x14ac:dyDescent="0.35">
      <c r="A807" s="71"/>
      <c r="B807" s="71"/>
      <c r="C807" s="71"/>
      <c r="D807" s="69"/>
      <c r="E807" s="71"/>
      <c r="F807" s="71"/>
      <c r="G807" s="71"/>
      <c r="H807" s="71"/>
      <c r="I807" s="72"/>
      <c r="J807" s="73"/>
    </row>
    <row r="808" spans="1:10" x14ac:dyDescent="0.35">
      <c r="A808" s="71"/>
      <c r="B808" s="71"/>
      <c r="C808" s="71"/>
      <c r="D808" s="69"/>
      <c r="E808" s="71"/>
      <c r="F808" s="71"/>
      <c r="G808" s="71"/>
      <c r="H808" s="71"/>
      <c r="I808" s="72"/>
      <c r="J808" s="73"/>
    </row>
    <row r="809" spans="1:10" x14ac:dyDescent="0.35">
      <c r="A809" s="71"/>
      <c r="B809" s="71"/>
      <c r="C809" s="71"/>
      <c r="D809" s="69"/>
      <c r="E809" s="71"/>
      <c r="F809" s="71"/>
      <c r="G809" s="71"/>
      <c r="H809" s="71"/>
      <c r="I809" s="72"/>
      <c r="J809" s="73"/>
    </row>
    <row r="810" spans="1:10" x14ac:dyDescent="0.35">
      <c r="A810" s="71"/>
      <c r="B810" s="71"/>
      <c r="C810" s="71"/>
      <c r="D810" s="69"/>
      <c r="E810" s="71"/>
      <c r="F810" s="71"/>
      <c r="G810" s="71"/>
      <c r="H810" s="71"/>
      <c r="I810" s="72"/>
      <c r="J810" s="73"/>
    </row>
    <row r="811" spans="1:10" x14ac:dyDescent="0.35">
      <c r="A811" s="71"/>
      <c r="B811" s="71"/>
      <c r="C811" s="71"/>
      <c r="D811" s="69"/>
      <c r="E811" s="71"/>
      <c r="F811" s="71"/>
      <c r="G811" s="71"/>
      <c r="H811" s="71"/>
      <c r="I811" s="72"/>
      <c r="J811" s="73"/>
    </row>
    <row r="812" spans="1:10" x14ac:dyDescent="0.35">
      <c r="A812" s="71"/>
      <c r="B812" s="71"/>
      <c r="C812" s="71"/>
      <c r="D812" s="69"/>
      <c r="E812" s="71"/>
      <c r="F812" s="71"/>
      <c r="G812" s="71"/>
      <c r="H812" s="71"/>
      <c r="I812" s="72"/>
      <c r="J812" s="73"/>
    </row>
    <row r="813" spans="1:10" x14ac:dyDescent="0.35">
      <c r="A813" s="71"/>
      <c r="B813" s="71"/>
      <c r="C813" s="71"/>
      <c r="D813" s="69"/>
      <c r="E813" s="71"/>
      <c r="F813" s="71"/>
      <c r="G813" s="71"/>
      <c r="H813" s="71"/>
      <c r="I813" s="72"/>
      <c r="J813" s="73"/>
    </row>
    <row r="814" spans="1:10" x14ac:dyDescent="0.35">
      <c r="A814" s="71"/>
      <c r="B814" s="71"/>
      <c r="C814" s="71"/>
      <c r="D814" s="69"/>
      <c r="E814" s="71"/>
      <c r="F814" s="71"/>
      <c r="G814" s="71"/>
      <c r="H814" s="71"/>
      <c r="I814" s="72"/>
      <c r="J814" s="73"/>
    </row>
    <row r="815" spans="1:10" x14ac:dyDescent="0.35">
      <c r="A815" s="71"/>
      <c r="B815" s="71"/>
      <c r="C815" s="71"/>
      <c r="D815" s="69"/>
      <c r="E815" s="71"/>
      <c r="F815" s="71"/>
      <c r="G815" s="71"/>
      <c r="H815" s="71"/>
      <c r="I815" s="72"/>
      <c r="J815" s="73"/>
    </row>
    <row r="816" spans="1:10" x14ac:dyDescent="0.35">
      <c r="A816" s="71"/>
      <c r="B816" s="71"/>
      <c r="C816" s="71"/>
      <c r="D816" s="69"/>
      <c r="E816" s="71"/>
      <c r="F816" s="71"/>
      <c r="G816" s="71"/>
      <c r="H816" s="71"/>
      <c r="I816" s="72"/>
      <c r="J816" s="73"/>
    </row>
    <row r="817" spans="1:10" x14ac:dyDescent="0.35">
      <c r="A817" s="71"/>
      <c r="B817" s="71"/>
      <c r="C817" s="71"/>
      <c r="D817" s="69"/>
      <c r="E817" s="71"/>
      <c r="F817" s="71"/>
      <c r="G817" s="71"/>
      <c r="H817" s="71"/>
      <c r="I817" s="72"/>
      <c r="J817" s="73"/>
    </row>
    <row r="818" spans="1:10" x14ac:dyDescent="0.35">
      <c r="A818" s="71"/>
      <c r="B818" s="71"/>
      <c r="C818" s="71"/>
      <c r="D818" s="69"/>
      <c r="E818" s="71"/>
      <c r="F818" s="71"/>
      <c r="G818" s="71"/>
      <c r="H818" s="71"/>
      <c r="I818" s="72"/>
      <c r="J818" s="73"/>
    </row>
    <row r="819" spans="1:10" x14ac:dyDescent="0.35">
      <c r="A819" s="71"/>
      <c r="B819" s="71"/>
      <c r="C819" s="71"/>
      <c r="D819" s="69"/>
      <c r="E819" s="71"/>
      <c r="F819" s="71"/>
      <c r="G819" s="71"/>
      <c r="H819" s="71"/>
      <c r="I819" s="72"/>
      <c r="J819" s="73"/>
    </row>
    <row r="820" spans="1:10" x14ac:dyDescent="0.35">
      <c r="A820" s="71"/>
      <c r="B820" s="71"/>
      <c r="C820" s="71"/>
      <c r="D820" s="69"/>
      <c r="E820" s="71"/>
      <c r="F820" s="71"/>
      <c r="G820" s="71"/>
      <c r="H820" s="71"/>
      <c r="I820" s="72"/>
      <c r="J820" s="73"/>
    </row>
    <row r="821" spans="1:10" x14ac:dyDescent="0.35">
      <c r="A821" s="71"/>
      <c r="B821" s="71"/>
      <c r="C821" s="71"/>
      <c r="D821" s="69"/>
      <c r="E821" s="71"/>
      <c r="F821" s="71"/>
      <c r="G821" s="71"/>
      <c r="H821" s="71"/>
      <c r="I821" s="72"/>
      <c r="J821" s="73"/>
    </row>
    <row r="822" spans="1:10" x14ac:dyDescent="0.35">
      <c r="A822" s="71"/>
      <c r="B822" s="71"/>
      <c r="C822" s="71"/>
      <c r="D822" s="69"/>
      <c r="E822" s="71"/>
      <c r="F822" s="71"/>
      <c r="G822" s="71"/>
      <c r="H822" s="71"/>
      <c r="I822" s="72"/>
      <c r="J822" s="73"/>
    </row>
    <row r="823" spans="1:10" x14ac:dyDescent="0.35">
      <c r="A823" s="71"/>
      <c r="B823" s="71"/>
      <c r="C823" s="71"/>
      <c r="D823" s="69"/>
      <c r="E823" s="71"/>
      <c r="F823" s="71"/>
      <c r="G823" s="71"/>
      <c r="H823" s="71"/>
      <c r="I823" s="72"/>
      <c r="J823" s="73"/>
    </row>
    <row r="824" spans="1:10" x14ac:dyDescent="0.35">
      <c r="A824" s="71"/>
      <c r="B824" s="71"/>
      <c r="C824" s="71"/>
      <c r="D824" s="69"/>
      <c r="E824" s="71"/>
      <c r="F824" s="71"/>
      <c r="G824" s="71"/>
      <c r="H824" s="71"/>
      <c r="I824" s="72"/>
      <c r="J824" s="73"/>
    </row>
    <row r="825" spans="1:10" x14ac:dyDescent="0.35">
      <c r="A825" s="71"/>
      <c r="B825" s="71"/>
      <c r="C825" s="71"/>
      <c r="D825" s="69"/>
      <c r="E825" s="71"/>
      <c r="F825" s="71"/>
      <c r="G825" s="71"/>
      <c r="H825" s="71"/>
      <c r="I825" s="72"/>
      <c r="J825" s="73"/>
    </row>
    <row r="826" spans="1:10" x14ac:dyDescent="0.35">
      <c r="A826" s="71"/>
      <c r="B826" s="71"/>
      <c r="C826" s="71"/>
      <c r="D826" s="69"/>
      <c r="E826" s="71"/>
      <c r="F826" s="71"/>
      <c r="G826" s="71"/>
      <c r="H826" s="71"/>
      <c r="I826" s="72"/>
      <c r="J826" s="73"/>
    </row>
    <row r="827" spans="1:10" x14ac:dyDescent="0.35">
      <c r="A827" s="71"/>
      <c r="B827" s="71"/>
      <c r="C827" s="71"/>
      <c r="D827" s="69"/>
      <c r="E827" s="71"/>
      <c r="F827" s="71"/>
      <c r="G827" s="71"/>
      <c r="H827" s="71"/>
      <c r="I827" s="72"/>
      <c r="J827" s="73"/>
    </row>
    <row r="828" spans="1:10" x14ac:dyDescent="0.35">
      <c r="A828" s="71"/>
      <c r="B828" s="71"/>
      <c r="C828" s="71"/>
      <c r="D828" s="69"/>
      <c r="E828" s="71"/>
      <c r="F828" s="71"/>
      <c r="G828" s="71"/>
      <c r="H828" s="71"/>
      <c r="I828" s="72"/>
      <c r="J828" s="73"/>
    </row>
    <row r="829" spans="1:10" x14ac:dyDescent="0.35">
      <c r="A829" s="71"/>
      <c r="B829" s="71"/>
      <c r="C829" s="71"/>
      <c r="D829" s="69"/>
      <c r="E829" s="71"/>
      <c r="F829" s="71"/>
      <c r="G829" s="71"/>
      <c r="H829" s="71"/>
      <c r="I829" s="72"/>
      <c r="J829" s="73"/>
    </row>
    <row r="830" spans="1:10" x14ac:dyDescent="0.35">
      <c r="A830" s="71"/>
      <c r="B830" s="71"/>
      <c r="C830" s="71"/>
      <c r="D830" s="69"/>
      <c r="E830" s="71"/>
      <c r="F830" s="71"/>
      <c r="G830" s="71"/>
      <c r="H830" s="71"/>
      <c r="I830" s="72"/>
      <c r="J830" s="73"/>
    </row>
    <row r="831" spans="1:10" x14ac:dyDescent="0.35">
      <c r="A831" s="71"/>
      <c r="B831" s="71"/>
      <c r="C831" s="71"/>
      <c r="D831" s="69"/>
      <c r="E831" s="71"/>
      <c r="F831" s="71"/>
      <c r="G831" s="71"/>
      <c r="H831" s="71"/>
      <c r="I831" s="72"/>
      <c r="J831" s="73"/>
    </row>
    <row r="832" spans="1:10" x14ac:dyDescent="0.35">
      <c r="A832" s="71"/>
      <c r="B832" s="71"/>
      <c r="C832" s="71"/>
      <c r="D832" s="69"/>
      <c r="E832" s="71"/>
      <c r="F832" s="71"/>
      <c r="G832" s="71"/>
      <c r="H832" s="71"/>
      <c r="I832" s="72"/>
      <c r="J832" s="73"/>
    </row>
    <row r="833" spans="1:10" x14ac:dyDescent="0.35">
      <c r="A833" s="71"/>
      <c r="B833" s="71"/>
      <c r="C833" s="71"/>
      <c r="D833" s="69"/>
      <c r="E833" s="71"/>
      <c r="F833" s="71"/>
      <c r="G833" s="71"/>
      <c r="H833" s="71"/>
      <c r="I833" s="72"/>
      <c r="J833" s="73"/>
    </row>
    <row r="834" spans="1:10" x14ac:dyDescent="0.35">
      <c r="A834" s="71"/>
      <c r="B834" s="71"/>
      <c r="C834" s="71"/>
      <c r="D834" s="69"/>
      <c r="E834" s="71"/>
      <c r="F834" s="71"/>
      <c r="G834" s="71"/>
      <c r="H834" s="71"/>
      <c r="I834" s="72"/>
      <c r="J834" s="73"/>
    </row>
    <row r="835" spans="1:10" x14ac:dyDescent="0.35">
      <c r="A835" s="71"/>
      <c r="B835" s="71"/>
      <c r="C835" s="71"/>
      <c r="D835" s="69"/>
      <c r="E835" s="71"/>
      <c r="F835" s="71"/>
      <c r="G835" s="71"/>
      <c r="H835" s="71"/>
      <c r="I835" s="72"/>
      <c r="J835" s="73"/>
    </row>
    <row r="836" spans="1:10" x14ac:dyDescent="0.35">
      <c r="A836" s="71"/>
      <c r="B836" s="71"/>
      <c r="C836" s="71"/>
      <c r="D836" s="69"/>
      <c r="E836" s="71"/>
      <c r="F836" s="71"/>
      <c r="G836" s="71"/>
      <c r="H836" s="71"/>
      <c r="I836" s="72"/>
      <c r="J836" s="73"/>
    </row>
    <row r="837" spans="1:10" x14ac:dyDescent="0.35">
      <c r="A837" s="71"/>
      <c r="B837" s="71"/>
      <c r="C837" s="71"/>
      <c r="D837" s="69"/>
      <c r="E837" s="71"/>
      <c r="F837" s="71"/>
      <c r="G837" s="71"/>
      <c r="H837" s="71"/>
      <c r="I837" s="72"/>
      <c r="J837" s="73"/>
    </row>
    <row r="838" spans="1:10" x14ac:dyDescent="0.35">
      <c r="A838" s="71"/>
      <c r="B838" s="71"/>
      <c r="C838" s="71"/>
      <c r="D838" s="69"/>
      <c r="E838" s="71"/>
      <c r="F838" s="71"/>
      <c r="G838" s="71"/>
      <c r="H838" s="71"/>
      <c r="I838" s="72"/>
      <c r="J838" s="73"/>
    </row>
    <row r="839" spans="1:10" x14ac:dyDescent="0.35">
      <c r="A839" s="71"/>
      <c r="B839" s="71"/>
      <c r="C839" s="71"/>
      <c r="D839" s="69"/>
      <c r="E839" s="71"/>
      <c r="F839" s="71"/>
      <c r="G839" s="71"/>
      <c r="H839" s="71"/>
      <c r="I839" s="72"/>
      <c r="J839" s="73"/>
    </row>
    <row r="840" spans="1:10" x14ac:dyDescent="0.35">
      <c r="A840" s="71"/>
      <c r="B840" s="71"/>
      <c r="C840" s="71"/>
      <c r="D840" s="69"/>
      <c r="E840" s="71"/>
      <c r="F840" s="71"/>
      <c r="G840" s="71"/>
      <c r="H840" s="71"/>
      <c r="I840" s="72"/>
      <c r="J840" s="73"/>
    </row>
    <row r="841" spans="1:10" x14ac:dyDescent="0.35">
      <c r="A841" s="71"/>
      <c r="B841" s="71"/>
      <c r="C841" s="71"/>
      <c r="D841" s="69"/>
      <c r="E841" s="71"/>
      <c r="F841" s="71"/>
      <c r="G841" s="71"/>
      <c r="H841" s="71"/>
      <c r="I841" s="72"/>
      <c r="J841" s="73"/>
    </row>
    <row r="842" spans="1:10" x14ac:dyDescent="0.35">
      <c r="A842" s="71"/>
      <c r="B842" s="71"/>
      <c r="C842" s="71"/>
      <c r="D842" s="69"/>
      <c r="E842" s="71"/>
      <c r="F842" s="71"/>
      <c r="G842" s="71"/>
      <c r="H842" s="71"/>
      <c r="I842" s="72"/>
      <c r="J842" s="73"/>
    </row>
    <row r="843" spans="1:10" x14ac:dyDescent="0.35">
      <c r="A843" s="71"/>
      <c r="B843" s="71"/>
      <c r="C843" s="71"/>
      <c r="D843" s="69"/>
      <c r="E843" s="71"/>
      <c r="F843" s="71"/>
      <c r="G843" s="71"/>
      <c r="H843" s="71"/>
      <c r="I843" s="72"/>
      <c r="J843" s="73"/>
    </row>
    <row r="844" spans="1:10" x14ac:dyDescent="0.35">
      <c r="A844" s="71"/>
      <c r="B844" s="71"/>
      <c r="C844" s="71"/>
      <c r="D844" s="69"/>
      <c r="E844" s="71"/>
      <c r="F844" s="71"/>
      <c r="G844" s="71"/>
      <c r="H844" s="71"/>
      <c r="I844" s="72"/>
      <c r="J844" s="73"/>
    </row>
    <row r="845" spans="1:10" x14ac:dyDescent="0.35">
      <c r="A845" s="71"/>
      <c r="B845" s="71"/>
      <c r="C845" s="71"/>
      <c r="D845" s="69"/>
      <c r="E845" s="71"/>
      <c r="F845" s="71"/>
      <c r="G845" s="71"/>
      <c r="H845" s="71"/>
      <c r="I845" s="72"/>
      <c r="J845" s="73"/>
    </row>
    <row r="846" spans="1:10" x14ac:dyDescent="0.35">
      <c r="A846" s="71"/>
      <c r="B846" s="71"/>
      <c r="C846" s="71"/>
      <c r="D846" s="69"/>
      <c r="E846" s="71"/>
      <c r="F846" s="71"/>
      <c r="G846" s="71"/>
      <c r="H846" s="71"/>
      <c r="I846" s="72"/>
      <c r="J846" s="73"/>
    </row>
    <row r="847" spans="1:10" x14ac:dyDescent="0.35">
      <c r="A847" s="71"/>
      <c r="B847" s="71"/>
      <c r="C847" s="71"/>
      <c r="D847" s="69"/>
      <c r="E847" s="71"/>
      <c r="F847" s="71"/>
      <c r="G847" s="71"/>
      <c r="H847" s="71"/>
      <c r="I847" s="72"/>
      <c r="J847" s="73"/>
    </row>
    <row r="848" spans="1:10" x14ac:dyDescent="0.35">
      <c r="A848" s="71"/>
      <c r="B848" s="71"/>
      <c r="C848" s="71"/>
      <c r="D848" s="69"/>
      <c r="E848" s="71"/>
      <c r="F848" s="71"/>
      <c r="G848" s="71"/>
      <c r="H848" s="71"/>
      <c r="I848" s="72"/>
      <c r="J848" s="73"/>
    </row>
    <row r="849" spans="1:10" x14ac:dyDescent="0.35">
      <c r="A849" s="71"/>
      <c r="B849" s="71"/>
      <c r="C849" s="71"/>
      <c r="D849" s="69"/>
      <c r="E849" s="71"/>
      <c r="F849" s="71"/>
      <c r="G849" s="71"/>
      <c r="H849" s="71"/>
      <c r="I849" s="72"/>
      <c r="J849" s="73"/>
    </row>
    <row r="850" spans="1:10" x14ac:dyDescent="0.35">
      <c r="A850" s="71"/>
      <c r="B850" s="71"/>
      <c r="C850" s="71"/>
      <c r="D850" s="69"/>
      <c r="E850" s="71"/>
      <c r="F850" s="71"/>
      <c r="G850" s="71"/>
      <c r="H850" s="71"/>
      <c r="I850" s="72"/>
      <c r="J850" s="73"/>
    </row>
    <row r="851" spans="1:10" x14ac:dyDescent="0.35">
      <c r="A851" s="71"/>
      <c r="B851" s="71"/>
      <c r="C851" s="71"/>
      <c r="D851" s="69"/>
      <c r="E851" s="71"/>
      <c r="F851" s="71"/>
      <c r="G851" s="71"/>
      <c r="H851" s="71"/>
      <c r="I851" s="72"/>
      <c r="J851" s="73"/>
    </row>
    <row r="852" spans="1:10" x14ac:dyDescent="0.35">
      <c r="A852" s="71"/>
      <c r="B852" s="71"/>
      <c r="C852" s="71"/>
      <c r="D852" s="69"/>
      <c r="E852" s="71"/>
      <c r="F852" s="71"/>
      <c r="G852" s="71"/>
      <c r="H852" s="71"/>
      <c r="I852" s="72"/>
      <c r="J852" s="73"/>
    </row>
    <row r="853" spans="1:10" x14ac:dyDescent="0.35">
      <c r="A853" s="71"/>
      <c r="B853" s="71"/>
      <c r="C853" s="71"/>
      <c r="D853" s="69"/>
      <c r="E853" s="71"/>
      <c r="F853" s="71"/>
      <c r="G853" s="71"/>
      <c r="H853" s="71"/>
      <c r="I853" s="72"/>
      <c r="J853" s="73"/>
    </row>
    <row r="854" spans="1:10" x14ac:dyDescent="0.35">
      <c r="A854" s="71"/>
      <c r="B854" s="71"/>
      <c r="C854" s="71"/>
      <c r="D854" s="69"/>
      <c r="E854" s="71"/>
      <c r="F854" s="71"/>
      <c r="G854" s="71"/>
      <c r="H854" s="71"/>
      <c r="I854" s="72"/>
      <c r="J854" s="73"/>
    </row>
    <row r="855" spans="1:10" x14ac:dyDescent="0.35">
      <c r="A855" s="71"/>
      <c r="B855" s="71"/>
      <c r="C855" s="71"/>
      <c r="D855" s="69"/>
      <c r="E855" s="71"/>
      <c r="F855" s="71"/>
      <c r="G855" s="71"/>
      <c r="H855" s="71"/>
      <c r="I855" s="72"/>
      <c r="J855" s="73"/>
    </row>
    <row r="856" spans="1:10" x14ac:dyDescent="0.35">
      <c r="A856" s="71"/>
      <c r="B856" s="71"/>
      <c r="C856" s="71"/>
      <c r="D856" s="69"/>
      <c r="E856" s="71"/>
      <c r="F856" s="71"/>
      <c r="G856" s="71"/>
      <c r="H856" s="71"/>
      <c r="I856" s="72"/>
      <c r="J856" s="73"/>
    </row>
    <row r="857" spans="1:10" x14ac:dyDescent="0.35">
      <c r="A857" s="71"/>
      <c r="B857" s="71"/>
      <c r="C857" s="71"/>
      <c r="D857" s="69"/>
      <c r="E857" s="71"/>
      <c r="F857" s="71"/>
      <c r="G857" s="71"/>
      <c r="H857" s="71"/>
      <c r="I857" s="72"/>
      <c r="J857" s="73"/>
    </row>
    <row r="858" spans="1:10" x14ac:dyDescent="0.35">
      <c r="A858" s="71"/>
      <c r="B858" s="71"/>
      <c r="C858" s="71"/>
      <c r="D858" s="69"/>
      <c r="E858" s="71"/>
      <c r="F858" s="71"/>
      <c r="G858" s="71"/>
      <c r="H858" s="71"/>
      <c r="I858" s="72"/>
      <c r="J858" s="73"/>
    </row>
    <row r="859" spans="1:10" x14ac:dyDescent="0.35">
      <c r="A859" s="71"/>
      <c r="B859" s="71"/>
      <c r="C859" s="71"/>
      <c r="D859" s="69"/>
      <c r="E859" s="71"/>
      <c r="F859" s="71"/>
      <c r="G859" s="71"/>
      <c r="H859" s="71"/>
      <c r="I859" s="72"/>
      <c r="J859" s="73"/>
    </row>
    <row r="860" spans="1:10" x14ac:dyDescent="0.35">
      <c r="A860" s="71"/>
      <c r="B860" s="71"/>
      <c r="C860" s="71"/>
      <c r="D860" s="69"/>
      <c r="E860" s="71"/>
      <c r="F860" s="71"/>
      <c r="G860" s="71"/>
      <c r="H860" s="71"/>
      <c r="I860" s="72"/>
      <c r="J860" s="73"/>
    </row>
    <row r="861" spans="1:10" x14ac:dyDescent="0.35">
      <c r="A861" s="71"/>
      <c r="B861" s="71"/>
      <c r="C861" s="71"/>
      <c r="D861" s="69"/>
      <c r="E861" s="71"/>
      <c r="F861" s="71"/>
      <c r="G861" s="71"/>
      <c r="H861" s="71"/>
      <c r="I861" s="72"/>
      <c r="J861" s="73"/>
    </row>
    <row r="862" spans="1:10" x14ac:dyDescent="0.35">
      <c r="A862" s="71"/>
      <c r="B862" s="71"/>
      <c r="C862" s="71"/>
      <c r="D862" s="69"/>
      <c r="E862" s="71"/>
      <c r="F862" s="71"/>
      <c r="G862" s="71"/>
      <c r="H862" s="71"/>
      <c r="I862" s="72"/>
      <c r="J862" s="73"/>
    </row>
    <row r="863" spans="1:10" x14ac:dyDescent="0.35">
      <c r="A863" s="71"/>
      <c r="B863" s="71"/>
      <c r="C863" s="71"/>
      <c r="D863" s="69"/>
      <c r="E863" s="71"/>
      <c r="F863" s="71"/>
      <c r="G863" s="71"/>
      <c r="H863" s="71"/>
      <c r="I863" s="72"/>
      <c r="J863" s="73"/>
    </row>
    <row r="864" spans="1:10" x14ac:dyDescent="0.35">
      <c r="A864" s="71"/>
      <c r="B864" s="71"/>
      <c r="C864" s="71"/>
      <c r="D864" s="69"/>
      <c r="E864" s="71"/>
      <c r="F864" s="71"/>
      <c r="G864" s="71"/>
      <c r="H864" s="71"/>
      <c r="I864" s="72"/>
      <c r="J864" s="73"/>
    </row>
    <row r="865" spans="1:10" x14ac:dyDescent="0.35">
      <c r="A865" s="71"/>
      <c r="B865" s="71"/>
      <c r="C865" s="71"/>
      <c r="D865" s="69"/>
      <c r="E865" s="71"/>
      <c r="F865" s="71"/>
      <c r="G865" s="71"/>
      <c r="H865" s="71"/>
      <c r="I865" s="72"/>
      <c r="J865" s="73"/>
    </row>
    <row r="866" spans="1:10" x14ac:dyDescent="0.35">
      <c r="A866" s="71"/>
      <c r="B866" s="71"/>
      <c r="C866" s="71"/>
      <c r="D866" s="69"/>
      <c r="E866" s="71"/>
      <c r="F866" s="71"/>
      <c r="G866" s="71"/>
      <c r="H866" s="71"/>
      <c r="I866" s="72"/>
      <c r="J866" s="73"/>
    </row>
    <row r="867" spans="1:10" x14ac:dyDescent="0.35">
      <c r="A867" s="71"/>
      <c r="B867" s="71"/>
      <c r="C867" s="71"/>
      <c r="D867" s="69"/>
      <c r="E867" s="71"/>
      <c r="F867" s="71"/>
      <c r="G867" s="71"/>
      <c r="H867" s="71"/>
      <c r="I867" s="72"/>
      <c r="J867" s="73"/>
    </row>
    <row r="868" spans="1:10" x14ac:dyDescent="0.35">
      <c r="A868" s="71"/>
      <c r="B868" s="71"/>
      <c r="C868" s="71"/>
      <c r="D868" s="69"/>
      <c r="E868" s="71"/>
      <c r="F868" s="71"/>
      <c r="G868" s="71"/>
      <c r="H868" s="71"/>
      <c r="I868" s="72"/>
      <c r="J868" s="73"/>
    </row>
    <row r="869" spans="1:10" x14ac:dyDescent="0.35">
      <c r="A869" s="71"/>
      <c r="B869" s="71"/>
      <c r="C869" s="71"/>
      <c r="D869" s="69"/>
      <c r="E869" s="71"/>
      <c r="F869" s="71"/>
      <c r="G869" s="71"/>
      <c r="H869" s="71"/>
      <c r="I869" s="72"/>
      <c r="J869" s="73"/>
    </row>
    <row r="870" spans="1:10" x14ac:dyDescent="0.35">
      <c r="A870" s="71"/>
      <c r="B870" s="71"/>
      <c r="C870" s="71"/>
      <c r="D870" s="69"/>
      <c r="E870" s="71"/>
      <c r="F870" s="71"/>
      <c r="G870" s="71"/>
      <c r="H870" s="71"/>
      <c r="I870" s="72"/>
      <c r="J870" s="73"/>
    </row>
    <row r="871" spans="1:10" x14ac:dyDescent="0.35">
      <c r="A871" s="71"/>
      <c r="B871" s="71"/>
      <c r="C871" s="71"/>
      <c r="D871" s="69"/>
      <c r="E871" s="71"/>
      <c r="F871" s="71"/>
      <c r="G871" s="71"/>
      <c r="H871" s="71"/>
      <c r="I871" s="72"/>
      <c r="J871" s="73"/>
    </row>
    <row r="872" spans="1:10" x14ac:dyDescent="0.35">
      <c r="A872" s="71"/>
      <c r="B872" s="71"/>
      <c r="C872" s="71"/>
      <c r="D872" s="69"/>
      <c r="E872" s="71"/>
      <c r="F872" s="71"/>
      <c r="G872" s="71"/>
      <c r="H872" s="71"/>
      <c r="I872" s="72"/>
      <c r="J872" s="73"/>
    </row>
    <row r="873" spans="1:10" x14ac:dyDescent="0.35">
      <c r="A873" s="71"/>
      <c r="B873" s="71"/>
      <c r="C873" s="71"/>
      <c r="D873" s="69"/>
      <c r="E873" s="71"/>
      <c r="F873" s="71"/>
      <c r="G873" s="71"/>
      <c r="H873" s="71"/>
      <c r="I873" s="72"/>
      <c r="J873" s="73"/>
    </row>
    <row r="874" spans="1:10" x14ac:dyDescent="0.35">
      <c r="A874" s="71"/>
      <c r="B874" s="71"/>
      <c r="C874" s="71"/>
      <c r="D874" s="69"/>
      <c r="E874" s="71"/>
      <c r="F874" s="71"/>
      <c r="G874" s="71"/>
      <c r="H874" s="71"/>
      <c r="I874" s="72"/>
      <c r="J874" s="73"/>
    </row>
    <row r="875" spans="1:10" x14ac:dyDescent="0.35">
      <c r="A875" s="71"/>
      <c r="B875" s="71"/>
      <c r="C875" s="71"/>
      <c r="D875" s="69"/>
      <c r="E875" s="71"/>
      <c r="F875" s="71"/>
      <c r="G875" s="71"/>
      <c r="H875" s="71"/>
      <c r="I875" s="72"/>
      <c r="J875" s="73"/>
    </row>
    <row r="876" spans="1:10" x14ac:dyDescent="0.35">
      <c r="A876" s="71"/>
      <c r="B876" s="71"/>
      <c r="C876" s="71"/>
      <c r="D876" s="69"/>
      <c r="E876" s="71"/>
      <c r="F876" s="71"/>
      <c r="G876" s="71"/>
      <c r="H876" s="71"/>
      <c r="I876" s="72"/>
      <c r="J876" s="73"/>
    </row>
    <row r="877" spans="1:10" x14ac:dyDescent="0.35">
      <c r="A877" s="71"/>
      <c r="B877" s="71"/>
      <c r="C877" s="71"/>
      <c r="D877" s="69"/>
      <c r="E877" s="71"/>
      <c r="F877" s="71"/>
      <c r="G877" s="71"/>
      <c r="H877" s="71"/>
      <c r="I877" s="72"/>
      <c r="J877" s="73"/>
    </row>
    <row r="878" spans="1:10" x14ac:dyDescent="0.35">
      <c r="A878" s="71"/>
      <c r="B878" s="71"/>
      <c r="C878" s="71"/>
      <c r="D878" s="69"/>
      <c r="E878" s="71"/>
      <c r="F878" s="71"/>
      <c r="G878" s="71"/>
      <c r="H878" s="71"/>
      <c r="I878" s="72"/>
      <c r="J878" s="73"/>
    </row>
    <row r="879" spans="1:10" x14ac:dyDescent="0.35">
      <c r="A879" s="71"/>
      <c r="B879" s="71"/>
      <c r="C879" s="71"/>
      <c r="D879" s="69"/>
      <c r="E879" s="71"/>
      <c r="F879" s="71"/>
      <c r="G879" s="71"/>
      <c r="H879" s="71"/>
      <c r="I879" s="72"/>
      <c r="J879" s="73"/>
    </row>
    <row r="880" spans="1:10" x14ac:dyDescent="0.35">
      <c r="A880" s="71"/>
      <c r="B880" s="71"/>
      <c r="C880" s="71"/>
      <c r="D880" s="69"/>
      <c r="E880" s="71"/>
      <c r="F880" s="71"/>
      <c r="G880" s="71"/>
      <c r="H880" s="71"/>
      <c r="I880" s="72"/>
      <c r="J880" s="73"/>
    </row>
    <row r="881" spans="1:10" x14ac:dyDescent="0.35">
      <c r="A881" s="71"/>
      <c r="B881" s="71"/>
      <c r="C881" s="71"/>
      <c r="D881" s="69"/>
      <c r="E881" s="71"/>
      <c r="F881" s="71"/>
      <c r="G881" s="71"/>
      <c r="H881" s="71"/>
      <c r="I881" s="72"/>
      <c r="J881" s="73"/>
    </row>
    <row r="882" spans="1:10" x14ac:dyDescent="0.35">
      <c r="A882" s="71"/>
      <c r="B882" s="71"/>
      <c r="C882" s="71"/>
      <c r="D882" s="69"/>
      <c r="E882" s="71"/>
      <c r="F882" s="71"/>
      <c r="G882" s="71"/>
      <c r="H882" s="71"/>
      <c r="I882" s="72"/>
      <c r="J882" s="73"/>
    </row>
    <row r="883" spans="1:10" x14ac:dyDescent="0.35">
      <c r="A883" s="71"/>
      <c r="B883" s="71"/>
      <c r="C883" s="71"/>
      <c r="D883" s="69"/>
      <c r="E883" s="71"/>
      <c r="F883" s="71"/>
      <c r="G883" s="71"/>
      <c r="H883" s="71"/>
      <c r="I883" s="72"/>
      <c r="J883" s="73"/>
    </row>
    <row r="884" spans="1:10" x14ac:dyDescent="0.35">
      <c r="A884" s="71"/>
      <c r="B884" s="71"/>
      <c r="C884" s="71"/>
      <c r="D884" s="69"/>
      <c r="E884" s="71"/>
      <c r="F884" s="71"/>
      <c r="G884" s="71"/>
      <c r="H884" s="71"/>
      <c r="I884" s="72"/>
      <c r="J884" s="73"/>
    </row>
    <row r="885" spans="1:10" x14ac:dyDescent="0.35">
      <c r="A885" s="71"/>
      <c r="B885" s="71"/>
      <c r="C885" s="71"/>
      <c r="D885" s="69"/>
      <c r="E885" s="71"/>
      <c r="F885" s="71"/>
      <c r="G885" s="71"/>
      <c r="H885" s="71"/>
      <c r="I885" s="72"/>
      <c r="J885" s="73"/>
    </row>
    <row r="886" spans="1:10" x14ac:dyDescent="0.35">
      <c r="A886" s="71"/>
      <c r="B886" s="71"/>
      <c r="C886" s="71"/>
      <c r="D886" s="69"/>
      <c r="E886" s="71"/>
      <c r="F886" s="71"/>
      <c r="G886" s="71"/>
      <c r="H886" s="71"/>
      <c r="I886" s="72"/>
      <c r="J886" s="73"/>
    </row>
    <row r="887" spans="1:10" x14ac:dyDescent="0.35">
      <c r="A887" s="71"/>
      <c r="B887" s="71"/>
      <c r="C887" s="71"/>
      <c r="D887" s="69"/>
      <c r="E887" s="71"/>
      <c r="F887" s="71"/>
      <c r="G887" s="71"/>
      <c r="H887" s="71"/>
      <c r="I887" s="72"/>
      <c r="J887" s="73"/>
    </row>
    <row r="888" spans="1:10" x14ac:dyDescent="0.35">
      <c r="A888" s="71"/>
      <c r="B888" s="71"/>
      <c r="C888" s="71"/>
      <c r="D888" s="69"/>
      <c r="E888" s="71"/>
      <c r="F888" s="71"/>
      <c r="G888" s="71"/>
      <c r="H888" s="71"/>
      <c r="I888" s="72"/>
      <c r="J888" s="73"/>
    </row>
    <row r="889" spans="1:10" x14ac:dyDescent="0.35">
      <c r="A889" s="71"/>
      <c r="B889" s="71"/>
      <c r="C889" s="71"/>
      <c r="D889" s="69"/>
      <c r="E889" s="71"/>
      <c r="F889" s="71"/>
      <c r="G889" s="71"/>
      <c r="H889" s="71"/>
      <c r="I889" s="72"/>
      <c r="J889" s="73"/>
    </row>
    <row r="890" spans="1:10" x14ac:dyDescent="0.35">
      <c r="A890" s="71"/>
      <c r="B890" s="71"/>
      <c r="C890" s="71"/>
      <c r="D890" s="69"/>
      <c r="E890" s="71"/>
      <c r="F890" s="71"/>
      <c r="G890" s="71"/>
      <c r="H890" s="71"/>
      <c r="I890" s="72"/>
      <c r="J890" s="73"/>
    </row>
    <row r="891" spans="1:10" x14ac:dyDescent="0.35">
      <c r="A891" s="71"/>
      <c r="B891" s="71"/>
      <c r="C891" s="71"/>
      <c r="D891" s="69"/>
      <c r="E891" s="71"/>
      <c r="F891" s="71"/>
      <c r="G891" s="71"/>
      <c r="H891" s="71"/>
      <c r="I891" s="72"/>
      <c r="J891" s="73"/>
    </row>
    <row r="892" spans="1:10" x14ac:dyDescent="0.35">
      <c r="A892" s="71"/>
      <c r="B892" s="71"/>
      <c r="C892" s="71"/>
      <c r="D892" s="69"/>
      <c r="E892" s="71"/>
      <c r="F892" s="71"/>
      <c r="G892" s="71"/>
      <c r="H892" s="71"/>
      <c r="I892" s="72"/>
      <c r="J892" s="73"/>
    </row>
    <row r="893" spans="1:10" x14ac:dyDescent="0.35">
      <c r="A893" s="71"/>
      <c r="B893" s="71"/>
      <c r="C893" s="71"/>
      <c r="D893" s="69"/>
      <c r="E893" s="71"/>
      <c r="F893" s="71"/>
      <c r="G893" s="71"/>
      <c r="H893" s="71"/>
      <c r="I893" s="72"/>
      <c r="J893" s="73"/>
    </row>
    <row r="894" spans="1:10" x14ac:dyDescent="0.35">
      <c r="A894" s="71"/>
      <c r="B894" s="71"/>
      <c r="C894" s="71"/>
      <c r="D894" s="69"/>
      <c r="E894" s="71"/>
      <c r="F894" s="71"/>
      <c r="G894" s="71"/>
      <c r="H894" s="71"/>
      <c r="I894" s="72"/>
      <c r="J894" s="73"/>
    </row>
    <row r="895" spans="1:10" x14ac:dyDescent="0.35">
      <c r="A895" s="71"/>
      <c r="B895" s="71"/>
      <c r="C895" s="71"/>
      <c r="D895" s="69"/>
      <c r="E895" s="71"/>
      <c r="F895" s="71"/>
      <c r="G895" s="71"/>
      <c r="H895" s="71"/>
      <c r="I895" s="72"/>
      <c r="J895" s="73"/>
    </row>
    <row r="896" spans="1:10" x14ac:dyDescent="0.35">
      <c r="A896" s="71"/>
      <c r="B896" s="71"/>
      <c r="C896" s="71"/>
      <c r="D896" s="69"/>
      <c r="E896" s="71"/>
      <c r="F896" s="71"/>
      <c r="G896" s="71"/>
      <c r="H896" s="71"/>
      <c r="I896" s="72"/>
      <c r="J896" s="73"/>
    </row>
    <row r="897" spans="1:10" x14ac:dyDescent="0.35">
      <c r="A897" s="71"/>
      <c r="B897" s="71"/>
      <c r="C897" s="71"/>
      <c r="D897" s="69"/>
      <c r="E897" s="71"/>
      <c r="F897" s="71"/>
      <c r="G897" s="71"/>
      <c r="H897" s="71"/>
      <c r="I897" s="72"/>
      <c r="J897" s="73"/>
    </row>
    <row r="898" spans="1:10" x14ac:dyDescent="0.35">
      <c r="A898" s="71"/>
      <c r="B898" s="71"/>
      <c r="C898" s="71"/>
      <c r="D898" s="69"/>
      <c r="E898" s="71"/>
      <c r="F898" s="71"/>
      <c r="G898" s="71"/>
      <c r="H898" s="71"/>
      <c r="I898" s="72"/>
      <c r="J898" s="73"/>
    </row>
    <row r="899" spans="1:10" x14ac:dyDescent="0.35">
      <c r="A899" s="71"/>
      <c r="B899" s="71"/>
      <c r="C899" s="71"/>
      <c r="D899" s="69"/>
      <c r="E899" s="71"/>
      <c r="F899" s="71"/>
      <c r="G899" s="71"/>
      <c r="H899" s="71"/>
      <c r="I899" s="72"/>
      <c r="J899" s="73"/>
    </row>
    <row r="900" spans="1:10" x14ac:dyDescent="0.35">
      <c r="A900" s="71"/>
      <c r="B900" s="71"/>
      <c r="C900" s="71"/>
      <c r="D900" s="69"/>
      <c r="E900" s="71"/>
      <c r="F900" s="71"/>
      <c r="G900" s="71"/>
      <c r="H900" s="71"/>
      <c r="I900" s="72"/>
      <c r="J900" s="73"/>
    </row>
    <row r="901" spans="1:10" x14ac:dyDescent="0.35">
      <c r="A901" s="71"/>
      <c r="B901" s="71"/>
      <c r="C901" s="71"/>
      <c r="D901" s="69"/>
      <c r="E901" s="71"/>
      <c r="F901" s="71"/>
      <c r="G901" s="71"/>
      <c r="H901" s="71"/>
      <c r="I901" s="72"/>
      <c r="J901" s="73"/>
    </row>
    <row r="902" spans="1:10" x14ac:dyDescent="0.35">
      <c r="A902" s="71"/>
      <c r="B902" s="71"/>
      <c r="C902" s="71"/>
      <c r="D902" s="69"/>
      <c r="E902" s="71"/>
      <c r="F902" s="71"/>
      <c r="G902" s="71"/>
      <c r="H902" s="71"/>
      <c r="I902" s="72"/>
      <c r="J902" s="73"/>
    </row>
    <row r="903" spans="1:10" x14ac:dyDescent="0.35">
      <c r="A903" s="71"/>
      <c r="B903" s="71"/>
      <c r="C903" s="71"/>
      <c r="D903" s="69"/>
      <c r="E903" s="71"/>
      <c r="F903" s="71"/>
      <c r="G903" s="71"/>
      <c r="H903" s="71"/>
      <c r="I903" s="72"/>
      <c r="J903" s="73"/>
    </row>
    <row r="904" spans="1:10" x14ac:dyDescent="0.35">
      <c r="A904" s="71"/>
      <c r="B904" s="71"/>
      <c r="C904" s="71"/>
      <c r="D904" s="69"/>
      <c r="E904" s="71"/>
      <c r="F904" s="71"/>
      <c r="G904" s="71"/>
      <c r="H904" s="71"/>
      <c r="I904" s="72"/>
      <c r="J904" s="73"/>
    </row>
    <row r="905" spans="1:10" x14ac:dyDescent="0.35">
      <c r="A905" s="71"/>
      <c r="B905" s="71"/>
      <c r="C905" s="71"/>
      <c r="D905" s="69"/>
      <c r="E905" s="71"/>
      <c r="F905" s="71"/>
      <c r="G905" s="71"/>
      <c r="H905" s="71"/>
      <c r="I905" s="72"/>
      <c r="J905" s="73"/>
    </row>
    <row r="906" spans="1:10" x14ac:dyDescent="0.35">
      <c r="A906" s="71"/>
      <c r="B906" s="71"/>
      <c r="C906" s="71"/>
      <c r="D906" s="69"/>
      <c r="E906" s="71"/>
      <c r="F906" s="71"/>
      <c r="G906" s="71"/>
      <c r="H906" s="71"/>
      <c r="I906" s="72"/>
      <c r="J906" s="73"/>
    </row>
    <row r="907" spans="1:10" x14ac:dyDescent="0.35">
      <c r="A907" s="71"/>
      <c r="B907" s="71"/>
      <c r="C907" s="71"/>
      <c r="D907" s="69"/>
      <c r="E907" s="71"/>
      <c r="F907" s="71"/>
      <c r="G907" s="71"/>
      <c r="H907" s="71"/>
      <c r="I907" s="72"/>
      <c r="J907" s="73"/>
    </row>
    <row r="908" spans="1:10" x14ac:dyDescent="0.35">
      <c r="A908" s="71"/>
      <c r="B908" s="71"/>
      <c r="C908" s="71"/>
      <c r="D908" s="69"/>
      <c r="E908" s="71"/>
      <c r="F908" s="71"/>
      <c r="G908" s="71"/>
      <c r="H908" s="71"/>
      <c r="I908" s="72"/>
      <c r="J908" s="73"/>
    </row>
    <row r="909" spans="1:10" x14ac:dyDescent="0.35">
      <c r="A909" s="71"/>
      <c r="B909" s="71"/>
      <c r="C909" s="71"/>
      <c r="D909" s="69"/>
      <c r="E909" s="71"/>
      <c r="F909" s="71"/>
      <c r="G909" s="71"/>
      <c r="H909" s="71"/>
      <c r="I909" s="72"/>
      <c r="J909" s="73"/>
    </row>
    <row r="910" spans="1:10" x14ac:dyDescent="0.35">
      <c r="A910" s="71"/>
      <c r="B910" s="71"/>
      <c r="C910" s="71"/>
      <c r="D910" s="69"/>
      <c r="E910" s="71"/>
      <c r="F910" s="71"/>
      <c r="G910" s="71"/>
      <c r="H910" s="71"/>
      <c r="I910" s="72"/>
      <c r="J910" s="73"/>
    </row>
    <row r="911" spans="1:10" x14ac:dyDescent="0.35">
      <c r="A911" s="71"/>
      <c r="B911" s="71"/>
      <c r="C911" s="71"/>
      <c r="D911" s="69"/>
      <c r="E911" s="71"/>
      <c r="F911" s="71"/>
      <c r="G911" s="71"/>
      <c r="H911" s="71"/>
      <c r="I911" s="72"/>
      <c r="J911" s="73"/>
    </row>
    <row r="912" spans="1:10" x14ac:dyDescent="0.35">
      <c r="A912" s="71"/>
      <c r="B912" s="71"/>
      <c r="C912" s="71"/>
      <c r="D912" s="69"/>
      <c r="E912" s="71"/>
      <c r="F912" s="71"/>
      <c r="G912" s="71"/>
      <c r="H912" s="71"/>
      <c r="I912" s="72"/>
      <c r="J912" s="73"/>
    </row>
    <row r="913" spans="1:10" x14ac:dyDescent="0.35">
      <c r="A913" s="71"/>
      <c r="B913" s="71"/>
      <c r="C913" s="71"/>
      <c r="D913" s="69"/>
      <c r="E913" s="71"/>
      <c r="F913" s="71"/>
      <c r="G913" s="71"/>
      <c r="H913" s="71"/>
      <c r="I913" s="72"/>
      <c r="J913" s="73"/>
    </row>
    <row r="914" spans="1:10" x14ac:dyDescent="0.35">
      <c r="A914" s="71"/>
      <c r="B914" s="71"/>
      <c r="C914" s="71"/>
      <c r="D914" s="69"/>
      <c r="E914" s="71"/>
      <c r="F914" s="71"/>
      <c r="G914" s="71"/>
      <c r="H914" s="71"/>
      <c r="I914" s="72"/>
      <c r="J914" s="73"/>
    </row>
    <row r="915" spans="1:10" x14ac:dyDescent="0.35">
      <c r="A915" s="71"/>
      <c r="B915" s="71"/>
      <c r="C915" s="71"/>
      <c r="D915" s="69"/>
      <c r="E915" s="71"/>
      <c r="F915" s="71"/>
      <c r="G915" s="71"/>
      <c r="H915" s="71"/>
      <c r="I915" s="72"/>
      <c r="J915" s="73"/>
    </row>
    <row r="916" spans="1:10" x14ac:dyDescent="0.35">
      <c r="A916" s="71"/>
      <c r="B916" s="71"/>
      <c r="C916" s="71"/>
      <c r="D916" s="69"/>
      <c r="E916" s="71"/>
      <c r="F916" s="71"/>
      <c r="G916" s="71"/>
      <c r="H916" s="71"/>
      <c r="I916" s="72"/>
      <c r="J916" s="73"/>
    </row>
    <row r="917" spans="1:10" x14ac:dyDescent="0.35">
      <c r="A917" s="71"/>
      <c r="B917" s="71"/>
      <c r="C917" s="71"/>
      <c r="D917" s="69"/>
      <c r="E917" s="71"/>
      <c r="F917" s="71"/>
      <c r="G917" s="71"/>
      <c r="H917" s="71"/>
      <c r="I917" s="72"/>
      <c r="J917" s="73"/>
    </row>
    <row r="918" spans="1:10" x14ac:dyDescent="0.35">
      <c r="A918" s="71"/>
      <c r="B918" s="71"/>
      <c r="C918" s="71"/>
      <c r="D918" s="69"/>
      <c r="E918" s="71"/>
      <c r="F918" s="71"/>
      <c r="G918" s="71"/>
      <c r="H918" s="71"/>
      <c r="I918" s="72"/>
      <c r="J918" s="73"/>
    </row>
    <row r="919" spans="1:10" x14ac:dyDescent="0.35">
      <c r="A919" s="71"/>
      <c r="B919" s="71"/>
      <c r="C919" s="71"/>
      <c r="D919" s="69"/>
      <c r="E919" s="71"/>
      <c r="F919" s="71"/>
      <c r="G919" s="71"/>
      <c r="H919" s="71"/>
      <c r="I919" s="72"/>
      <c r="J919" s="73"/>
    </row>
    <row r="920" spans="1:10" x14ac:dyDescent="0.35">
      <c r="A920" s="71"/>
      <c r="B920" s="71"/>
      <c r="C920" s="71"/>
      <c r="D920" s="69"/>
      <c r="E920" s="71"/>
      <c r="F920" s="71"/>
      <c r="G920" s="71"/>
      <c r="H920" s="71"/>
      <c r="I920" s="72"/>
      <c r="J920" s="73"/>
    </row>
    <row r="921" spans="1:10" x14ac:dyDescent="0.35">
      <c r="A921" s="71"/>
      <c r="B921" s="71"/>
      <c r="C921" s="71"/>
      <c r="D921" s="69"/>
      <c r="E921" s="71"/>
      <c r="F921" s="71"/>
      <c r="G921" s="71"/>
      <c r="H921" s="71"/>
      <c r="I921" s="72"/>
      <c r="J921" s="73"/>
    </row>
    <row r="922" spans="1:10" x14ac:dyDescent="0.35">
      <c r="A922" s="71"/>
      <c r="B922" s="71"/>
      <c r="C922" s="71"/>
      <c r="D922" s="69"/>
      <c r="E922" s="71"/>
      <c r="F922" s="71"/>
      <c r="G922" s="71"/>
      <c r="H922" s="71"/>
      <c r="I922" s="72"/>
      <c r="J922" s="73"/>
    </row>
    <row r="923" spans="1:10" x14ac:dyDescent="0.35">
      <c r="A923" s="71"/>
      <c r="B923" s="71"/>
      <c r="C923" s="71"/>
      <c r="D923" s="69"/>
      <c r="E923" s="71"/>
      <c r="F923" s="71"/>
      <c r="G923" s="71"/>
      <c r="H923" s="71"/>
      <c r="I923" s="72"/>
      <c r="J923" s="73"/>
    </row>
    <row r="924" spans="1:10" x14ac:dyDescent="0.35">
      <c r="A924" s="71"/>
      <c r="B924" s="71"/>
      <c r="C924" s="71"/>
      <c r="D924" s="69"/>
      <c r="E924" s="71"/>
      <c r="F924" s="71"/>
      <c r="G924" s="71"/>
      <c r="H924" s="71"/>
      <c r="I924" s="72"/>
      <c r="J924" s="73"/>
    </row>
    <row r="925" spans="1:10" x14ac:dyDescent="0.35">
      <c r="A925" s="71"/>
      <c r="B925" s="71"/>
      <c r="C925" s="71"/>
      <c r="D925" s="69"/>
      <c r="E925" s="71"/>
      <c r="F925" s="71"/>
      <c r="G925" s="71"/>
      <c r="H925" s="71"/>
      <c r="I925" s="72"/>
      <c r="J925" s="73"/>
    </row>
    <row r="926" spans="1:10" x14ac:dyDescent="0.35">
      <c r="A926" s="71"/>
      <c r="B926" s="71"/>
      <c r="C926" s="71"/>
      <c r="D926" s="69"/>
      <c r="E926" s="71"/>
      <c r="F926" s="71"/>
      <c r="G926" s="71"/>
      <c r="H926" s="71"/>
      <c r="I926" s="72"/>
      <c r="J926" s="73"/>
    </row>
    <row r="927" spans="1:10" x14ac:dyDescent="0.35">
      <c r="A927" s="71"/>
      <c r="B927" s="71"/>
      <c r="C927" s="71"/>
      <c r="D927" s="69"/>
      <c r="E927" s="71"/>
      <c r="F927" s="71"/>
      <c r="G927" s="71"/>
      <c r="H927" s="71"/>
      <c r="I927" s="72"/>
      <c r="J927" s="73"/>
    </row>
    <row r="928" spans="1:10" x14ac:dyDescent="0.35">
      <c r="A928" s="71"/>
      <c r="B928" s="71"/>
      <c r="C928" s="71"/>
      <c r="D928" s="69"/>
      <c r="E928" s="71"/>
      <c r="F928" s="71"/>
      <c r="G928" s="71"/>
      <c r="H928" s="71"/>
      <c r="I928" s="72"/>
      <c r="J928" s="73"/>
    </row>
    <row r="929" spans="1:10" x14ac:dyDescent="0.35">
      <c r="A929" s="71"/>
      <c r="B929" s="71"/>
      <c r="C929" s="71"/>
      <c r="D929" s="69"/>
      <c r="E929" s="71"/>
      <c r="F929" s="71"/>
      <c r="G929" s="71"/>
      <c r="H929" s="71"/>
      <c r="I929" s="72"/>
      <c r="J929" s="73"/>
    </row>
    <row r="930" spans="1:10" x14ac:dyDescent="0.35">
      <c r="A930" s="71"/>
      <c r="B930" s="71"/>
      <c r="C930" s="71"/>
      <c r="D930" s="69"/>
      <c r="E930" s="71"/>
      <c r="F930" s="71"/>
      <c r="G930" s="71"/>
      <c r="H930" s="71"/>
      <c r="I930" s="72"/>
      <c r="J930" s="73"/>
    </row>
    <row r="931" spans="1:10" x14ac:dyDescent="0.35">
      <c r="A931" s="71"/>
      <c r="B931" s="71"/>
      <c r="C931" s="71"/>
      <c r="D931" s="69"/>
      <c r="E931" s="71"/>
      <c r="F931" s="71"/>
      <c r="G931" s="71"/>
      <c r="H931" s="71"/>
      <c r="I931" s="72"/>
      <c r="J931" s="73"/>
    </row>
    <row r="932" spans="1:10" x14ac:dyDescent="0.35">
      <c r="A932" s="71"/>
      <c r="B932" s="71"/>
      <c r="C932" s="71"/>
      <c r="D932" s="69"/>
      <c r="E932" s="71"/>
      <c r="F932" s="71"/>
      <c r="G932" s="71"/>
      <c r="H932" s="71"/>
      <c r="I932" s="72"/>
      <c r="J932" s="73"/>
    </row>
    <row r="933" spans="1:10" x14ac:dyDescent="0.35">
      <c r="A933" s="71"/>
      <c r="B933" s="71"/>
      <c r="C933" s="71"/>
      <c r="D933" s="69"/>
      <c r="E933" s="71"/>
      <c r="F933" s="71"/>
      <c r="G933" s="71"/>
      <c r="H933" s="71"/>
      <c r="I933" s="72"/>
      <c r="J933" s="73"/>
    </row>
    <row r="934" spans="1:10" x14ac:dyDescent="0.35">
      <c r="A934" s="71"/>
      <c r="B934" s="71"/>
      <c r="C934" s="71"/>
      <c r="D934" s="69"/>
      <c r="E934" s="71"/>
      <c r="F934" s="71"/>
      <c r="G934" s="71"/>
      <c r="H934" s="71"/>
      <c r="I934" s="72"/>
      <c r="J934" s="73"/>
    </row>
    <row r="935" spans="1:10" x14ac:dyDescent="0.35">
      <c r="A935" s="71"/>
      <c r="B935" s="71"/>
      <c r="C935" s="71"/>
      <c r="D935" s="69"/>
      <c r="E935" s="71"/>
      <c r="F935" s="71"/>
      <c r="G935" s="71"/>
      <c r="H935" s="71"/>
      <c r="I935" s="72"/>
      <c r="J935" s="73"/>
    </row>
    <row r="936" spans="1:10" x14ac:dyDescent="0.35">
      <c r="A936" s="71"/>
      <c r="B936" s="71"/>
      <c r="C936" s="71"/>
      <c r="D936" s="69"/>
      <c r="E936" s="71"/>
      <c r="F936" s="71"/>
      <c r="G936" s="71"/>
      <c r="H936" s="71"/>
      <c r="I936" s="72"/>
      <c r="J936" s="73"/>
    </row>
    <row r="937" spans="1:10" x14ac:dyDescent="0.35">
      <c r="A937" s="71"/>
      <c r="B937" s="71"/>
      <c r="C937" s="71"/>
      <c r="D937" s="69"/>
      <c r="E937" s="71"/>
      <c r="F937" s="71"/>
      <c r="G937" s="71"/>
      <c r="H937" s="71"/>
      <c r="I937" s="72"/>
      <c r="J937" s="73"/>
    </row>
    <row r="938" spans="1:10" x14ac:dyDescent="0.35">
      <c r="A938" s="71"/>
      <c r="B938" s="71"/>
      <c r="C938" s="71"/>
      <c r="D938" s="69"/>
      <c r="E938" s="71"/>
      <c r="F938" s="71"/>
      <c r="G938" s="71"/>
      <c r="H938" s="71"/>
      <c r="I938" s="72"/>
      <c r="J938" s="73"/>
    </row>
    <row r="939" spans="1:10" x14ac:dyDescent="0.35">
      <c r="A939" s="71"/>
      <c r="B939" s="71"/>
      <c r="C939" s="71"/>
      <c r="D939" s="69"/>
      <c r="E939" s="71"/>
      <c r="F939" s="71"/>
      <c r="G939" s="71"/>
      <c r="H939" s="71"/>
      <c r="I939" s="72"/>
      <c r="J939" s="73"/>
    </row>
    <row r="940" spans="1:10" x14ac:dyDescent="0.35">
      <c r="A940" s="71"/>
      <c r="B940" s="71"/>
      <c r="C940" s="71"/>
      <c r="D940" s="69"/>
      <c r="E940" s="71"/>
      <c r="F940" s="71"/>
      <c r="G940" s="71"/>
      <c r="H940" s="71"/>
      <c r="I940" s="72"/>
      <c r="J940" s="73"/>
    </row>
    <row r="941" spans="1:10" x14ac:dyDescent="0.35">
      <c r="A941" s="71"/>
      <c r="B941" s="71"/>
      <c r="C941" s="71"/>
      <c r="D941" s="69"/>
      <c r="E941" s="71"/>
      <c r="F941" s="71"/>
      <c r="G941" s="71"/>
      <c r="H941" s="71"/>
      <c r="I941" s="72"/>
      <c r="J941" s="73"/>
    </row>
    <row r="942" spans="1:10" x14ac:dyDescent="0.35">
      <c r="A942" s="71"/>
      <c r="B942" s="71"/>
      <c r="C942" s="71"/>
      <c r="D942" s="69"/>
      <c r="E942" s="71"/>
      <c r="F942" s="71"/>
      <c r="G942" s="71"/>
      <c r="H942" s="71"/>
      <c r="I942" s="72"/>
      <c r="J942" s="73"/>
    </row>
    <row r="943" spans="1:10" x14ac:dyDescent="0.35">
      <c r="A943" s="71"/>
      <c r="B943" s="71"/>
      <c r="C943" s="71"/>
      <c r="D943" s="69"/>
      <c r="E943" s="71"/>
      <c r="F943" s="71"/>
      <c r="G943" s="71"/>
      <c r="H943" s="71"/>
      <c r="I943" s="72"/>
      <c r="J943" s="73"/>
    </row>
    <row r="944" spans="1:10" x14ac:dyDescent="0.35">
      <c r="A944" s="71"/>
      <c r="B944" s="71"/>
      <c r="C944" s="71"/>
      <c r="D944" s="69"/>
      <c r="E944" s="71"/>
      <c r="F944" s="71"/>
      <c r="G944" s="71"/>
      <c r="H944" s="71"/>
      <c r="I944" s="72"/>
      <c r="J944" s="73"/>
    </row>
    <row r="945" spans="1:10" x14ac:dyDescent="0.35">
      <c r="A945" s="71"/>
      <c r="B945" s="71"/>
      <c r="C945" s="71"/>
      <c r="D945" s="69"/>
      <c r="E945" s="71"/>
      <c r="F945" s="71"/>
      <c r="G945" s="71"/>
      <c r="H945" s="71"/>
      <c r="I945" s="72"/>
      <c r="J945" s="73"/>
    </row>
    <row r="946" spans="1:10" x14ac:dyDescent="0.35">
      <c r="A946" s="71"/>
      <c r="B946" s="71"/>
      <c r="C946" s="71"/>
      <c r="D946" s="69"/>
      <c r="E946" s="71"/>
      <c r="F946" s="71"/>
      <c r="G946" s="71"/>
      <c r="H946" s="71"/>
      <c r="I946" s="72"/>
      <c r="J946" s="73"/>
    </row>
    <row r="947" spans="1:10" x14ac:dyDescent="0.35">
      <c r="A947" s="71"/>
      <c r="B947" s="71"/>
      <c r="C947" s="71"/>
      <c r="D947" s="69"/>
      <c r="E947" s="71"/>
      <c r="F947" s="71"/>
      <c r="G947" s="71"/>
      <c r="H947" s="71"/>
      <c r="I947" s="72"/>
      <c r="J947" s="73"/>
    </row>
    <row r="948" spans="1:10" x14ac:dyDescent="0.35">
      <c r="A948" s="71"/>
      <c r="B948" s="71"/>
      <c r="C948" s="71"/>
      <c r="D948" s="69"/>
      <c r="E948" s="71"/>
      <c r="F948" s="71"/>
      <c r="G948" s="71"/>
      <c r="H948" s="71"/>
      <c r="I948" s="72"/>
      <c r="J948" s="73"/>
    </row>
    <row r="949" spans="1:10" x14ac:dyDescent="0.35">
      <c r="A949" s="71"/>
      <c r="B949" s="71"/>
      <c r="C949" s="71"/>
      <c r="D949" s="69"/>
      <c r="E949" s="71"/>
      <c r="F949" s="71"/>
      <c r="G949" s="71"/>
      <c r="H949" s="71"/>
      <c r="I949" s="72"/>
      <c r="J949" s="73"/>
    </row>
    <row r="950" spans="1:10" x14ac:dyDescent="0.35">
      <c r="A950" s="71"/>
      <c r="B950" s="71"/>
      <c r="C950" s="71"/>
      <c r="D950" s="69"/>
      <c r="E950" s="71"/>
      <c r="F950" s="71"/>
      <c r="G950" s="71"/>
      <c r="H950" s="71"/>
      <c r="I950" s="72"/>
      <c r="J950" s="73"/>
    </row>
    <row r="951" spans="1:10" x14ac:dyDescent="0.35">
      <c r="A951" s="71"/>
      <c r="B951" s="71"/>
      <c r="C951" s="71"/>
      <c r="D951" s="69"/>
      <c r="E951" s="71"/>
      <c r="F951" s="71"/>
      <c r="G951" s="71"/>
      <c r="H951" s="71"/>
      <c r="I951" s="72"/>
      <c r="J951" s="73"/>
    </row>
    <row r="952" spans="1:10" x14ac:dyDescent="0.35">
      <c r="A952" s="71"/>
      <c r="B952" s="71"/>
      <c r="C952" s="71"/>
      <c r="D952" s="69"/>
      <c r="E952" s="71"/>
      <c r="F952" s="71"/>
      <c r="G952" s="71"/>
      <c r="H952" s="71"/>
      <c r="I952" s="72"/>
      <c r="J952" s="73"/>
    </row>
    <row r="953" spans="1:10" x14ac:dyDescent="0.35">
      <c r="A953" s="71"/>
      <c r="B953" s="71"/>
      <c r="C953" s="71"/>
      <c r="D953" s="69"/>
      <c r="E953" s="71"/>
      <c r="F953" s="71"/>
      <c r="G953" s="71"/>
      <c r="H953" s="71"/>
      <c r="I953" s="72"/>
      <c r="J953" s="73"/>
    </row>
    <row r="954" spans="1:10" x14ac:dyDescent="0.35">
      <c r="A954" s="71"/>
      <c r="B954" s="71"/>
      <c r="C954" s="71"/>
      <c r="D954" s="69"/>
      <c r="E954" s="71"/>
      <c r="F954" s="71"/>
      <c r="G954" s="71"/>
      <c r="H954" s="71"/>
      <c r="I954" s="72"/>
      <c r="J954" s="73"/>
    </row>
    <row r="955" spans="1:10" x14ac:dyDescent="0.35">
      <c r="A955" s="71"/>
      <c r="B955" s="71"/>
      <c r="C955" s="71"/>
      <c r="D955" s="69"/>
      <c r="E955" s="71"/>
      <c r="F955" s="71"/>
      <c r="G955" s="71"/>
      <c r="H955" s="71"/>
      <c r="I955" s="72"/>
      <c r="J955" s="73"/>
    </row>
    <row r="956" spans="1:10" x14ac:dyDescent="0.35">
      <c r="A956" s="71"/>
      <c r="B956" s="71"/>
      <c r="C956" s="71"/>
      <c r="D956" s="69"/>
      <c r="E956" s="71"/>
      <c r="F956" s="71"/>
      <c r="G956" s="71"/>
      <c r="H956" s="71"/>
      <c r="I956" s="72"/>
      <c r="J956" s="73"/>
    </row>
    <row r="957" spans="1:10" x14ac:dyDescent="0.35">
      <c r="A957" s="71"/>
      <c r="B957" s="71"/>
      <c r="C957" s="71"/>
      <c r="D957" s="69"/>
      <c r="E957" s="71"/>
      <c r="F957" s="71"/>
      <c r="G957" s="71"/>
      <c r="H957" s="71"/>
      <c r="I957" s="72"/>
      <c r="J957" s="73"/>
    </row>
    <row r="958" spans="1:10" x14ac:dyDescent="0.35">
      <c r="A958" s="71"/>
      <c r="B958" s="71"/>
      <c r="C958" s="71"/>
      <c r="D958" s="69"/>
      <c r="E958" s="71"/>
      <c r="F958" s="71"/>
      <c r="G958" s="71"/>
      <c r="H958" s="71"/>
      <c r="I958" s="72"/>
      <c r="J958" s="73"/>
    </row>
    <row r="959" spans="1:10" x14ac:dyDescent="0.35">
      <c r="A959" s="71"/>
      <c r="B959" s="71"/>
      <c r="C959" s="71"/>
      <c r="D959" s="69"/>
      <c r="E959" s="71"/>
      <c r="F959" s="71"/>
      <c r="G959" s="71"/>
      <c r="H959" s="71"/>
      <c r="I959" s="72"/>
      <c r="J959" s="73"/>
    </row>
    <row r="960" spans="1:10" x14ac:dyDescent="0.35">
      <c r="A960" s="71"/>
      <c r="B960" s="71"/>
      <c r="C960" s="71"/>
      <c r="D960" s="69"/>
      <c r="E960" s="71"/>
      <c r="F960" s="71"/>
      <c r="G960" s="71"/>
      <c r="H960" s="71"/>
      <c r="I960" s="72"/>
      <c r="J960" s="73"/>
    </row>
    <row r="961" spans="1:10" x14ac:dyDescent="0.35">
      <c r="A961" s="71"/>
      <c r="B961" s="71"/>
      <c r="C961" s="71"/>
      <c r="D961" s="69"/>
      <c r="E961" s="71"/>
      <c r="F961" s="71"/>
      <c r="G961" s="71"/>
      <c r="H961" s="71"/>
      <c r="I961" s="72"/>
      <c r="J961" s="73"/>
    </row>
    <row r="962" spans="1:10" x14ac:dyDescent="0.35">
      <c r="A962" s="71"/>
      <c r="B962" s="71"/>
      <c r="C962" s="71"/>
      <c r="D962" s="69"/>
      <c r="E962" s="71"/>
      <c r="F962" s="71"/>
      <c r="G962" s="71"/>
      <c r="H962" s="71"/>
      <c r="I962" s="72"/>
      <c r="J962" s="73"/>
    </row>
    <row r="963" spans="1:10" x14ac:dyDescent="0.35">
      <c r="A963" s="71"/>
      <c r="B963" s="71"/>
      <c r="C963" s="71"/>
      <c r="D963" s="69"/>
      <c r="E963" s="71"/>
      <c r="F963" s="71"/>
      <c r="G963" s="71"/>
      <c r="H963" s="71"/>
      <c r="I963" s="72"/>
      <c r="J963" s="73"/>
    </row>
    <row r="964" spans="1:10" x14ac:dyDescent="0.35">
      <c r="A964" s="71"/>
      <c r="B964" s="71"/>
      <c r="C964" s="71"/>
      <c r="D964" s="69"/>
      <c r="E964" s="71"/>
      <c r="F964" s="71"/>
      <c r="G964" s="71"/>
      <c r="H964" s="71"/>
      <c r="I964" s="72"/>
      <c r="J964" s="73"/>
    </row>
    <row r="965" spans="1:10" x14ac:dyDescent="0.35">
      <c r="A965" s="71"/>
      <c r="B965" s="71"/>
      <c r="C965" s="71"/>
      <c r="D965" s="69"/>
      <c r="E965" s="71"/>
      <c r="F965" s="71"/>
      <c r="G965" s="71"/>
      <c r="H965" s="71"/>
      <c r="I965" s="72"/>
      <c r="J965" s="73"/>
    </row>
    <row r="966" spans="1:10" x14ac:dyDescent="0.35">
      <c r="A966" s="71"/>
      <c r="B966" s="71"/>
      <c r="C966" s="71"/>
      <c r="D966" s="69"/>
      <c r="E966" s="71"/>
      <c r="F966" s="71"/>
      <c r="G966" s="71"/>
      <c r="H966" s="71"/>
      <c r="I966" s="72"/>
      <c r="J966" s="73"/>
    </row>
    <row r="967" spans="1:10" x14ac:dyDescent="0.35">
      <c r="A967" s="71"/>
      <c r="B967" s="71"/>
      <c r="C967" s="71"/>
      <c r="D967" s="69"/>
      <c r="E967" s="71"/>
      <c r="F967" s="71"/>
      <c r="G967" s="71"/>
      <c r="H967" s="71"/>
      <c r="I967" s="72"/>
      <c r="J967" s="73"/>
    </row>
    <row r="968" spans="1:10" x14ac:dyDescent="0.35">
      <c r="A968" s="71"/>
      <c r="B968" s="71"/>
      <c r="C968" s="71"/>
      <c r="D968" s="69"/>
      <c r="E968" s="71"/>
      <c r="F968" s="71"/>
      <c r="G968" s="71"/>
      <c r="H968" s="71"/>
      <c r="I968" s="72"/>
      <c r="J968" s="73"/>
    </row>
    <row r="969" spans="1:10" x14ac:dyDescent="0.35">
      <c r="A969" s="71"/>
      <c r="B969" s="71"/>
      <c r="C969" s="71"/>
      <c r="D969" s="69"/>
      <c r="E969" s="71"/>
      <c r="F969" s="71"/>
      <c r="G969" s="71"/>
      <c r="H969" s="71"/>
      <c r="I969" s="72"/>
      <c r="J969" s="73"/>
    </row>
    <row r="970" spans="1:10" x14ac:dyDescent="0.35">
      <c r="A970" s="71"/>
      <c r="B970" s="71"/>
      <c r="C970" s="71"/>
      <c r="D970" s="69"/>
      <c r="E970" s="71"/>
      <c r="F970" s="71"/>
      <c r="G970" s="71"/>
      <c r="H970" s="71"/>
      <c r="I970" s="72"/>
      <c r="J970" s="73"/>
    </row>
    <row r="971" spans="1:10" x14ac:dyDescent="0.35">
      <c r="A971" s="71"/>
      <c r="B971" s="71"/>
      <c r="C971" s="71"/>
      <c r="D971" s="69"/>
      <c r="E971" s="71"/>
      <c r="F971" s="71"/>
      <c r="G971" s="71"/>
      <c r="H971" s="71"/>
      <c r="I971" s="72"/>
      <c r="J971" s="73"/>
    </row>
    <row r="972" spans="1:10" x14ac:dyDescent="0.35">
      <c r="A972" s="71"/>
      <c r="B972" s="71"/>
      <c r="C972" s="71"/>
      <c r="D972" s="69"/>
      <c r="E972" s="71"/>
      <c r="F972" s="71"/>
      <c r="G972" s="71"/>
      <c r="H972" s="71"/>
      <c r="I972" s="72"/>
      <c r="J972" s="73"/>
    </row>
    <row r="973" spans="1:10" x14ac:dyDescent="0.35">
      <c r="A973" s="71"/>
      <c r="B973" s="71"/>
      <c r="C973" s="71"/>
      <c r="D973" s="69"/>
      <c r="E973" s="71"/>
      <c r="F973" s="71"/>
      <c r="G973" s="71"/>
      <c r="H973" s="71"/>
      <c r="I973" s="72"/>
      <c r="J973" s="73"/>
    </row>
    <row r="974" spans="1:10" x14ac:dyDescent="0.35">
      <c r="A974" s="71"/>
      <c r="B974" s="71"/>
      <c r="C974" s="71"/>
      <c r="D974" s="69"/>
      <c r="E974" s="71"/>
      <c r="F974" s="71"/>
      <c r="G974" s="71"/>
      <c r="H974" s="71"/>
      <c r="I974" s="72"/>
      <c r="J974" s="73"/>
    </row>
    <row r="975" spans="1:10" x14ac:dyDescent="0.35">
      <c r="A975" s="71"/>
      <c r="B975" s="71"/>
      <c r="C975" s="71"/>
      <c r="D975" s="69"/>
      <c r="E975" s="71"/>
      <c r="F975" s="71"/>
      <c r="G975" s="71"/>
      <c r="H975" s="71"/>
      <c r="I975" s="72"/>
      <c r="J975" s="73"/>
    </row>
    <row r="976" spans="1:10" x14ac:dyDescent="0.35">
      <c r="A976" s="71"/>
      <c r="B976" s="71"/>
      <c r="C976" s="71"/>
      <c r="D976" s="69"/>
      <c r="E976" s="71"/>
      <c r="F976" s="71"/>
      <c r="G976" s="71"/>
      <c r="H976" s="71"/>
      <c r="I976" s="72"/>
      <c r="J976" s="73"/>
    </row>
    <row r="977" spans="1:10" x14ac:dyDescent="0.35">
      <c r="A977" s="71"/>
      <c r="B977" s="71"/>
      <c r="C977" s="71"/>
      <c r="D977" s="69"/>
      <c r="E977" s="71"/>
      <c r="F977" s="71"/>
      <c r="G977" s="71"/>
      <c r="H977" s="71"/>
      <c r="I977" s="72"/>
      <c r="J977" s="73"/>
    </row>
    <row r="978" spans="1:10" x14ac:dyDescent="0.35">
      <c r="A978" s="71"/>
      <c r="B978" s="71"/>
      <c r="C978" s="71"/>
      <c r="D978" s="69"/>
      <c r="E978" s="71"/>
      <c r="F978" s="71"/>
      <c r="G978" s="71"/>
      <c r="H978" s="71"/>
      <c r="I978" s="72"/>
      <c r="J978" s="73"/>
    </row>
    <row r="979" spans="1:10" x14ac:dyDescent="0.35">
      <c r="A979" s="71"/>
      <c r="B979" s="71"/>
      <c r="C979" s="71"/>
      <c r="D979" s="69"/>
      <c r="E979" s="71"/>
      <c r="F979" s="71"/>
      <c r="G979" s="71"/>
      <c r="H979" s="71"/>
      <c r="I979" s="72"/>
      <c r="J979" s="73"/>
    </row>
    <row r="980" spans="1:10" x14ac:dyDescent="0.35">
      <c r="A980" s="71"/>
      <c r="B980" s="71"/>
      <c r="C980" s="71"/>
      <c r="D980" s="69"/>
      <c r="E980" s="71"/>
      <c r="F980" s="71"/>
      <c r="G980" s="71"/>
      <c r="H980" s="71"/>
      <c r="I980" s="72"/>
      <c r="J980" s="73"/>
    </row>
    <row r="981" spans="1:10" x14ac:dyDescent="0.35">
      <c r="A981" s="71"/>
      <c r="B981" s="71"/>
      <c r="C981" s="71"/>
      <c r="D981" s="69"/>
      <c r="E981" s="71"/>
      <c r="F981" s="71"/>
      <c r="G981" s="71"/>
      <c r="H981" s="71"/>
      <c r="I981" s="72"/>
      <c r="J981" s="73"/>
    </row>
    <row r="982" spans="1:10" x14ac:dyDescent="0.35">
      <c r="A982" s="71"/>
      <c r="B982" s="71"/>
      <c r="C982" s="71"/>
      <c r="D982" s="69"/>
      <c r="E982" s="71"/>
      <c r="F982" s="71"/>
      <c r="G982" s="71"/>
      <c r="H982" s="71"/>
      <c r="I982" s="72"/>
      <c r="J982" s="73"/>
    </row>
    <row r="983" spans="1:10" x14ac:dyDescent="0.35">
      <c r="A983" s="71"/>
      <c r="B983" s="71"/>
      <c r="C983" s="71"/>
      <c r="D983" s="69"/>
      <c r="E983" s="71"/>
      <c r="F983" s="71"/>
      <c r="G983" s="71"/>
      <c r="H983" s="71"/>
      <c r="I983" s="72"/>
      <c r="J983" s="73"/>
    </row>
    <row r="984" spans="1:10" x14ac:dyDescent="0.35">
      <c r="A984" s="71"/>
      <c r="B984" s="71"/>
      <c r="C984" s="71"/>
      <c r="D984" s="69"/>
      <c r="E984" s="71"/>
      <c r="F984" s="71"/>
      <c r="G984" s="71"/>
      <c r="H984" s="71"/>
      <c r="I984" s="72"/>
      <c r="J984" s="73"/>
    </row>
    <row r="985" spans="1:10" x14ac:dyDescent="0.35">
      <c r="A985" s="71"/>
      <c r="B985" s="71"/>
      <c r="C985" s="71"/>
      <c r="D985" s="69"/>
      <c r="E985" s="71"/>
      <c r="F985" s="71"/>
      <c r="G985" s="71"/>
      <c r="H985" s="71"/>
      <c r="I985" s="72"/>
      <c r="J985" s="73"/>
    </row>
    <row r="986" spans="1:10" x14ac:dyDescent="0.35">
      <c r="A986" s="71"/>
      <c r="B986" s="71"/>
      <c r="C986" s="71"/>
      <c r="D986" s="69"/>
      <c r="E986" s="71"/>
      <c r="F986" s="71"/>
      <c r="G986" s="71"/>
      <c r="H986" s="71"/>
      <c r="I986" s="72"/>
      <c r="J986" s="73"/>
    </row>
    <row r="987" spans="1:10" x14ac:dyDescent="0.35">
      <c r="A987" s="71"/>
      <c r="B987" s="71"/>
      <c r="C987" s="71"/>
      <c r="D987" s="69"/>
      <c r="E987" s="71"/>
      <c r="F987" s="71"/>
      <c r="G987" s="71"/>
      <c r="H987" s="71"/>
      <c r="I987" s="72"/>
      <c r="J987" s="73"/>
    </row>
    <row r="988" spans="1:10" x14ac:dyDescent="0.35">
      <c r="A988" s="71"/>
      <c r="B988" s="71"/>
      <c r="C988" s="71"/>
      <c r="D988" s="69"/>
      <c r="E988" s="71"/>
      <c r="F988" s="71"/>
      <c r="G988" s="71"/>
      <c r="H988" s="71"/>
      <c r="I988" s="72"/>
      <c r="J988" s="73"/>
    </row>
    <row r="989" spans="1:10" x14ac:dyDescent="0.35">
      <c r="A989" s="71"/>
      <c r="B989" s="71"/>
      <c r="C989" s="71"/>
      <c r="D989" s="69"/>
      <c r="E989" s="71"/>
      <c r="F989" s="71"/>
      <c r="G989" s="71"/>
      <c r="H989" s="71"/>
      <c r="I989" s="72"/>
      <c r="J989" s="73"/>
    </row>
    <row r="990" spans="1:10" x14ac:dyDescent="0.35">
      <c r="A990" s="71"/>
      <c r="B990" s="71"/>
      <c r="C990" s="71"/>
      <c r="D990" s="69"/>
      <c r="E990" s="71"/>
      <c r="F990" s="71"/>
      <c r="G990" s="71"/>
      <c r="H990" s="71"/>
      <c r="I990" s="72"/>
      <c r="J990" s="73"/>
    </row>
    <row r="991" spans="1:10" x14ac:dyDescent="0.35">
      <c r="A991" s="71"/>
      <c r="B991" s="71"/>
      <c r="C991" s="71"/>
      <c r="D991" s="69"/>
      <c r="E991" s="71"/>
      <c r="F991" s="71"/>
      <c r="G991" s="71"/>
      <c r="H991" s="71"/>
      <c r="I991" s="72"/>
      <c r="J991" s="73"/>
    </row>
    <row r="992" spans="1:10" x14ac:dyDescent="0.35">
      <c r="A992" s="71"/>
      <c r="B992" s="71"/>
      <c r="C992" s="71"/>
      <c r="D992" s="69"/>
      <c r="E992" s="71"/>
      <c r="F992" s="71"/>
      <c r="G992" s="71"/>
      <c r="H992" s="71"/>
      <c r="I992" s="72"/>
      <c r="J992" s="73"/>
    </row>
    <row r="993" spans="1:10" x14ac:dyDescent="0.35">
      <c r="A993" s="71"/>
      <c r="B993" s="71"/>
      <c r="C993" s="71"/>
      <c r="D993" s="69"/>
      <c r="E993" s="71"/>
      <c r="F993" s="71"/>
      <c r="G993" s="71"/>
      <c r="H993" s="71"/>
      <c r="I993" s="72"/>
      <c r="J993" s="73"/>
    </row>
    <row r="994" spans="1:10" x14ac:dyDescent="0.35">
      <c r="A994" s="71"/>
      <c r="B994" s="71"/>
      <c r="C994" s="71"/>
      <c r="D994" s="69"/>
      <c r="E994" s="71"/>
      <c r="F994" s="71"/>
      <c r="G994" s="71"/>
      <c r="H994" s="71"/>
      <c r="I994" s="72"/>
      <c r="J994" s="73"/>
    </row>
    <row r="995" spans="1:10" x14ac:dyDescent="0.35">
      <c r="A995" s="71"/>
      <c r="B995" s="71"/>
      <c r="C995" s="71"/>
      <c r="D995" s="69"/>
      <c r="E995" s="71"/>
      <c r="F995" s="71"/>
      <c r="G995" s="71"/>
      <c r="H995" s="71"/>
      <c r="I995" s="72"/>
      <c r="J995" s="73"/>
    </row>
    <row r="996" spans="1:10" x14ac:dyDescent="0.35">
      <c r="A996" s="71"/>
      <c r="B996" s="71"/>
      <c r="C996" s="71"/>
      <c r="D996" s="69"/>
      <c r="E996" s="71"/>
      <c r="F996" s="71"/>
      <c r="G996" s="71"/>
      <c r="H996" s="71"/>
      <c r="I996" s="72"/>
      <c r="J996" s="73"/>
    </row>
    <row r="997" spans="1:10" x14ac:dyDescent="0.35">
      <c r="A997" s="71"/>
      <c r="B997" s="71"/>
      <c r="C997" s="71"/>
      <c r="D997" s="69"/>
      <c r="E997" s="71"/>
      <c r="F997" s="71"/>
      <c r="G997" s="71"/>
      <c r="H997" s="71"/>
      <c r="I997" s="72"/>
      <c r="J997" s="73"/>
    </row>
    <row r="998" spans="1:10" x14ac:dyDescent="0.35">
      <c r="A998" s="71"/>
      <c r="B998" s="71"/>
      <c r="C998" s="71"/>
      <c r="D998" s="69"/>
      <c r="E998" s="71"/>
      <c r="F998" s="71"/>
      <c r="G998" s="71"/>
      <c r="H998" s="71"/>
      <c r="I998" s="72"/>
      <c r="J998" s="73"/>
    </row>
    <row r="999" spans="1:10" x14ac:dyDescent="0.35">
      <c r="A999" s="71"/>
      <c r="B999" s="71"/>
      <c r="C999" s="71"/>
      <c r="D999" s="69"/>
      <c r="E999" s="71"/>
      <c r="F999" s="71"/>
      <c r="G999" s="71"/>
      <c r="H999" s="71"/>
      <c r="I999" s="72"/>
      <c r="J999" s="73"/>
    </row>
    <row r="1000" spans="1:10" x14ac:dyDescent="0.35">
      <c r="A1000" s="71"/>
      <c r="B1000" s="71"/>
      <c r="C1000" s="71"/>
      <c r="D1000" s="69"/>
      <c r="E1000" s="71"/>
      <c r="F1000" s="71"/>
      <c r="G1000" s="71"/>
      <c r="H1000" s="71"/>
      <c r="I1000" s="72"/>
      <c r="J1000" s="73"/>
    </row>
    <row r="1001" spans="1:10" x14ac:dyDescent="0.35">
      <c r="A1001" s="71"/>
      <c r="B1001" s="71"/>
      <c r="C1001" s="71"/>
      <c r="D1001" s="69"/>
      <c r="E1001" s="71"/>
      <c r="F1001" s="71"/>
      <c r="G1001" s="71"/>
      <c r="H1001" s="71"/>
      <c r="I1001" s="72"/>
      <c r="J1001" s="73"/>
    </row>
    <row r="1002" spans="1:10" x14ac:dyDescent="0.35">
      <c r="A1002" s="71"/>
      <c r="B1002" s="71"/>
      <c r="C1002" s="71"/>
      <c r="D1002" s="69"/>
      <c r="E1002" s="71"/>
      <c r="F1002" s="71"/>
      <c r="G1002" s="71"/>
      <c r="H1002" s="71"/>
      <c r="I1002" s="72"/>
      <c r="J1002" s="73"/>
    </row>
    <row r="1003" spans="1:10" x14ac:dyDescent="0.35">
      <c r="A1003" s="71"/>
      <c r="B1003" s="71"/>
      <c r="C1003" s="71"/>
      <c r="D1003" s="69"/>
      <c r="E1003" s="71"/>
      <c r="F1003" s="71"/>
      <c r="G1003" s="71"/>
      <c r="H1003" s="71"/>
      <c r="I1003" s="72"/>
      <c r="J1003" s="73"/>
    </row>
    <row r="1004" spans="1:10" x14ac:dyDescent="0.35">
      <c r="A1004" s="71"/>
      <c r="B1004" s="71"/>
      <c r="C1004" s="71"/>
      <c r="D1004" s="69"/>
      <c r="E1004" s="71"/>
      <c r="F1004" s="71"/>
      <c r="G1004" s="71"/>
      <c r="H1004" s="71"/>
      <c r="I1004" s="72"/>
      <c r="J1004" s="73"/>
    </row>
    <row r="1005" spans="1:10" x14ac:dyDescent="0.35">
      <c r="A1005" s="71"/>
      <c r="B1005" s="71"/>
      <c r="C1005" s="71"/>
      <c r="D1005" s="69"/>
      <c r="E1005" s="71"/>
      <c r="F1005" s="71"/>
      <c r="G1005" s="71"/>
      <c r="H1005" s="71"/>
      <c r="I1005" s="72"/>
      <c r="J1005" s="73"/>
    </row>
    <row r="1006" spans="1:10" x14ac:dyDescent="0.35">
      <c r="A1006" s="71"/>
      <c r="B1006" s="71"/>
      <c r="C1006" s="71"/>
      <c r="D1006" s="69"/>
      <c r="E1006" s="71"/>
      <c r="F1006" s="71"/>
      <c r="G1006" s="71"/>
      <c r="H1006" s="71"/>
      <c r="I1006" s="72"/>
      <c r="J1006" s="73"/>
    </row>
    <row r="1007" spans="1:10" x14ac:dyDescent="0.35">
      <c r="A1007" s="71"/>
      <c r="B1007" s="71"/>
      <c r="C1007" s="71"/>
      <c r="D1007" s="69"/>
      <c r="E1007" s="71"/>
      <c r="F1007" s="71"/>
      <c r="G1007" s="71"/>
      <c r="H1007" s="71"/>
      <c r="I1007" s="72"/>
      <c r="J1007" s="73"/>
    </row>
    <row r="1008" spans="1:10" x14ac:dyDescent="0.35">
      <c r="A1008" s="71"/>
      <c r="B1008" s="71"/>
      <c r="C1008" s="71"/>
      <c r="D1008" s="69"/>
      <c r="E1008" s="71"/>
      <c r="F1008" s="71"/>
      <c r="G1008" s="71"/>
      <c r="H1008" s="71"/>
      <c r="I1008" s="72"/>
      <c r="J1008" s="73"/>
    </row>
    <row r="1009" spans="1:10" x14ac:dyDescent="0.35">
      <c r="A1009" s="71"/>
      <c r="B1009" s="71"/>
      <c r="C1009" s="71"/>
      <c r="D1009" s="69"/>
      <c r="E1009" s="71"/>
      <c r="F1009" s="71"/>
      <c r="G1009" s="71"/>
      <c r="H1009" s="71"/>
      <c r="I1009" s="72"/>
      <c r="J1009" s="73"/>
    </row>
    <row r="1010" spans="1:10" x14ac:dyDescent="0.35">
      <c r="A1010" s="71"/>
      <c r="B1010" s="71"/>
      <c r="C1010" s="71"/>
      <c r="D1010" s="69"/>
      <c r="E1010" s="71"/>
      <c r="F1010" s="71"/>
      <c r="G1010" s="71"/>
      <c r="H1010" s="71"/>
      <c r="I1010" s="72"/>
      <c r="J1010" s="73"/>
    </row>
    <row r="1011" spans="1:10" x14ac:dyDescent="0.35">
      <c r="A1011" s="71"/>
      <c r="B1011" s="71"/>
      <c r="C1011" s="71"/>
      <c r="D1011" s="69"/>
      <c r="E1011" s="71"/>
      <c r="F1011" s="71"/>
      <c r="G1011" s="71"/>
      <c r="H1011" s="71"/>
      <c r="I1011" s="72"/>
      <c r="J1011" s="73"/>
    </row>
    <row r="1012" spans="1:10" x14ac:dyDescent="0.35">
      <c r="A1012" s="71"/>
      <c r="B1012" s="71"/>
      <c r="C1012" s="71"/>
      <c r="D1012" s="69"/>
      <c r="E1012" s="71"/>
      <c r="F1012" s="71"/>
      <c r="G1012" s="71"/>
      <c r="H1012" s="71"/>
      <c r="I1012" s="72"/>
      <c r="J1012" s="73"/>
    </row>
    <row r="1013" spans="1:10" x14ac:dyDescent="0.35">
      <c r="A1013" s="71"/>
      <c r="B1013" s="71"/>
      <c r="C1013" s="71"/>
      <c r="D1013" s="69"/>
      <c r="E1013" s="71"/>
      <c r="F1013" s="71"/>
      <c r="G1013" s="71"/>
      <c r="H1013" s="71"/>
      <c r="I1013" s="72"/>
      <c r="J1013" s="73"/>
    </row>
    <row r="1014" spans="1:10" x14ac:dyDescent="0.35">
      <c r="A1014" s="71"/>
      <c r="B1014" s="71"/>
      <c r="C1014" s="71"/>
      <c r="D1014" s="69"/>
      <c r="E1014" s="71"/>
      <c r="F1014" s="71"/>
      <c r="G1014" s="71"/>
      <c r="H1014" s="71"/>
      <c r="I1014" s="72"/>
      <c r="J1014" s="73"/>
    </row>
    <row r="1015" spans="1:10" x14ac:dyDescent="0.35">
      <c r="A1015" s="71"/>
      <c r="B1015" s="71"/>
      <c r="C1015" s="71"/>
      <c r="D1015" s="69"/>
      <c r="E1015" s="71"/>
      <c r="F1015" s="71"/>
      <c r="G1015" s="71"/>
      <c r="H1015" s="71"/>
      <c r="I1015" s="72"/>
      <c r="J1015" s="73"/>
    </row>
    <row r="1016" spans="1:10" x14ac:dyDescent="0.35">
      <c r="A1016" s="71"/>
      <c r="B1016" s="71"/>
      <c r="C1016" s="71"/>
      <c r="D1016" s="69"/>
      <c r="E1016" s="71"/>
      <c r="F1016" s="71"/>
      <c r="G1016" s="71"/>
      <c r="H1016" s="71"/>
      <c r="I1016" s="72"/>
      <c r="J1016" s="73"/>
    </row>
    <row r="1017" spans="1:10" x14ac:dyDescent="0.35">
      <c r="A1017" s="71"/>
      <c r="B1017" s="71"/>
      <c r="C1017" s="71"/>
      <c r="D1017" s="69"/>
      <c r="E1017" s="71"/>
      <c r="F1017" s="71"/>
      <c r="G1017" s="71"/>
      <c r="H1017" s="71"/>
      <c r="I1017" s="72"/>
      <c r="J1017" s="73"/>
    </row>
    <row r="1018" spans="1:10" x14ac:dyDescent="0.35">
      <c r="A1018" s="71"/>
      <c r="B1018" s="71"/>
      <c r="C1018" s="71"/>
      <c r="D1018" s="69"/>
      <c r="E1018" s="71"/>
      <c r="F1018" s="71"/>
      <c r="G1018" s="71"/>
      <c r="H1018" s="71"/>
      <c r="I1018" s="72"/>
      <c r="J1018" s="73"/>
    </row>
    <row r="1019" spans="1:10" x14ac:dyDescent="0.35">
      <c r="A1019" s="71"/>
      <c r="B1019" s="71"/>
      <c r="C1019" s="71"/>
      <c r="D1019" s="69"/>
      <c r="E1019" s="71"/>
      <c r="F1019" s="71"/>
      <c r="G1019" s="71"/>
      <c r="H1019" s="71"/>
      <c r="I1019" s="72"/>
      <c r="J1019" s="73"/>
    </row>
    <row r="1020" spans="1:10" x14ac:dyDescent="0.35">
      <c r="A1020" s="71"/>
      <c r="B1020" s="71"/>
      <c r="C1020" s="71"/>
      <c r="D1020" s="69"/>
      <c r="E1020" s="71"/>
      <c r="F1020" s="71"/>
      <c r="G1020" s="71"/>
      <c r="H1020" s="71"/>
      <c r="I1020" s="72"/>
      <c r="J1020" s="73"/>
    </row>
    <row r="1021" spans="1:10" x14ac:dyDescent="0.35">
      <c r="A1021" s="71"/>
      <c r="B1021" s="71"/>
      <c r="C1021" s="71"/>
      <c r="D1021" s="69"/>
      <c r="E1021" s="71"/>
      <c r="F1021" s="71"/>
      <c r="G1021" s="71"/>
      <c r="H1021" s="71"/>
      <c r="I1021" s="72"/>
      <c r="J1021" s="73"/>
    </row>
    <row r="1022" spans="1:10" x14ac:dyDescent="0.35">
      <c r="A1022" s="71"/>
      <c r="B1022" s="71"/>
      <c r="C1022" s="71"/>
      <c r="D1022" s="69"/>
      <c r="E1022" s="71"/>
      <c r="F1022" s="71"/>
      <c r="G1022" s="71"/>
      <c r="H1022" s="71"/>
      <c r="I1022" s="72"/>
      <c r="J1022" s="73"/>
    </row>
    <row r="1023" spans="1:10" x14ac:dyDescent="0.35">
      <c r="A1023" s="71"/>
      <c r="B1023" s="71"/>
      <c r="C1023" s="71"/>
      <c r="D1023" s="69"/>
      <c r="E1023" s="71"/>
      <c r="F1023" s="71"/>
      <c r="G1023" s="71"/>
      <c r="H1023" s="71"/>
      <c r="I1023" s="72"/>
      <c r="J1023" s="73"/>
    </row>
    <row r="1024" spans="1:10" x14ac:dyDescent="0.35">
      <c r="A1024" s="71"/>
      <c r="B1024" s="71"/>
      <c r="C1024" s="71"/>
      <c r="D1024" s="69"/>
      <c r="E1024" s="71"/>
      <c r="F1024" s="71"/>
      <c r="G1024" s="71"/>
      <c r="H1024" s="71"/>
      <c r="I1024" s="72"/>
      <c r="J1024" s="73"/>
    </row>
    <row r="1025" spans="1:10" x14ac:dyDescent="0.35">
      <c r="A1025" s="71"/>
      <c r="B1025" s="71"/>
      <c r="C1025" s="71"/>
      <c r="D1025" s="69"/>
      <c r="E1025" s="71"/>
      <c r="F1025" s="71"/>
      <c r="G1025" s="71"/>
      <c r="H1025" s="71"/>
      <c r="I1025" s="72"/>
      <c r="J1025" s="73"/>
    </row>
    <row r="1026" spans="1:10" x14ac:dyDescent="0.35">
      <c r="A1026" s="71"/>
      <c r="B1026" s="71"/>
      <c r="C1026" s="71"/>
      <c r="D1026" s="69"/>
      <c r="E1026" s="71"/>
      <c r="F1026" s="71"/>
      <c r="G1026" s="71"/>
      <c r="H1026" s="71"/>
      <c r="I1026" s="72"/>
      <c r="J1026" s="73"/>
    </row>
    <row r="1027" spans="1:10" x14ac:dyDescent="0.35">
      <c r="A1027" s="71"/>
      <c r="B1027" s="71"/>
      <c r="C1027" s="71"/>
      <c r="D1027" s="69"/>
      <c r="E1027" s="71"/>
      <c r="F1027" s="71"/>
      <c r="G1027" s="71"/>
      <c r="H1027" s="71"/>
      <c r="I1027" s="72"/>
      <c r="J1027" s="73"/>
    </row>
    <row r="1028" spans="1:10" x14ac:dyDescent="0.35">
      <c r="A1028" s="71"/>
      <c r="B1028" s="71"/>
      <c r="C1028" s="71"/>
      <c r="D1028" s="69"/>
      <c r="E1028" s="71"/>
      <c r="F1028" s="71"/>
      <c r="G1028" s="71"/>
      <c r="H1028" s="71"/>
      <c r="I1028" s="72"/>
      <c r="J1028" s="73"/>
    </row>
    <row r="1029" spans="1:10" x14ac:dyDescent="0.35">
      <c r="A1029" s="71"/>
      <c r="B1029" s="71"/>
      <c r="C1029" s="71"/>
      <c r="D1029" s="69"/>
      <c r="E1029" s="71"/>
      <c r="F1029" s="71"/>
      <c r="G1029" s="71"/>
      <c r="H1029" s="71"/>
      <c r="I1029" s="72"/>
      <c r="J1029" s="73"/>
    </row>
    <row r="1030" spans="1:10" x14ac:dyDescent="0.35">
      <c r="A1030" s="71"/>
      <c r="B1030" s="71"/>
      <c r="C1030" s="71"/>
      <c r="D1030" s="69"/>
      <c r="E1030" s="71"/>
      <c r="F1030" s="71"/>
      <c r="G1030" s="71"/>
      <c r="H1030" s="71"/>
      <c r="I1030" s="72"/>
      <c r="J1030" s="73"/>
    </row>
    <row r="1031" spans="1:10" x14ac:dyDescent="0.35">
      <c r="A1031" s="71"/>
      <c r="B1031" s="71"/>
      <c r="C1031" s="71"/>
      <c r="D1031" s="69"/>
      <c r="E1031" s="71"/>
      <c r="F1031" s="71"/>
      <c r="G1031" s="71"/>
      <c r="H1031" s="71"/>
      <c r="I1031" s="72"/>
      <c r="J1031" s="73"/>
    </row>
    <row r="1032" spans="1:10" x14ac:dyDescent="0.35">
      <c r="A1032" s="71"/>
      <c r="B1032" s="71"/>
      <c r="C1032" s="71"/>
      <c r="D1032" s="69"/>
      <c r="E1032" s="71"/>
      <c r="F1032" s="71"/>
      <c r="G1032" s="71"/>
      <c r="H1032" s="71"/>
      <c r="I1032" s="72"/>
      <c r="J1032" s="73"/>
    </row>
    <row r="1033" spans="1:10" x14ac:dyDescent="0.35">
      <c r="A1033" s="71"/>
      <c r="B1033" s="71"/>
      <c r="C1033" s="71"/>
      <c r="D1033" s="69"/>
      <c r="E1033" s="71"/>
      <c r="F1033" s="71"/>
      <c r="G1033" s="71"/>
      <c r="H1033" s="71"/>
      <c r="I1033" s="72"/>
      <c r="J1033" s="73"/>
    </row>
    <row r="1034" spans="1:10" x14ac:dyDescent="0.35">
      <c r="A1034" s="71"/>
      <c r="B1034" s="71"/>
      <c r="C1034" s="71"/>
      <c r="D1034" s="69"/>
      <c r="E1034" s="71"/>
      <c r="F1034" s="71"/>
      <c r="G1034" s="71"/>
      <c r="H1034" s="71"/>
      <c r="I1034" s="72"/>
      <c r="J1034" s="73"/>
    </row>
    <row r="1035" spans="1:10" x14ac:dyDescent="0.35">
      <c r="A1035" s="71"/>
      <c r="B1035" s="71"/>
      <c r="C1035" s="71"/>
      <c r="D1035" s="69"/>
      <c r="E1035" s="71"/>
      <c r="F1035" s="71"/>
      <c r="G1035" s="71"/>
      <c r="H1035" s="71"/>
      <c r="I1035" s="72"/>
      <c r="J1035" s="73"/>
    </row>
    <row r="1036" spans="1:10" x14ac:dyDescent="0.35">
      <c r="A1036" s="71"/>
      <c r="B1036" s="71"/>
      <c r="C1036" s="71"/>
      <c r="D1036" s="69"/>
      <c r="E1036" s="71"/>
      <c r="F1036" s="71"/>
      <c r="G1036" s="71"/>
      <c r="H1036" s="71"/>
      <c r="I1036" s="72"/>
      <c r="J1036" s="73"/>
    </row>
    <row r="1037" spans="1:10" x14ac:dyDescent="0.35">
      <c r="A1037" s="71"/>
      <c r="B1037" s="71"/>
      <c r="C1037" s="71"/>
      <c r="D1037" s="69"/>
      <c r="E1037" s="71"/>
      <c r="F1037" s="71"/>
      <c r="G1037" s="71"/>
      <c r="H1037" s="71"/>
      <c r="I1037" s="72"/>
      <c r="J1037" s="73"/>
    </row>
    <row r="1038" spans="1:10" x14ac:dyDescent="0.35">
      <c r="A1038" s="71"/>
      <c r="B1038" s="71"/>
      <c r="C1038" s="71"/>
      <c r="D1038" s="69"/>
      <c r="E1038" s="71"/>
      <c r="F1038" s="71"/>
      <c r="G1038" s="71"/>
      <c r="H1038" s="71"/>
      <c r="I1038" s="72"/>
      <c r="J1038" s="73"/>
    </row>
    <row r="1039" spans="1:10" x14ac:dyDescent="0.35">
      <c r="A1039" s="71"/>
      <c r="B1039" s="71"/>
      <c r="C1039" s="71"/>
      <c r="D1039" s="69"/>
      <c r="E1039" s="71"/>
      <c r="F1039" s="71"/>
      <c r="G1039" s="71"/>
      <c r="H1039" s="71"/>
      <c r="I1039" s="72"/>
      <c r="J1039" s="73"/>
    </row>
    <row r="1040" spans="1:10" x14ac:dyDescent="0.35">
      <c r="A1040" s="71"/>
      <c r="B1040" s="71"/>
      <c r="C1040" s="71"/>
      <c r="D1040" s="69"/>
      <c r="E1040" s="71"/>
      <c r="F1040" s="71"/>
      <c r="G1040" s="71"/>
      <c r="H1040" s="71"/>
      <c r="I1040" s="72"/>
      <c r="J1040" s="73"/>
    </row>
    <row r="1041" spans="1:10" x14ac:dyDescent="0.35">
      <c r="A1041" s="71"/>
      <c r="B1041" s="71"/>
      <c r="C1041" s="71"/>
      <c r="D1041" s="69"/>
      <c r="E1041" s="71"/>
      <c r="F1041" s="71"/>
      <c r="G1041" s="71"/>
      <c r="H1041" s="71"/>
      <c r="I1041" s="72"/>
      <c r="J1041" s="73"/>
    </row>
    <row r="1042" spans="1:10" x14ac:dyDescent="0.35">
      <c r="A1042" s="71"/>
      <c r="B1042" s="71"/>
      <c r="C1042" s="71"/>
      <c r="D1042" s="69"/>
      <c r="E1042" s="71"/>
      <c r="F1042" s="71"/>
      <c r="G1042" s="71"/>
      <c r="H1042" s="71"/>
      <c r="I1042" s="72"/>
      <c r="J1042" s="73"/>
    </row>
    <row r="1043" spans="1:10" x14ac:dyDescent="0.35">
      <c r="A1043" s="71"/>
      <c r="B1043" s="71"/>
      <c r="C1043" s="71"/>
      <c r="D1043" s="69"/>
      <c r="E1043" s="71"/>
      <c r="F1043" s="71"/>
      <c r="G1043" s="71"/>
      <c r="H1043" s="71"/>
      <c r="I1043" s="72"/>
      <c r="J1043" s="73"/>
    </row>
    <row r="1044" spans="1:10" x14ac:dyDescent="0.35">
      <c r="A1044" s="71"/>
      <c r="B1044" s="71"/>
      <c r="C1044" s="71"/>
      <c r="D1044" s="69"/>
      <c r="E1044" s="71"/>
      <c r="F1044" s="71"/>
      <c r="G1044" s="71"/>
      <c r="H1044" s="71"/>
      <c r="I1044" s="72"/>
      <c r="J1044" s="73"/>
    </row>
    <row r="1045" spans="1:10" x14ac:dyDescent="0.35">
      <c r="A1045" s="71"/>
      <c r="B1045" s="71"/>
      <c r="C1045" s="71"/>
      <c r="D1045" s="69"/>
      <c r="E1045" s="71"/>
      <c r="F1045" s="71"/>
      <c r="G1045" s="71"/>
      <c r="H1045" s="71"/>
      <c r="I1045" s="72"/>
      <c r="J1045" s="73"/>
    </row>
    <row r="1046" spans="1:10" x14ac:dyDescent="0.35">
      <c r="A1046" s="71"/>
      <c r="B1046" s="71"/>
      <c r="C1046" s="71"/>
      <c r="D1046" s="69"/>
      <c r="E1046" s="71"/>
      <c r="F1046" s="71"/>
      <c r="G1046" s="71"/>
      <c r="H1046" s="71"/>
      <c r="I1046" s="72"/>
      <c r="J1046" s="73"/>
    </row>
    <row r="1047" spans="1:10" x14ac:dyDescent="0.35">
      <c r="A1047" s="71"/>
      <c r="B1047" s="71"/>
      <c r="C1047" s="71"/>
      <c r="D1047" s="69"/>
      <c r="E1047" s="71"/>
      <c r="F1047" s="71"/>
      <c r="G1047" s="71"/>
      <c r="H1047" s="71"/>
      <c r="I1047" s="72"/>
      <c r="J1047" s="73"/>
    </row>
    <row r="1048" spans="1:10" x14ac:dyDescent="0.35">
      <c r="A1048" s="71"/>
      <c r="B1048" s="71"/>
      <c r="C1048" s="71"/>
      <c r="D1048" s="69"/>
      <c r="E1048" s="71"/>
      <c r="F1048" s="71"/>
      <c r="G1048" s="71"/>
      <c r="H1048" s="71"/>
      <c r="I1048" s="72"/>
      <c r="J1048" s="73"/>
    </row>
    <row r="1049" spans="1:10" x14ac:dyDescent="0.35">
      <c r="A1049" s="71"/>
      <c r="B1049" s="71"/>
      <c r="C1049" s="71"/>
      <c r="D1049" s="69"/>
      <c r="E1049" s="71"/>
      <c r="F1049" s="71"/>
      <c r="G1049" s="71"/>
      <c r="H1049" s="71"/>
      <c r="I1049" s="72"/>
      <c r="J1049" s="73"/>
    </row>
    <row r="1050" spans="1:10" x14ac:dyDescent="0.35">
      <c r="A1050" s="71"/>
      <c r="B1050" s="71"/>
      <c r="C1050" s="71"/>
      <c r="D1050" s="69"/>
      <c r="E1050" s="71"/>
      <c r="F1050" s="71"/>
      <c r="G1050" s="71"/>
      <c r="H1050" s="71"/>
      <c r="I1050" s="72"/>
      <c r="J1050" s="73"/>
    </row>
    <row r="1051" spans="1:10" x14ac:dyDescent="0.35">
      <c r="A1051" s="71"/>
      <c r="B1051" s="71"/>
      <c r="C1051" s="71"/>
      <c r="D1051" s="69"/>
      <c r="E1051" s="71"/>
      <c r="F1051" s="71"/>
      <c r="G1051" s="71"/>
      <c r="H1051" s="71"/>
      <c r="I1051" s="72"/>
      <c r="J1051" s="73"/>
    </row>
    <row r="1052" spans="1:10" x14ac:dyDescent="0.35">
      <c r="A1052" s="71"/>
      <c r="B1052" s="71"/>
      <c r="C1052" s="71"/>
      <c r="D1052" s="69"/>
      <c r="E1052" s="71"/>
      <c r="F1052" s="71"/>
      <c r="G1052" s="71"/>
      <c r="H1052" s="71"/>
      <c r="I1052" s="72"/>
      <c r="J1052" s="73"/>
    </row>
    <row r="1053" spans="1:10" x14ac:dyDescent="0.35">
      <c r="A1053" s="71"/>
      <c r="B1053" s="71"/>
      <c r="C1053" s="71"/>
      <c r="D1053" s="69"/>
      <c r="E1053" s="71"/>
      <c r="F1053" s="71"/>
      <c r="G1053" s="71"/>
      <c r="H1053" s="71"/>
      <c r="I1053" s="72"/>
      <c r="J1053" s="73"/>
    </row>
    <row r="1054" spans="1:10" x14ac:dyDescent="0.35">
      <c r="A1054" s="71"/>
      <c r="B1054" s="71"/>
      <c r="C1054" s="71"/>
      <c r="D1054" s="69"/>
      <c r="E1054" s="71"/>
      <c r="F1054" s="71"/>
      <c r="G1054" s="71"/>
      <c r="H1054" s="71"/>
      <c r="I1054" s="72"/>
      <c r="J1054" s="73"/>
    </row>
    <row r="1055" spans="1:10" x14ac:dyDescent="0.35">
      <c r="A1055" s="71"/>
      <c r="B1055" s="71"/>
      <c r="C1055" s="71"/>
      <c r="D1055" s="69"/>
      <c r="E1055" s="71"/>
      <c r="F1055" s="71"/>
      <c r="G1055" s="71"/>
      <c r="H1055" s="71"/>
      <c r="I1055" s="72"/>
      <c r="J1055" s="73"/>
    </row>
    <row r="1056" spans="1:10" x14ac:dyDescent="0.35">
      <c r="A1056" s="71"/>
      <c r="B1056" s="71"/>
      <c r="C1056" s="71"/>
      <c r="D1056" s="69"/>
      <c r="E1056" s="71"/>
      <c r="F1056" s="71"/>
      <c r="G1056" s="71"/>
      <c r="H1056" s="71"/>
      <c r="I1056" s="72"/>
      <c r="J1056" s="73"/>
    </row>
    <row r="1057" spans="1:10" x14ac:dyDescent="0.35">
      <c r="A1057" s="71"/>
      <c r="B1057" s="71"/>
      <c r="C1057" s="71"/>
      <c r="D1057" s="69"/>
      <c r="E1057" s="71"/>
      <c r="F1057" s="71"/>
      <c r="G1057" s="71"/>
      <c r="H1057" s="71"/>
      <c r="I1057" s="72"/>
      <c r="J1057" s="73"/>
    </row>
    <row r="1058" spans="1:10" x14ac:dyDescent="0.35">
      <c r="A1058" s="71"/>
      <c r="B1058" s="71"/>
      <c r="C1058" s="71"/>
      <c r="D1058" s="69"/>
      <c r="E1058" s="71"/>
      <c r="F1058" s="71"/>
      <c r="G1058" s="71"/>
      <c r="H1058" s="71"/>
      <c r="I1058" s="72"/>
      <c r="J1058" s="73"/>
    </row>
    <row r="1059" spans="1:10" x14ac:dyDescent="0.35">
      <c r="A1059" s="71"/>
      <c r="B1059" s="71"/>
      <c r="C1059" s="71"/>
      <c r="D1059" s="69"/>
      <c r="E1059" s="71"/>
      <c r="F1059" s="71"/>
      <c r="G1059" s="71"/>
      <c r="H1059" s="71"/>
      <c r="I1059" s="72"/>
      <c r="J1059" s="73"/>
    </row>
    <row r="1060" spans="1:10" x14ac:dyDescent="0.35">
      <c r="A1060" s="71"/>
      <c r="B1060" s="71"/>
      <c r="C1060" s="71"/>
      <c r="D1060" s="69"/>
      <c r="E1060" s="71"/>
      <c r="F1060" s="71"/>
      <c r="G1060" s="71"/>
      <c r="H1060" s="71"/>
      <c r="I1060" s="72"/>
      <c r="J1060" s="73"/>
    </row>
    <row r="1061" spans="1:10" x14ac:dyDescent="0.35">
      <c r="A1061" s="71"/>
      <c r="B1061" s="71"/>
      <c r="C1061" s="71"/>
      <c r="D1061" s="69"/>
      <c r="E1061" s="71"/>
      <c r="F1061" s="71"/>
      <c r="G1061" s="71"/>
      <c r="H1061" s="71"/>
      <c r="I1061" s="72"/>
      <c r="J1061" s="73"/>
    </row>
    <row r="1062" spans="1:10" x14ac:dyDescent="0.35">
      <c r="A1062" s="71"/>
      <c r="B1062" s="71"/>
      <c r="C1062" s="71"/>
      <c r="D1062" s="69"/>
      <c r="E1062" s="71"/>
      <c r="F1062" s="71"/>
      <c r="G1062" s="71"/>
      <c r="H1062" s="71"/>
      <c r="I1062" s="72"/>
      <c r="J1062" s="73"/>
    </row>
    <row r="1063" spans="1:10" x14ac:dyDescent="0.35">
      <c r="A1063" s="71"/>
      <c r="B1063" s="71"/>
      <c r="C1063" s="71"/>
      <c r="D1063" s="69"/>
      <c r="E1063" s="71"/>
      <c r="F1063" s="71"/>
      <c r="G1063" s="71"/>
      <c r="H1063" s="71"/>
      <c r="I1063" s="72"/>
      <c r="J1063" s="73"/>
    </row>
    <row r="1064" spans="1:10" x14ac:dyDescent="0.35">
      <c r="A1064" s="71"/>
      <c r="B1064" s="71"/>
      <c r="C1064" s="71"/>
      <c r="D1064" s="69"/>
      <c r="E1064" s="71"/>
      <c r="F1064" s="71"/>
      <c r="G1064" s="71"/>
      <c r="H1064" s="71"/>
      <c r="I1064" s="72"/>
      <c r="J1064" s="73"/>
    </row>
    <row r="1065" spans="1:10" x14ac:dyDescent="0.35">
      <c r="A1065" s="71"/>
      <c r="B1065" s="71"/>
      <c r="C1065" s="71"/>
      <c r="D1065" s="69"/>
      <c r="E1065" s="71"/>
      <c r="F1065" s="71"/>
      <c r="G1065" s="71"/>
      <c r="H1065" s="71"/>
      <c r="I1065" s="72"/>
      <c r="J1065" s="73"/>
    </row>
    <row r="1066" spans="1:10" x14ac:dyDescent="0.35">
      <c r="A1066" s="71"/>
      <c r="B1066" s="71"/>
      <c r="C1066" s="71"/>
      <c r="D1066" s="69"/>
      <c r="E1066" s="71"/>
      <c r="F1066" s="71"/>
      <c r="G1066" s="71"/>
      <c r="H1066" s="71"/>
      <c r="I1066" s="72"/>
      <c r="J1066" s="73"/>
    </row>
    <row r="1067" spans="1:10" x14ac:dyDescent="0.35">
      <c r="A1067" s="71"/>
      <c r="B1067" s="71"/>
      <c r="C1067" s="71"/>
      <c r="D1067" s="69"/>
      <c r="E1067" s="71"/>
      <c r="F1067" s="71"/>
      <c r="G1067" s="71"/>
      <c r="H1067" s="71"/>
      <c r="I1067" s="72"/>
      <c r="J1067" s="73"/>
    </row>
    <row r="1068" spans="1:10" x14ac:dyDescent="0.35">
      <c r="A1068" s="71"/>
      <c r="B1068" s="71"/>
      <c r="C1068" s="71"/>
      <c r="D1068" s="69"/>
      <c r="E1068" s="71"/>
      <c r="F1068" s="71"/>
      <c r="G1068" s="71"/>
      <c r="H1068" s="71"/>
      <c r="I1068" s="72"/>
      <c r="J1068" s="73"/>
    </row>
    <row r="1069" spans="1:10" x14ac:dyDescent="0.35">
      <c r="A1069" s="71"/>
      <c r="B1069" s="71"/>
      <c r="C1069" s="71"/>
      <c r="D1069" s="69"/>
      <c r="E1069" s="71"/>
      <c r="F1069" s="71"/>
      <c r="G1069" s="71"/>
      <c r="H1069" s="71"/>
      <c r="I1069" s="72"/>
      <c r="J1069" s="73"/>
    </row>
    <row r="1070" spans="1:10" x14ac:dyDescent="0.35">
      <c r="A1070" s="71"/>
      <c r="B1070" s="71"/>
      <c r="C1070" s="71"/>
      <c r="D1070" s="69"/>
      <c r="E1070" s="71"/>
      <c r="F1070" s="71"/>
      <c r="G1070" s="71"/>
      <c r="H1070" s="71"/>
      <c r="I1070" s="72"/>
      <c r="J1070" s="73"/>
    </row>
    <row r="1071" spans="1:10" x14ac:dyDescent="0.35">
      <c r="A1071" s="71"/>
      <c r="B1071" s="71"/>
      <c r="C1071" s="71"/>
      <c r="D1071" s="69"/>
      <c r="E1071" s="71"/>
      <c r="F1071" s="71"/>
      <c r="G1071" s="71"/>
      <c r="H1071" s="71"/>
      <c r="I1071" s="72"/>
      <c r="J1071" s="73"/>
    </row>
    <row r="1072" spans="1:10" x14ac:dyDescent="0.35">
      <c r="A1072" s="71"/>
      <c r="B1072" s="71"/>
      <c r="C1072" s="71"/>
      <c r="D1072" s="69"/>
      <c r="E1072" s="71"/>
      <c r="F1072" s="71"/>
      <c r="G1072" s="71"/>
      <c r="H1072" s="71"/>
      <c r="I1072" s="72"/>
      <c r="J1072" s="73"/>
    </row>
    <row r="1073" spans="1:10" x14ac:dyDescent="0.35">
      <c r="A1073" s="71"/>
      <c r="B1073" s="71"/>
      <c r="C1073" s="71"/>
      <c r="D1073" s="69"/>
      <c r="E1073" s="71"/>
      <c r="F1073" s="71"/>
      <c r="G1073" s="71"/>
      <c r="H1073" s="71"/>
      <c r="I1073" s="72"/>
      <c r="J1073" s="73"/>
    </row>
    <row r="1074" spans="1:10" x14ac:dyDescent="0.35">
      <c r="A1074" s="71"/>
      <c r="B1074" s="71"/>
      <c r="C1074" s="71"/>
      <c r="D1074" s="69"/>
      <c r="E1074" s="71"/>
      <c r="F1074" s="71"/>
      <c r="G1074" s="71"/>
      <c r="H1074" s="71"/>
      <c r="I1074" s="72"/>
      <c r="J1074" s="73"/>
    </row>
    <row r="1075" spans="1:10" x14ac:dyDescent="0.35">
      <c r="A1075" s="71"/>
      <c r="B1075" s="71"/>
      <c r="C1075" s="71"/>
      <c r="D1075" s="69"/>
      <c r="E1075" s="71"/>
      <c r="F1075" s="71"/>
      <c r="G1075" s="71"/>
      <c r="H1075" s="71"/>
      <c r="I1075" s="72"/>
      <c r="J1075" s="73"/>
    </row>
    <row r="1076" spans="1:10" x14ac:dyDescent="0.35">
      <c r="A1076" s="71"/>
      <c r="B1076" s="71"/>
      <c r="C1076" s="71"/>
      <c r="D1076" s="69"/>
      <c r="E1076" s="71"/>
      <c r="F1076" s="71"/>
      <c r="G1076" s="71"/>
      <c r="H1076" s="71"/>
      <c r="I1076" s="72"/>
      <c r="J1076" s="73"/>
    </row>
    <row r="1077" spans="1:10" x14ac:dyDescent="0.35">
      <c r="A1077" s="71"/>
      <c r="B1077" s="71"/>
      <c r="C1077" s="71"/>
      <c r="D1077" s="69"/>
      <c r="E1077" s="71"/>
      <c r="F1077" s="71"/>
      <c r="G1077" s="71"/>
      <c r="H1077" s="71"/>
      <c r="I1077" s="72"/>
      <c r="J1077" s="73"/>
    </row>
    <row r="1078" spans="1:10" x14ac:dyDescent="0.35">
      <c r="A1078" s="71"/>
      <c r="B1078" s="71"/>
      <c r="C1078" s="71"/>
      <c r="D1078" s="69"/>
      <c r="E1078" s="71"/>
      <c r="F1078" s="71"/>
      <c r="G1078" s="71"/>
      <c r="H1078" s="71"/>
      <c r="I1078" s="72"/>
      <c r="J1078" s="73"/>
    </row>
    <row r="1079" spans="1:10" x14ac:dyDescent="0.35">
      <c r="A1079" s="71"/>
      <c r="B1079" s="71"/>
      <c r="C1079" s="71"/>
      <c r="D1079" s="69"/>
      <c r="E1079" s="71"/>
      <c r="F1079" s="71"/>
      <c r="G1079" s="71"/>
      <c r="H1079" s="71"/>
      <c r="I1079" s="72"/>
      <c r="J1079" s="73"/>
    </row>
    <row r="1080" spans="1:10" x14ac:dyDescent="0.35">
      <c r="A1080" s="71"/>
      <c r="B1080" s="71"/>
      <c r="C1080" s="71"/>
      <c r="D1080" s="69"/>
      <c r="E1080" s="71"/>
      <c r="F1080" s="71"/>
      <c r="G1080" s="71"/>
      <c r="H1080" s="71"/>
      <c r="I1080" s="72"/>
      <c r="J1080" s="73"/>
    </row>
    <row r="1081" spans="1:10" x14ac:dyDescent="0.35">
      <c r="A1081" s="71"/>
      <c r="B1081" s="71"/>
      <c r="C1081" s="71"/>
      <c r="D1081" s="69"/>
      <c r="E1081" s="71"/>
      <c r="F1081" s="71"/>
      <c r="G1081" s="71"/>
      <c r="H1081" s="71"/>
      <c r="I1081" s="72"/>
      <c r="J1081" s="73"/>
    </row>
    <row r="1082" spans="1:10" x14ac:dyDescent="0.35">
      <c r="A1082" s="71"/>
      <c r="B1082" s="71"/>
      <c r="C1082" s="71"/>
      <c r="D1082" s="69"/>
      <c r="E1082" s="71"/>
      <c r="F1082" s="71"/>
      <c r="G1082" s="71"/>
      <c r="H1082" s="71"/>
      <c r="I1082" s="72"/>
      <c r="J1082" s="73"/>
    </row>
    <row r="1083" spans="1:10" x14ac:dyDescent="0.35">
      <c r="A1083" s="71"/>
      <c r="B1083" s="71"/>
      <c r="C1083" s="71"/>
      <c r="D1083" s="69"/>
      <c r="E1083" s="71"/>
      <c r="F1083" s="71"/>
      <c r="G1083" s="71"/>
      <c r="H1083" s="71"/>
      <c r="I1083" s="72"/>
      <c r="J1083" s="73"/>
    </row>
    <row r="1084" spans="1:10" x14ac:dyDescent="0.35">
      <c r="A1084" s="71"/>
      <c r="B1084" s="71"/>
      <c r="C1084" s="71"/>
      <c r="D1084" s="69"/>
      <c r="E1084" s="71"/>
      <c r="F1084" s="71"/>
      <c r="G1084" s="71"/>
      <c r="H1084" s="71"/>
      <c r="I1084" s="72"/>
      <c r="J1084" s="73"/>
    </row>
    <row r="1085" spans="1:10" x14ac:dyDescent="0.35">
      <c r="A1085" s="71"/>
      <c r="B1085" s="71"/>
      <c r="C1085" s="71"/>
      <c r="D1085" s="69"/>
      <c r="E1085" s="71"/>
      <c r="F1085" s="71"/>
      <c r="G1085" s="71"/>
      <c r="H1085" s="71"/>
      <c r="I1085" s="72"/>
      <c r="J1085" s="73"/>
    </row>
    <row r="1086" spans="1:10" x14ac:dyDescent="0.35">
      <c r="A1086" s="71"/>
      <c r="B1086" s="71"/>
      <c r="C1086" s="71"/>
      <c r="D1086" s="69"/>
      <c r="E1086" s="71"/>
      <c r="F1086" s="71"/>
      <c r="G1086" s="71"/>
      <c r="H1086" s="71"/>
      <c r="I1086" s="72"/>
      <c r="J1086" s="73"/>
    </row>
    <row r="1087" spans="1:10" x14ac:dyDescent="0.35">
      <c r="A1087" s="71"/>
      <c r="B1087" s="71"/>
      <c r="C1087" s="71"/>
      <c r="D1087" s="69"/>
      <c r="E1087" s="71"/>
      <c r="F1087" s="71"/>
      <c r="G1087" s="71"/>
      <c r="H1087" s="71"/>
      <c r="I1087" s="72"/>
      <c r="J1087" s="73"/>
    </row>
    <row r="1088" spans="1:10" x14ac:dyDescent="0.35">
      <c r="A1088" s="71"/>
      <c r="B1088" s="71"/>
      <c r="C1088" s="71"/>
      <c r="D1088" s="69"/>
      <c r="E1088" s="71"/>
      <c r="F1088" s="71"/>
      <c r="G1088" s="71"/>
      <c r="H1088" s="71"/>
      <c r="I1088" s="72"/>
      <c r="J1088" s="73"/>
    </row>
    <row r="1089" spans="1:10" x14ac:dyDescent="0.35">
      <c r="A1089" s="71"/>
      <c r="B1089" s="71"/>
      <c r="C1089" s="71"/>
      <c r="D1089" s="69"/>
      <c r="E1089" s="71"/>
      <c r="F1089" s="71"/>
      <c r="G1089" s="71"/>
      <c r="H1089" s="71"/>
      <c r="I1089" s="72"/>
      <c r="J1089" s="73"/>
    </row>
    <row r="1090" spans="1:10" x14ac:dyDescent="0.35">
      <c r="A1090" s="71"/>
      <c r="B1090" s="71"/>
      <c r="C1090" s="71"/>
      <c r="D1090" s="69"/>
      <c r="E1090" s="71"/>
      <c r="F1090" s="71"/>
      <c r="G1090" s="71"/>
      <c r="H1090" s="71"/>
      <c r="I1090" s="72"/>
      <c r="J1090" s="73"/>
    </row>
    <row r="1091" spans="1:10" x14ac:dyDescent="0.35">
      <c r="A1091" s="71"/>
      <c r="B1091" s="71"/>
      <c r="C1091" s="71"/>
      <c r="D1091" s="69"/>
      <c r="E1091" s="71"/>
      <c r="F1091" s="71"/>
      <c r="G1091" s="71"/>
      <c r="H1091" s="71"/>
      <c r="I1091" s="72"/>
      <c r="J1091" s="73"/>
    </row>
    <row r="1092" spans="1:10" x14ac:dyDescent="0.35">
      <c r="A1092" s="71"/>
      <c r="B1092" s="71"/>
      <c r="C1092" s="71"/>
      <c r="D1092" s="69"/>
      <c r="E1092" s="71"/>
      <c r="F1092" s="71"/>
      <c r="G1092" s="71"/>
      <c r="H1092" s="71"/>
      <c r="I1092" s="72"/>
      <c r="J1092" s="73"/>
    </row>
    <row r="1093" spans="1:10" x14ac:dyDescent="0.35">
      <c r="A1093" s="71"/>
      <c r="B1093" s="71"/>
      <c r="C1093" s="71"/>
      <c r="D1093" s="69"/>
      <c r="E1093" s="71"/>
      <c r="F1093" s="71"/>
      <c r="G1093" s="71"/>
      <c r="H1093" s="71"/>
      <c r="I1093" s="72"/>
      <c r="J1093" s="73"/>
    </row>
    <row r="1094" spans="1:10" x14ac:dyDescent="0.35">
      <c r="A1094" s="71"/>
      <c r="B1094" s="71"/>
      <c r="C1094" s="71"/>
      <c r="D1094" s="69"/>
      <c r="E1094" s="71"/>
      <c r="F1094" s="71"/>
      <c r="G1094" s="71"/>
      <c r="H1094" s="71"/>
      <c r="I1094" s="72"/>
      <c r="J1094" s="73"/>
    </row>
    <row r="1095" spans="1:10" x14ac:dyDescent="0.35">
      <c r="A1095" s="71"/>
      <c r="B1095" s="71"/>
      <c r="C1095" s="71"/>
      <c r="D1095" s="69"/>
      <c r="E1095" s="71"/>
      <c r="F1095" s="71"/>
      <c r="G1095" s="71"/>
      <c r="H1095" s="71"/>
      <c r="I1095" s="72"/>
      <c r="J1095" s="73"/>
    </row>
    <row r="1096" spans="1:10" x14ac:dyDescent="0.35">
      <c r="A1096" s="71"/>
      <c r="B1096" s="71"/>
      <c r="C1096" s="71"/>
      <c r="D1096" s="69"/>
      <c r="E1096" s="71"/>
      <c r="F1096" s="71"/>
      <c r="G1096" s="71"/>
      <c r="H1096" s="71"/>
      <c r="I1096" s="72"/>
      <c r="J1096" s="73"/>
    </row>
    <row r="1097" spans="1:10" x14ac:dyDescent="0.35">
      <c r="A1097" s="71"/>
      <c r="B1097" s="71"/>
      <c r="C1097" s="71"/>
      <c r="D1097" s="69"/>
      <c r="E1097" s="71"/>
      <c r="F1097" s="71"/>
      <c r="G1097" s="71"/>
      <c r="H1097" s="71"/>
      <c r="I1097" s="72"/>
      <c r="J1097" s="73"/>
    </row>
    <row r="1098" spans="1:10" x14ac:dyDescent="0.35">
      <c r="A1098" s="71"/>
      <c r="B1098" s="71"/>
      <c r="C1098" s="71"/>
      <c r="D1098" s="69"/>
      <c r="E1098" s="71"/>
      <c r="F1098" s="71"/>
      <c r="G1098" s="71"/>
      <c r="H1098" s="71"/>
      <c r="I1098" s="72"/>
      <c r="J1098" s="73"/>
    </row>
    <row r="1099" spans="1:10" x14ac:dyDescent="0.35">
      <c r="A1099" s="71"/>
      <c r="B1099" s="71"/>
      <c r="C1099" s="71"/>
      <c r="D1099" s="69"/>
      <c r="E1099" s="71"/>
      <c r="F1099" s="71"/>
      <c r="G1099" s="71"/>
      <c r="H1099" s="71"/>
      <c r="I1099" s="72"/>
      <c r="J1099" s="73"/>
    </row>
    <row r="1100" spans="1:10" x14ac:dyDescent="0.35">
      <c r="A1100" s="71"/>
      <c r="B1100" s="71"/>
      <c r="C1100" s="71"/>
      <c r="D1100" s="69"/>
      <c r="E1100" s="71"/>
      <c r="F1100" s="71"/>
      <c r="G1100" s="71"/>
      <c r="H1100" s="71"/>
      <c r="I1100" s="72"/>
      <c r="J1100" s="73"/>
    </row>
    <row r="1101" spans="1:10" x14ac:dyDescent="0.35">
      <c r="A1101" s="71"/>
      <c r="B1101" s="71"/>
      <c r="C1101" s="71"/>
      <c r="D1101" s="69"/>
      <c r="E1101" s="71"/>
      <c r="F1101" s="71"/>
      <c r="G1101" s="71"/>
      <c r="H1101" s="71"/>
      <c r="I1101" s="72"/>
      <c r="J1101" s="73"/>
    </row>
    <row r="1102" spans="1:10" x14ac:dyDescent="0.35">
      <c r="A1102" s="71"/>
      <c r="B1102" s="71"/>
      <c r="C1102" s="71"/>
      <c r="D1102" s="69"/>
      <c r="E1102" s="71"/>
      <c r="F1102" s="71"/>
      <c r="G1102" s="71"/>
      <c r="H1102" s="71"/>
      <c r="I1102" s="72"/>
      <c r="J1102" s="73"/>
    </row>
    <row r="1103" spans="1:10" x14ac:dyDescent="0.35">
      <c r="A1103" s="71"/>
      <c r="B1103" s="71"/>
      <c r="C1103" s="71"/>
      <c r="D1103" s="69"/>
      <c r="E1103" s="71"/>
      <c r="F1103" s="71"/>
      <c r="G1103" s="71"/>
      <c r="H1103" s="71"/>
      <c r="I1103" s="72"/>
      <c r="J1103" s="73"/>
    </row>
    <row r="1104" spans="1:10" x14ac:dyDescent="0.35">
      <c r="A1104" s="71"/>
      <c r="B1104" s="71"/>
      <c r="C1104" s="71"/>
      <c r="D1104" s="69"/>
      <c r="E1104" s="71"/>
      <c r="F1104" s="71"/>
      <c r="G1104" s="71"/>
      <c r="H1104" s="71"/>
      <c r="I1104" s="72"/>
      <c r="J1104" s="73"/>
    </row>
    <row r="1105" spans="1:10" x14ac:dyDescent="0.35">
      <c r="A1105" s="71"/>
      <c r="B1105" s="71"/>
      <c r="C1105" s="71"/>
      <c r="D1105" s="69"/>
      <c r="E1105" s="71"/>
      <c r="F1105" s="71"/>
      <c r="G1105" s="71"/>
      <c r="H1105" s="71"/>
      <c r="I1105" s="72"/>
      <c r="J1105" s="73"/>
    </row>
    <row r="1106" spans="1:10" x14ac:dyDescent="0.35">
      <c r="A1106" s="71"/>
      <c r="B1106" s="71"/>
      <c r="C1106" s="71"/>
      <c r="D1106" s="69"/>
      <c r="E1106" s="71"/>
      <c r="F1106" s="71"/>
      <c r="G1106" s="71"/>
      <c r="H1106" s="71"/>
      <c r="I1106" s="72"/>
      <c r="J1106" s="73"/>
    </row>
    <row r="1107" spans="1:10" x14ac:dyDescent="0.35">
      <c r="A1107" s="71"/>
      <c r="B1107" s="71"/>
      <c r="C1107" s="71"/>
      <c r="D1107" s="69"/>
      <c r="E1107" s="71"/>
      <c r="F1107" s="71"/>
      <c r="G1107" s="71"/>
      <c r="H1107" s="71"/>
      <c r="I1107" s="72"/>
      <c r="J1107" s="73"/>
    </row>
    <row r="1108" spans="1:10" x14ac:dyDescent="0.35">
      <c r="A1108" s="71"/>
      <c r="B1108" s="71"/>
      <c r="C1108" s="71"/>
      <c r="D1108" s="69"/>
      <c r="E1108" s="71"/>
      <c r="F1108" s="71"/>
      <c r="G1108" s="71"/>
      <c r="H1108" s="71"/>
      <c r="I1108" s="72"/>
      <c r="J1108" s="73"/>
    </row>
    <row r="1109" spans="1:10" x14ac:dyDescent="0.35">
      <c r="A1109" s="71"/>
      <c r="B1109" s="71"/>
      <c r="C1109" s="71"/>
      <c r="D1109" s="69"/>
      <c r="E1109" s="71"/>
      <c r="F1109" s="71"/>
      <c r="G1109" s="71"/>
      <c r="H1109" s="71"/>
      <c r="I1109" s="72"/>
      <c r="J1109" s="73"/>
    </row>
    <row r="1110" spans="1:10" x14ac:dyDescent="0.35">
      <c r="A1110" s="71"/>
      <c r="B1110" s="71"/>
      <c r="C1110" s="71"/>
      <c r="D1110" s="69"/>
      <c r="E1110" s="71"/>
      <c r="F1110" s="71"/>
      <c r="G1110" s="71"/>
      <c r="H1110" s="71"/>
      <c r="I1110" s="72"/>
      <c r="J1110" s="73"/>
    </row>
    <row r="1111" spans="1:10" x14ac:dyDescent="0.35">
      <c r="A1111" s="71"/>
      <c r="B1111" s="71"/>
      <c r="C1111" s="71"/>
      <c r="D1111" s="69"/>
      <c r="E1111" s="71"/>
      <c r="F1111" s="71"/>
      <c r="G1111" s="71"/>
      <c r="H1111" s="71"/>
      <c r="I1111" s="72"/>
      <c r="J1111" s="73"/>
    </row>
    <row r="1112" spans="1:10" x14ac:dyDescent="0.35">
      <c r="A1112" s="71"/>
      <c r="B1112" s="71"/>
      <c r="C1112" s="71"/>
      <c r="D1112" s="69"/>
      <c r="E1112" s="71"/>
      <c r="F1112" s="71"/>
      <c r="G1112" s="71"/>
      <c r="H1112" s="71"/>
      <c r="I1112" s="72"/>
      <c r="J1112" s="73"/>
    </row>
    <row r="1113" spans="1:10" x14ac:dyDescent="0.35">
      <c r="A1113" s="71"/>
      <c r="B1113" s="71"/>
      <c r="C1113" s="71"/>
      <c r="D1113" s="69"/>
      <c r="E1113" s="71"/>
      <c r="F1113" s="71"/>
      <c r="G1113" s="71"/>
      <c r="H1113" s="71"/>
      <c r="I1113" s="72"/>
      <c r="J1113" s="73"/>
    </row>
    <row r="1114" spans="1:10" x14ac:dyDescent="0.35">
      <c r="A1114" s="71"/>
      <c r="B1114" s="71"/>
      <c r="C1114" s="71"/>
      <c r="D1114" s="69"/>
      <c r="E1114" s="71"/>
      <c r="F1114" s="71"/>
      <c r="G1114" s="71"/>
      <c r="H1114" s="71"/>
      <c r="I1114" s="72"/>
      <c r="J1114" s="73"/>
    </row>
    <row r="1115" spans="1:10" x14ac:dyDescent="0.35">
      <c r="A1115" s="71"/>
      <c r="B1115" s="71"/>
      <c r="C1115" s="71"/>
      <c r="D1115" s="69"/>
      <c r="E1115" s="71"/>
      <c r="F1115" s="71"/>
      <c r="G1115" s="71"/>
      <c r="H1115" s="71"/>
      <c r="I1115" s="72"/>
      <c r="J1115" s="73"/>
    </row>
    <row r="1116" spans="1:10" x14ac:dyDescent="0.35">
      <c r="A1116" s="71"/>
      <c r="B1116" s="71"/>
      <c r="C1116" s="71"/>
      <c r="D1116" s="69"/>
      <c r="E1116" s="71"/>
      <c r="F1116" s="71"/>
      <c r="G1116" s="71"/>
      <c r="H1116" s="71"/>
      <c r="I1116" s="72"/>
      <c r="J1116" s="73"/>
    </row>
    <row r="1117" spans="1:10" x14ac:dyDescent="0.35">
      <c r="A1117" s="71"/>
      <c r="B1117" s="71"/>
      <c r="C1117" s="71"/>
      <c r="D1117" s="69"/>
      <c r="E1117" s="71"/>
      <c r="F1117" s="71"/>
      <c r="G1117" s="71"/>
      <c r="H1117" s="71"/>
      <c r="I1117" s="72"/>
      <c r="J1117" s="73"/>
    </row>
    <row r="1118" spans="1:10" x14ac:dyDescent="0.35">
      <c r="A1118" s="71"/>
      <c r="B1118" s="71"/>
      <c r="C1118" s="71"/>
      <c r="D1118" s="69"/>
      <c r="E1118" s="71"/>
      <c r="F1118" s="71"/>
      <c r="G1118" s="71"/>
      <c r="H1118" s="71"/>
      <c r="I1118" s="72"/>
      <c r="J1118" s="73"/>
    </row>
    <row r="1119" spans="1:10" x14ac:dyDescent="0.35">
      <c r="A1119" s="71"/>
      <c r="B1119" s="71"/>
      <c r="C1119" s="71"/>
      <c r="D1119" s="69"/>
      <c r="E1119" s="71"/>
      <c r="F1119" s="71"/>
      <c r="G1119" s="71"/>
      <c r="H1119" s="71"/>
      <c r="I1119" s="72"/>
      <c r="J1119" s="73"/>
    </row>
    <row r="1120" spans="1:10" x14ac:dyDescent="0.35">
      <c r="A1120" s="71"/>
      <c r="B1120" s="71"/>
      <c r="C1120" s="71"/>
      <c r="D1120" s="69"/>
      <c r="E1120" s="71"/>
      <c r="F1120" s="71"/>
      <c r="G1120" s="71"/>
      <c r="H1120" s="71"/>
      <c r="I1120" s="72"/>
      <c r="J1120" s="73"/>
    </row>
    <row r="1121" spans="1:10" x14ac:dyDescent="0.35">
      <c r="A1121" s="71"/>
      <c r="B1121" s="71"/>
      <c r="C1121" s="71"/>
      <c r="D1121" s="69"/>
      <c r="E1121" s="71"/>
      <c r="F1121" s="71"/>
      <c r="G1121" s="71"/>
      <c r="H1121" s="71"/>
      <c r="I1121" s="72"/>
      <c r="J1121" s="73"/>
    </row>
    <row r="1122" spans="1:10" x14ac:dyDescent="0.35">
      <c r="A1122" s="71"/>
      <c r="B1122" s="71"/>
      <c r="C1122" s="71"/>
      <c r="D1122" s="69"/>
      <c r="E1122" s="71"/>
      <c r="F1122" s="71"/>
      <c r="G1122" s="71"/>
      <c r="H1122" s="71"/>
      <c r="I1122" s="72"/>
      <c r="J1122" s="73"/>
    </row>
    <row r="1123" spans="1:10" x14ac:dyDescent="0.35">
      <c r="A1123" s="71"/>
      <c r="B1123" s="71"/>
      <c r="C1123" s="71"/>
      <c r="D1123" s="69"/>
      <c r="E1123" s="71"/>
      <c r="F1123" s="71"/>
      <c r="G1123" s="71"/>
      <c r="H1123" s="71"/>
      <c r="I1123" s="72"/>
      <c r="J1123" s="73"/>
    </row>
    <row r="1124" spans="1:10" x14ac:dyDescent="0.35">
      <c r="A1124" s="71"/>
      <c r="B1124" s="71"/>
      <c r="C1124" s="71"/>
      <c r="D1124" s="69"/>
      <c r="E1124" s="71"/>
      <c r="F1124" s="71"/>
      <c r="G1124" s="71"/>
      <c r="H1124" s="71"/>
      <c r="I1124" s="72"/>
      <c r="J1124" s="73"/>
    </row>
    <row r="1125" spans="1:10" x14ac:dyDescent="0.35">
      <c r="A1125" s="71"/>
      <c r="B1125" s="71"/>
      <c r="C1125" s="71"/>
      <c r="D1125" s="69"/>
      <c r="E1125" s="71"/>
      <c r="F1125" s="71"/>
      <c r="G1125" s="71"/>
      <c r="H1125" s="71"/>
      <c r="I1125" s="72"/>
      <c r="J1125" s="73"/>
    </row>
    <row r="1126" spans="1:10" x14ac:dyDescent="0.35">
      <c r="A1126" s="71"/>
      <c r="B1126" s="71"/>
      <c r="C1126" s="71"/>
      <c r="D1126" s="69"/>
      <c r="E1126" s="71"/>
      <c r="F1126" s="71"/>
      <c r="G1126" s="71"/>
      <c r="H1126" s="71"/>
      <c r="I1126" s="72"/>
      <c r="J1126" s="73"/>
    </row>
    <row r="1127" spans="1:10" x14ac:dyDescent="0.35">
      <c r="A1127" s="71"/>
      <c r="B1127" s="71"/>
      <c r="C1127" s="71"/>
      <c r="D1127" s="69"/>
      <c r="E1127" s="71"/>
      <c r="F1127" s="71"/>
      <c r="G1127" s="71"/>
      <c r="H1127" s="71"/>
      <c r="I1127" s="72"/>
      <c r="J1127" s="73"/>
    </row>
    <row r="1128" spans="1:10" x14ac:dyDescent="0.35">
      <c r="A1128" s="71"/>
      <c r="B1128" s="71"/>
      <c r="C1128" s="71"/>
      <c r="D1128" s="69"/>
      <c r="E1128" s="71"/>
      <c r="F1128" s="71"/>
      <c r="G1128" s="71"/>
      <c r="H1128" s="71"/>
      <c r="I1128" s="72"/>
      <c r="J1128" s="73"/>
    </row>
    <row r="1129" spans="1:10" x14ac:dyDescent="0.35">
      <c r="A1129" s="71"/>
      <c r="B1129" s="71"/>
      <c r="C1129" s="71"/>
      <c r="D1129" s="69"/>
      <c r="E1129" s="71"/>
      <c r="F1129" s="71"/>
      <c r="G1129" s="71"/>
      <c r="H1129" s="71"/>
      <c r="I1129" s="72"/>
      <c r="J1129" s="73"/>
    </row>
    <row r="1130" spans="1:10" x14ac:dyDescent="0.35">
      <c r="A1130" s="71"/>
      <c r="B1130" s="71"/>
      <c r="C1130" s="71"/>
      <c r="D1130" s="69"/>
      <c r="E1130" s="71"/>
      <c r="F1130" s="71"/>
      <c r="G1130" s="71"/>
      <c r="H1130" s="71"/>
      <c r="I1130" s="72"/>
      <c r="J1130" s="73"/>
    </row>
    <row r="1131" spans="1:10" x14ac:dyDescent="0.35">
      <c r="A1131" s="71"/>
      <c r="B1131" s="71"/>
      <c r="C1131" s="71"/>
      <c r="D1131" s="69"/>
      <c r="E1131" s="71"/>
      <c r="F1131" s="71"/>
      <c r="G1131" s="71"/>
      <c r="H1131" s="71"/>
      <c r="I1131" s="72"/>
      <c r="J1131" s="73"/>
    </row>
    <row r="1132" spans="1:10" x14ac:dyDescent="0.35">
      <c r="A1132" s="71"/>
      <c r="B1132" s="71"/>
      <c r="C1132" s="71"/>
      <c r="D1132" s="69"/>
      <c r="E1132" s="71"/>
      <c r="F1132" s="71"/>
      <c r="G1132" s="71"/>
      <c r="H1132" s="71"/>
      <c r="I1132" s="72"/>
      <c r="J1132" s="73"/>
    </row>
    <row r="1133" spans="1:10" x14ac:dyDescent="0.35">
      <c r="A1133" s="71"/>
      <c r="B1133" s="71"/>
      <c r="C1133" s="71"/>
      <c r="D1133" s="69"/>
      <c r="E1133" s="71"/>
      <c r="F1133" s="71"/>
      <c r="G1133" s="71"/>
      <c r="H1133" s="71"/>
      <c r="I1133" s="72"/>
      <c r="J1133" s="73"/>
    </row>
    <row r="1134" spans="1:10" x14ac:dyDescent="0.35">
      <c r="A1134" s="71"/>
      <c r="B1134" s="71"/>
      <c r="C1134" s="71"/>
      <c r="D1134" s="69"/>
      <c r="E1134" s="71"/>
      <c r="F1134" s="71"/>
      <c r="G1134" s="71"/>
      <c r="H1134" s="71"/>
      <c r="I1134" s="72"/>
      <c r="J1134" s="73"/>
    </row>
    <row r="1135" spans="1:10" x14ac:dyDescent="0.35">
      <c r="A1135" s="71"/>
      <c r="B1135" s="71"/>
      <c r="C1135" s="71"/>
      <c r="D1135" s="69"/>
      <c r="E1135" s="71"/>
      <c r="F1135" s="71"/>
      <c r="G1135" s="71"/>
      <c r="H1135" s="71"/>
      <c r="I1135" s="72"/>
      <c r="J1135" s="73"/>
    </row>
    <row r="1136" spans="1:10" x14ac:dyDescent="0.35">
      <c r="A1136" s="71"/>
      <c r="B1136" s="71"/>
      <c r="C1136" s="71"/>
      <c r="D1136" s="69"/>
      <c r="E1136" s="71"/>
      <c r="F1136" s="71"/>
      <c r="G1136" s="71"/>
      <c r="H1136" s="71"/>
      <c r="I1136" s="72"/>
      <c r="J1136" s="73"/>
    </row>
    <row r="1137" spans="1:10" x14ac:dyDescent="0.35">
      <c r="A1137" s="71"/>
      <c r="B1137" s="71"/>
      <c r="C1137" s="71"/>
      <c r="D1137" s="69"/>
      <c r="E1137" s="71"/>
      <c r="F1137" s="71"/>
      <c r="G1137" s="71"/>
      <c r="H1137" s="71"/>
      <c r="I1137" s="72"/>
      <c r="J1137" s="73"/>
    </row>
    <row r="1138" spans="1:10" x14ac:dyDescent="0.35">
      <c r="A1138" s="71"/>
      <c r="B1138" s="71"/>
      <c r="C1138" s="71"/>
      <c r="D1138" s="69"/>
      <c r="E1138" s="71"/>
      <c r="F1138" s="71"/>
      <c r="G1138" s="71"/>
      <c r="H1138" s="71"/>
      <c r="I1138" s="72"/>
      <c r="J1138" s="73"/>
    </row>
    <row r="1139" spans="1:10" x14ac:dyDescent="0.35">
      <c r="A1139" s="71"/>
      <c r="B1139" s="71"/>
      <c r="C1139" s="71"/>
      <c r="D1139" s="69"/>
      <c r="E1139" s="71"/>
      <c r="F1139" s="71"/>
      <c r="G1139" s="71"/>
      <c r="H1139" s="71"/>
      <c r="I1139" s="72"/>
      <c r="J1139" s="73"/>
    </row>
    <row r="1140" spans="1:10" x14ac:dyDescent="0.35">
      <c r="A1140" s="71"/>
      <c r="B1140" s="71"/>
      <c r="C1140" s="71"/>
      <c r="D1140" s="69"/>
      <c r="E1140" s="71"/>
      <c r="F1140" s="71"/>
      <c r="G1140" s="71"/>
      <c r="H1140" s="71"/>
      <c r="I1140" s="72"/>
      <c r="J1140" s="73"/>
    </row>
    <row r="1141" spans="1:10" x14ac:dyDescent="0.35">
      <c r="A1141" s="71"/>
      <c r="B1141" s="71"/>
      <c r="C1141" s="71"/>
      <c r="D1141" s="69"/>
      <c r="E1141" s="71"/>
      <c r="F1141" s="71"/>
      <c r="G1141" s="71"/>
      <c r="H1141" s="71"/>
      <c r="I1141" s="72"/>
      <c r="J1141" s="73"/>
    </row>
    <row r="1142" spans="1:10" x14ac:dyDescent="0.35">
      <c r="A1142" s="71"/>
      <c r="B1142" s="71"/>
      <c r="C1142" s="71"/>
      <c r="D1142" s="69"/>
      <c r="E1142" s="71"/>
      <c r="F1142" s="71"/>
      <c r="G1142" s="71"/>
      <c r="H1142" s="71"/>
      <c r="I1142" s="72"/>
      <c r="J1142" s="73"/>
    </row>
    <row r="1143" spans="1:10" x14ac:dyDescent="0.35">
      <c r="A1143" s="71"/>
      <c r="B1143" s="71"/>
      <c r="C1143" s="71"/>
      <c r="D1143" s="69"/>
      <c r="E1143" s="71"/>
      <c r="F1143" s="71"/>
      <c r="G1143" s="71"/>
      <c r="H1143" s="71"/>
      <c r="I1143" s="72"/>
      <c r="J1143" s="73"/>
    </row>
    <row r="1144" spans="1:10" x14ac:dyDescent="0.35">
      <c r="A1144" s="71"/>
      <c r="B1144" s="71"/>
      <c r="C1144" s="71"/>
      <c r="D1144" s="69"/>
      <c r="E1144" s="71"/>
      <c r="F1144" s="71"/>
      <c r="G1144" s="71"/>
      <c r="H1144" s="71"/>
      <c r="I1144" s="72"/>
      <c r="J1144" s="73"/>
    </row>
    <row r="1145" spans="1:10" x14ac:dyDescent="0.35">
      <c r="A1145" s="71"/>
      <c r="B1145" s="71"/>
      <c r="C1145" s="71"/>
      <c r="D1145" s="69"/>
      <c r="E1145" s="71"/>
      <c r="F1145" s="71"/>
      <c r="G1145" s="71"/>
      <c r="H1145" s="71"/>
      <c r="I1145" s="72"/>
      <c r="J1145" s="73"/>
    </row>
    <row r="1146" spans="1:10" x14ac:dyDescent="0.35">
      <c r="A1146" s="71"/>
      <c r="B1146" s="71"/>
      <c r="C1146" s="71"/>
      <c r="D1146" s="69"/>
      <c r="E1146" s="71"/>
      <c r="F1146" s="71"/>
      <c r="G1146" s="71"/>
      <c r="H1146" s="71"/>
      <c r="I1146" s="72"/>
      <c r="J1146" s="73"/>
    </row>
    <row r="1147" spans="1:10" x14ac:dyDescent="0.35">
      <c r="A1147" s="71"/>
      <c r="B1147" s="71"/>
      <c r="C1147" s="71"/>
      <c r="D1147" s="69"/>
      <c r="E1147" s="71"/>
      <c r="F1147" s="71"/>
      <c r="G1147" s="71"/>
      <c r="H1147" s="71"/>
      <c r="I1147" s="72"/>
      <c r="J1147" s="73"/>
    </row>
    <row r="1148" spans="1:10" x14ac:dyDescent="0.35">
      <c r="A1148" s="71"/>
      <c r="B1148" s="71"/>
      <c r="C1148" s="71"/>
      <c r="D1148" s="69"/>
      <c r="E1148" s="71"/>
      <c r="F1148" s="71"/>
      <c r="G1148" s="71"/>
      <c r="H1148" s="71"/>
      <c r="I1148" s="72"/>
      <c r="J1148" s="73"/>
    </row>
    <row r="1149" spans="1:10" x14ac:dyDescent="0.35">
      <c r="A1149" s="71"/>
      <c r="B1149" s="71"/>
      <c r="C1149" s="71"/>
      <c r="D1149" s="69"/>
      <c r="E1149" s="71"/>
      <c r="F1149" s="71"/>
      <c r="G1149" s="71"/>
      <c r="H1149" s="71"/>
      <c r="I1149" s="72"/>
      <c r="J1149" s="73"/>
    </row>
    <row r="1150" spans="1:10" x14ac:dyDescent="0.35">
      <c r="A1150" s="71"/>
      <c r="B1150" s="71"/>
      <c r="C1150" s="71"/>
      <c r="D1150" s="69"/>
      <c r="E1150" s="71"/>
      <c r="F1150" s="71"/>
      <c r="G1150" s="71"/>
      <c r="H1150" s="71"/>
      <c r="I1150" s="72"/>
      <c r="J1150" s="73"/>
    </row>
    <row r="1151" spans="1:10" x14ac:dyDescent="0.35">
      <c r="A1151" s="71"/>
      <c r="B1151" s="71"/>
      <c r="C1151" s="71"/>
      <c r="D1151" s="69"/>
      <c r="E1151" s="71"/>
      <c r="F1151" s="71"/>
      <c r="G1151" s="71"/>
      <c r="H1151" s="71"/>
      <c r="I1151" s="72"/>
      <c r="J1151" s="73"/>
    </row>
    <row r="1152" spans="1:10" x14ac:dyDescent="0.35">
      <c r="A1152" s="71"/>
      <c r="B1152" s="71"/>
      <c r="C1152" s="71"/>
      <c r="D1152" s="69"/>
      <c r="E1152" s="71"/>
      <c r="F1152" s="71"/>
      <c r="G1152" s="71"/>
      <c r="H1152" s="71"/>
      <c r="I1152" s="72"/>
      <c r="J1152" s="73"/>
    </row>
    <row r="1153" spans="1:10" x14ac:dyDescent="0.35">
      <c r="A1153" s="71"/>
      <c r="B1153" s="71"/>
      <c r="C1153" s="71"/>
      <c r="D1153" s="69"/>
      <c r="E1153" s="71"/>
      <c r="F1153" s="71"/>
      <c r="G1153" s="71"/>
      <c r="H1153" s="71"/>
      <c r="I1153" s="72"/>
      <c r="J1153" s="73"/>
    </row>
    <row r="1154" spans="1:10" x14ac:dyDescent="0.35">
      <c r="A1154" s="71"/>
      <c r="B1154" s="71"/>
      <c r="C1154" s="71"/>
      <c r="D1154" s="69"/>
      <c r="E1154" s="71"/>
      <c r="F1154" s="71"/>
      <c r="G1154" s="71"/>
      <c r="H1154" s="71"/>
      <c r="I1154" s="72"/>
      <c r="J1154" s="73"/>
    </row>
    <row r="1155" spans="1:10" x14ac:dyDescent="0.35">
      <c r="A1155" s="71"/>
      <c r="B1155" s="71"/>
      <c r="C1155" s="71"/>
      <c r="D1155" s="69"/>
      <c r="E1155" s="71"/>
      <c r="F1155" s="71"/>
      <c r="G1155" s="71"/>
      <c r="H1155" s="71"/>
      <c r="I1155" s="72"/>
      <c r="J1155" s="73"/>
    </row>
    <row r="1156" spans="1:10" x14ac:dyDescent="0.35">
      <c r="A1156" s="71"/>
      <c r="B1156" s="71"/>
      <c r="C1156" s="71"/>
      <c r="D1156" s="69"/>
      <c r="E1156" s="71"/>
      <c r="F1156" s="71"/>
      <c r="G1156" s="71"/>
      <c r="H1156" s="71"/>
      <c r="I1156" s="72"/>
      <c r="J1156" s="73"/>
    </row>
    <row r="1157" spans="1:10" x14ac:dyDescent="0.35">
      <c r="A1157" s="71"/>
      <c r="B1157" s="71"/>
      <c r="C1157" s="71"/>
      <c r="D1157" s="69"/>
      <c r="E1157" s="71"/>
      <c r="F1157" s="71"/>
      <c r="G1157" s="71"/>
      <c r="H1157" s="71"/>
      <c r="I1157" s="72"/>
      <c r="J1157" s="73"/>
    </row>
    <row r="1158" spans="1:10" x14ac:dyDescent="0.35">
      <c r="A1158" s="71"/>
      <c r="B1158" s="71"/>
      <c r="C1158" s="71"/>
      <c r="D1158" s="69"/>
      <c r="E1158" s="71"/>
      <c r="F1158" s="71"/>
      <c r="G1158" s="71"/>
      <c r="H1158" s="71"/>
      <c r="I1158" s="72"/>
      <c r="J1158" s="73"/>
    </row>
    <row r="1159" spans="1:10" x14ac:dyDescent="0.35">
      <c r="A1159" s="71"/>
      <c r="B1159" s="71"/>
      <c r="C1159" s="71"/>
      <c r="D1159" s="69"/>
      <c r="E1159" s="71"/>
      <c r="F1159" s="71"/>
      <c r="G1159" s="71"/>
      <c r="H1159" s="71"/>
      <c r="I1159" s="72"/>
      <c r="J1159" s="73"/>
    </row>
    <row r="1160" spans="1:10" x14ac:dyDescent="0.35">
      <c r="A1160" s="71"/>
      <c r="B1160" s="71"/>
      <c r="C1160" s="71"/>
      <c r="D1160" s="69"/>
      <c r="E1160" s="71"/>
      <c r="F1160" s="71"/>
      <c r="G1160" s="71"/>
      <c r="H1160" s="71"/>
      <c r="I1160" s="72"/>
      <c r="J1160" s="73"/>
    </row>
    <row r="1161" spans="1:10" x14ac:dyDescent="0.35">
      <c r="A1161" s="71"/>
      <c r="B1161" s="71"/>
      <c r="C1161" s="71"/>
      <c r="D1161" s="69"/>
      <c r="E1161" s="71"/>
      <c r="F1161" s="71"/>
      <c r="G1161" s="71"/>
      <c r="H1161" s="71"/>
      <c r="I1161" s="72"/>
      <c r="J1161" s="73"/>
    </row>
    <row r="1162" spans="1:10" x14ac:dyDescent="0.35">
      <c r="A1162" s="71"/>
      <c r="B1162" s="71"/>
      <c r="C1162" s="71"/>
      <c r="D1162" s="69"/>
      <c r="E1162" s="71"/>
      <c r="F1162" s="71"/>
      <c r="G1162" s="71"/>
      <c r="H1162" s="71"/>
      <c r="I1162" s="72"/>
      <c r="J1162" s="73"/>
    </row>
    <row r="1163" spans="1:10" x14ac:dyDescent="0.35">
      <c r="A1163" s="71"/>
      <c r="B1163" s="71"/>
      <c r="C1163" s="71"/>
      <c r="D1163" s="69"/>
      <c r="E1163" s="71"/>
      <c r="F1163" s="71"/>
      <c r="G1163" s="71"/>
      <c r="H1163" s="71"/>
      <c r="I1163" s="72"/>
      <c r="J1163" s="73"/>
    </row>
    <row r="1164" spans="1:10" x14ac:dyDescent="0.35">
      <c r="A1164" s="71"/>
      <c r="B1164" s="71"/>
      <c r="C1164" s="71"/>
      <c r="D1164" s="69"/>
      <c r="E1164" s="71"/>
      <c r="F1164" s="71"/>
      <c r="G1164" s="71"/>
      <c r="H1164" s="71"/>
      <c r="I1164" s="72"/>
      <c r="J1164" s="73"/>
    </row>
    <row r="1165" spans="1:10" x14ac:dyDescent="0.35">
      <c r="A1165" s="71"/>
      <c r="B1165" s="71"/>
      <c r="C1165" s="71"/>
      <c r="D1165" s="69"/>
      <c r="E1165" s="71"/>
      <c r="F1165" s="71"/>
      <c r="G1165" s="71"/>
      <c r="H1165" s="71"/>
      <c r="I1165" s="72"/>
      <c r="J1165" s="73"/>
    </row>
    <row r="1166" spans="1:10" x14ac:dyDescent="0.35">
      <c r="A1166" s="71"/>
      <c r="B1166" s="71"/>
      <c r="C1166" s="71"/>
      <c r="D1166" s="69"/>
      <c r="E1166" s="71"/>
      <c r="F1166" s="71"/>
      <c r="G1166" s="71"/>
      <c r="H1166" s="71"/>
      <c r="I1166" s="72"/>
      <c r="J1166" s="73"/>
    </row>
    <row r="1167" spans="1:10" x14ac:dyDescent="0.35">
      <c r="A1167" s="71"/>
      <c r="B1167" s="71"/>
      <c r="C1167" s="71"/>
      <c r="D1167" s="69"/>
      <c r="E1167" s="71"/>
      <c r="F1167" s="71"/>
      <c r="G1167" s="71"/>
      <c r="H1167" s="71"/>
      <c r="I1167" s="72"/>
      <c r="J1167" s="73"/>
    </row>
    <row r="1168" spans="1:10" x14ac:dyDescent="0.35">
      <c r="A1168" s="71"/>
      <c r="B1168" s="71"/>
      <c r="C1168" s="71"/>
      <c r="D1168" s="69"/>
      <c r="E1168" s="71"/>
      <c r="F1168" s="71"/>
      <c r="G1168" s="71"/>
      <c r="H1168" s="71"/>
      <c r="I1168" s="72"/>
      <c r="J1168" s="73"/>
    </row>
    <row r="1169" spans="1:10" x14ac:dyDescent="0.35">
      <c r="A1169" s="71"/>
      <c r="B1169" s="71"/>
      <c r="C1169" s="71"/>
      <c r="D1169" s="69"/>
      <c r="E1169" s="71"/>
      <c r="F1169" s="71"/>
      <c r="G1169" s="71"/>
      <c r="H1169" s="71"/>
      <c r="I1169" s="72"/>
      <c r="J1169" s="73"/>
    </row>
    <row r="1170" spans="1:10" x14ac:dyDescent="0.35">
      <c r="A1170" s="71"/>
      <c r="B1170" s="71"/>
      <c r="C1170" s="71"/>
      <c r="D1170" s="69"/>
      <c r="E1170" s="71"/>
      <c r="F1170" s="71"/>
      <c r="G1170" s="71"/>
      <c r="H1170" s="71"/>
      <c r="I1170" s="72"/>
      <c r="J1170" s="73"/>
    </row>
    <row r="1171" spans="1:10" x14ac:dyDescent="0.35">
      <c r="A1171" s="71"/>
      <c r="B1171" s="71"/>
      <c r="C1171" s="71"/>
      <c r="D1171" s="69"/>
      <c r="E1171" s="71"/>
      <c r="F1171" s="71"/>
      <c r="G1171" s="71"/>
      <c r="H1171" s="71"/>
      <c r="I1171" s="72"/>
      <c r="J1171" s="73"/>
    </row>
    <row r="1172" spans="1:10" x14ac:dyDescent="0.35">
      <c r="A1172" s="71"/>
      <c r="B1172" s="71"/>
      <c r="C1172" s="71"/>
      <c r="D1172" s="69"/>
      <c r="E1172" s="71"/>
      <c r="F1172" s="71"/>
      <c r="G1172" s="71"/>
      <c r="H1172" s="71"/>
      <c r="I1172" s="72"/>
      <c r="J1172" s="73"/>
    </row>
    <row r="1173" spans="1:10" x14ac:dyDescent="0.35">
      <c r="A1173" s="71"/>
      <c r="B1173" s="71"/>
      <c r="C1173" s="71"/>
      <c r="D1173" s="69"/>
      <c r="E1173" s="71"/>
      <c r="F1173" s="71"/>
      <c r="G1173" s="71"/>
      <c r="H1173" s="71"/>
      <c r="I1173" s="72"/>
      <c r="J1173" s="73"/>
    </row>
    <row r="1174" spans="1:10" x14ac:dyDescent="0.35">
      <c r="A1174" s="71"/>
      <c r="B1174" s="71"/>
      <c r="C1174" s="71"/>
      <c r="D1174" s="69"/>
      <c r="E1174" s="71"/>
      <c r="F1174" s="71"/>
      <c r="G1174" s="71"/>
      <c r="H1174" s="71"/>
      <c r="I1174" s="72"/>
      <c r="J1174" s="73"/>
    </row>
    <row r="1175" spans="1:10" x14ac:dyDescent="0.35">
      <c r="A1175" s="71"/>
      <c r="B1175" s="71"/>
      <c r="C1175" s="71"/>
      <c r="D1175" s="69"/>
      <c r="E1175" s="71"/>
      <c r="F1175" s="71"/>
      <c r="G1175" s="71"/>
      <c r="H1175" s="71"/>
      <c r="I1175" s="72"/>
      <c r="J1175" s="73"/>
    </row>
    <row r="1176" spans="1:10" x14ac:dyDescent="0.35">
      <c r="A1176" s="71"/>
      <c r="B1176" s="71"/>
      <c r="C1176" s="71"/>
      <c r="D1176" s="69"/>
      <c r="E1176" s="71"/>
      <c r="F1176" s="71"/>
      <c r="G1176" s="71"/>
      <c r="H1176" s="71"/>
      <c r="I1176" s="72"/>
      <c r="J1176" s="73"/>
    </row>
    <row r="1177" spans="1:10" x14ac:dyDescent="0.35">
      <c r="A1177" s="71"/>
      <c r="B1177" s="71"/>
      <c r="C1177" s="71"/>
      <c r="D1177" s="69"/>
      <c r="E1177" s="71"/>
      <c r="F1177" s="71"/>
      <c r="G1177" s="71"/>
      <c r="H1177" s="71"/>
      <c r="I1177" s="72"/>
      <c r="J1177" s="73"/>
    </row>
    <row r="1178" spans="1:10" x14ac:dyDescent="0.35">
      <c r="A1178" s="71"/>
      <c r="B1178" s="71"/>
      <c r="C1178" s="71"/>
      <c r="D1178" s="69"/>
      <c r="E1178" s="71"/>
      <c r="F1178" s="71"/>
      <c r="G1178" s="71"/>
      <c r="H1178" s="71"/>
      <c r="I1178" s="72"/>
      <c r="J1178" s="73"/>
    </row>
    <row r="1179" spans="1:10" x14ac:dyDescent="0.35">
      <c r="A1179" s="71"/>
      <c r="B1179" s="71"/>
      <c r="C1179" s="71"/>
      <c r="D1179" s="69"/>
      <c r="E1179" s="71"/>
      <c r="F1179" s="71"/>
      <c r="G1179" s="71"/>
      <c r="H1179" s="71"/>
      <c r="I1179" s="72"/>
      <c r="J1179" s="73"/>
    </row>
    <row r="1180" spans="1:10" x14ac:dyDescent="0.35">
      <c r="A1180" s="71"/>
      <c r="B1180" s="71"/>
      <c r="C1180" s="71"/>
      <c r="D1180" s="69"/>
      <c r="E1180" s="71"/>
      <c r="F1180" s="71"/>
      <c r="G1180" s="71"/>
      <c r="H1180" s="71"/>
      <c r="I1180" s="72"/>
      <c r="J1180" s="73"/>
    </row>
    <row r="1181" spans="1:10" x14ac:dyDescent="0.35">
      <c r="A1181" s="71"/>
      <c r="B1181" s="71"/>
      <c r="C1181" s="71"/>
      <c r="D1181" s="69"/>
      <c r="E1181" s="71"/>
      <c r="F1181" s="71"/>
      <c r="G1181" s="71"/>
      <c r="H1181" s="71"/>
      <c r="I1181" s="72"/>
      <c r="J1181" s="73"/>
    </row>
    <row r="1182" spans="1:10" x14ac:dyDescent="0.35">
      <c r="A1182" s="71"/>
      <c r="B1182" s="71"/>
      <c r="C1182" s="71"/>
      <c r="D1182" s="69"/>
      <c r="E1182" s="71"/>
      <c r="F1182" s="71"/>
      <c r="G1182" s="71"/>
      <c r="H1182" s="71"/>
      <c r="I1182" s="72"/>
      <c r="J1182" s="73"/>
    </row>
    <row r="1183" spans="1:10" x14ac:dyDescent="0.35">
      <c r="A1183" s="71"/>
      <c r="B1183" s="71"/>
      <c r="C1183" s="71"/>
      <c r="D1183" s="69"/>
      <c r="E1183" s="71"/>
      <c r="F1183" s="71"/>
      <c r="G1183" s="71"/>
      <c r="H1183" s="71"/>
      <c r="I1183" s="72"/>
      <c r="J1183" s="73"/>
    </row>
    <row r="1184" spans="1:10" x14ac:dyDescent="0.35">
      <c r="A1184" s="71"/>
      <c r="B1184" s="71"/>
      <c r="C1184" s="71"/>
      <c r="D1184" s="69"/>
      <c r="E1184" s="71"/>
      <c r="F1184" s="71"/>
      <c r="G1184" s="71"/>
      <c r="H1184" s="71"/>
      <c r="I1184" s="72"/>
      <c r="J1184" s="73"/>
    </row>
    <row r="1185" spans="1:10" x14ac:dyDescent="0.35">
      <c r="A1185" s="71"/>
      <c r="B1185" s="71"/>
      <c r="C1185" s="71"/>
      <c r="D1185" s="69"/>
      <c r="E1185" s="71"/>
      <c r="F1185" s="71"/>
      <c r="G1185" s="71"/>
      <c r="H1185" s="71"/>
      <c r="I1185" s="72"/>
      <c r="J1185" s="73"/>
    </row>
    <row r="1186" spans="1:10" x14ac:dyDescent="0.35">
      <c r="A1186" s="71"/>
      <c r="B1186" s="71"/>
      <c r="C1186" s="71"/>
      <c r="D1186" s="69"/>
      <c r="E1186" s="71"/>
      <c r="F1186" s="71"/>
      <c r="G1186" s="71"/>
      <c r="H1186" s="71"/>
      <c r="I1186" s="72"/>
      <c r="J1186" s="73"/>
    </row>
    <row r="1187" spans="1:10" x14ac:dyDescent="0.35">
      <c r="A1187" s="71"/>
      <c r="B1187" s="71"/>
      <c r="C1187" s="71"/>
      <c r="D1187" s="69"/>
      <c r="E1187" s="71"/>
      <c r="F1187" s="71"/>
      <c r="G1187" s="71"/>
      <c r="H1187" s="71"/>
      <c r="I1187" s="72"/>
      <c r="J1187" s="73"/>
    </row>
    <row r="1188" spans="1:10" x14ac:dyDescent="0.35">
      <c r="A1188" s="71"/>
      <c r="B1188" s="71"/>
      <c r="C1188" s="71"/>
      <c r="D1188" s="69"/>
      <c r="E1188" s="71"/>
      <c r="F1188" s="71"/>
      <c r="G1188" s="71"/>
      <c r="H1188" s="71"/>
      <c r="I1188" s="72"/>
      <c r="J1188" s="73"/>
    </row>
    <row r="1189" spans="1:10" x14ac:dyDescent="0.35">
      <c r="A1189" s="71"/>
      <c r="B1189" s="71"/>
      <c r="C1189" s="71"/>
      <c r="D1189" s="69"/>
      <c r="E1189" s="71"/>
      <c r="F1189" s="71"/>
      <c r="G1189" s="71"/>
      <c r="H1189" s="71"/>
      <c r="I1189" s="72"/>
      <c r="J1189" s="73"/>
    </row>
    <row r="1190" spans="1:10" x14ac:dyDescent="0.35">
      <c r="A1190" s="71"/>
      <c r="B1190" s="71"/>
      <c r="C1190" s="71"/>
      <c r="D1190" s="69"/>
      <c r="E1190" s="71"/>
      <c r="F1190" s="71"/>
      <c r="G1190" s="71"/>
      <c r="H1190" s="71"/>
      <c r="I1190" s="72"/>
      <c r="J1190" s="73"/>
    </row>
    <row r="1191" spans="1:10" x14ac:dyDescent="0.35">
      <c r="A1191" s="71"/>
      <c r="B1191" s="71"/>
      <c r="C1191" s="71"/>
      <c r="D1191" s="69"/>
      <c r="E1191" s="71"/>
      <c r="F1191" s="71"/>
      <c r="G1191" s="71"/>
      <c r="H1191" s="71"/>
      <c r="I1191" s="72"/>
      <c r="J1191" s="73"/>
    </row>
    <row r="1192" spans="1:10" x14ac:dyDescent="0.35">
      <c r="A1192" s="71"/>
      <c r="B1192" s="71"/>
      <c r="C1192" s="71"/>
      <c r="D1192" s="69"/>
      <c r="E1192" s="71"/>
      <c r="F1192" s="71"/>
      <c r="G1192" s="71"/>
      <c r="H1192" s="71"/>
      <c r="I1192" s="72"/>
      <c r="J1192" s="73"/>
    </row>
    <row r="1193" spans="1:10" x14ac:dyDescent="0.35">
      <c r="A1193" s="71"/>
      <c r="B1193" s="71"/>
      <c r="C1193" s="71"/>
      <c r="D1193" s="69"/>
      <c r="E1193" s="71"/>
      <c r="F1193" s="71"/>
      <c r="G1193" s="71"/>
      <c r="H1193" s="71"/>
      <c r="I1193" s="72"/>
      <c r="J1193" s="73"/>
    </row>
    <row r="1194" spans="1:10" x14ac:dyDescent="0.35">
      <c r="A1194" s="71"/>
      <c r="B1194" s="71"/>
      <c r="C1194" s="71"/>
      <c r="D1194" s="69"/>
      <c r="E1194" s="71"/>
      <c r="F1194" s="71"/>
      <c r="G1194" s="71"/>
      <c r="H1194" s="71"/>
      <c r="I1194" s="72"/>
      <c r="J1194" s="73"/>
    </row>
    <row r="1195" spans="1:10" x14ac:dyDescent="0.35">
      <c r="A1195" s="71"/>
      <c r="B1195" s="71"/>
      <c r="C1195" s="71"/>
      <c r="D1195" s="69"/>
      <c r="E1195" s="71"/>
      <c r="F1195" s="71"/>
      <c r="G1195" s="71"/>
      <c r="H1195" s="71"/>
      <c r="I1195" s="72"/>
      <c r="J1195" s="73"/>
    </row>
    <row r="1196" spans="1:10" x14ac:dyDescent="0.35">
      <c r="A1196" s="71"/>
      <c r="B1196" s="71"/>
      <c r="C1196" s="71"/>
      <c r="D1196" s="69"/>
      <c r="E1196" s="71"/>
      <c r="F1196" s="71"/>
      <c r="G1196" s="71"/>
      <c r="H1196" s="71"/>
      <c r="I1196" s="72"/>
      <c r="J1196" s="73"/>
    </row>
    <row r="1197" spans="1:10" x14ac:dyDescent="0.35">
      <c r="A1197" s="71"/>
      <c r="B1197" s="71"/>
      <c r="C1197" s="71"/>
      <c r="D1197" s="69"/>
      <c r="E1197" s="71"/>
      <c r="F1197" s="71"/>
      <c r="G1197" s="71"/>
      <c r="H1197" s="71"/>
      <c r="I1197" s="72"/>
      <c r="J1197" s="73"/>
    </row>
    <row r="1198" spans="1:10" x14ac:dyDescent="0.35">
      <c r="A1198" s="71"/>
      <c r="B1198" s="71"/>
      <c r="C1198" s="71"/>
      <c r="D1198" s="69"/>
      <c r="E1198" s="71"/>
      <c r="F1198" s="71"/>
      <c r="G1198" s="71"/>
      <c r="H1198" s="71"/>
      <c r="I1198" s="72"/>
      <c r="J1198" s="73"/>
    </row>
    <row r="1199" spans="1:10" x14ac:dyDescent="0.35">
      <c r="A1199" s="71"/>
      <c r="B1199" s="71"/>
      <c r="C1199" s="71"/>
      <c r="D1199" s="69"/>
      <c r="E1199" s="71"/>
      <c r="F1199" s="71"/>
      <c r="G1199" s="71"/>
      <c r="H1199" s="71"/>
      <c r="I1199" s="72"/>
      <c r="J1199" s="73"/>
    </row>
    <row r="1200" spans="1:10" x14ac:dyDescent="0.35">
      <c r="A1200" s="71"/>
      <c r="B1200" s="71"/>
      <c r="C1200" s="71"/>
      <c r="D1200" s="69"/>
      <c r="E1200" s="71"/>
      <c r="F1200" s="71"/>
      <c r="G1200" s="71"/>
      <c r="H1200" s="71"/>
      <c r="I1200" s="72"/>
      <c r="J1200" s="73"/>
    </row>
    <row r="1201" spans="1:10" x14ac:dyDescent="0.35">
      <c r="A1201" s="71"/>
      <c r="B1201" s="71"/>
      <c r="C1201" s="71"/>
      <c r="D1201" s="69"/>
      <c r="E1201" s="71"/>
      <c r="F1201" s="71"/>
      <c r="G1201" s="71"/>
      <c r="H1201" s="71"/>
      <c r="I1201" s="72"/>
      <c r="J1201" s="73"/>
    </row>
    <row r="1202" spans="1:10" x14ac:dyDescent="0.35">
      <c r="A1202" s="71"/>
      <c r="B1202" s="71"/>
      <c r="C1202" s="71"/>
      <c r="D1202" s="69"/>
      <c r="E1202" s="71"/>
      <c r="F1202" s="71"/>
      <c r="G1202" s="71"/>
      <c r="H1202" s="71"/>
      <c r="I1202" s="72"/>
      <c r="J1202" s="73"/>
    </row>
    <row r="1203" spans="1:10" x14ac:dyDescent="0.35">
      <c r="A1203" s="71"/>
      <c r="B1203" s="71"/>
      <c r="C1203" s="71"/>
      <c r="D1203" s="69"/>
      <c r="E1203" s="71"/>
      <c r="F1203" s="71"/>
      <c r="G1203" s="71"/>
      <c r="H1203" s="71"/>
      <c r="I1203" s="72"/>
      <c r="J1203" s="73"/>
    </row>
    <row r="1204" spans="1:10" x14ac:dyDescent="0.35">
      <c r="A1204" s="71"/>
      <c r="B1204" s="71"/>
      <c r="C1204" s="71"/>
      <c r="D1204" s="69"/>
      <c r="E1204" s="71"/>
      <c r="F1204" s="71"/>
      <c r="G1204" s="71"/>
      <c r="H1204" s="71"/>
      <c r="I1204" s="72"/>
      <c r="J1204" s="73"/>
    </row>
    <row r="1205" spans="1:10" x14ac:dyDescent="0.35">
      <c r="A1205" s="71"/>
      <c r="B1205" s="71"/>
      <c r="C1205" s="71"/>
      <c r="D1205" s="69"/>
      <c r="E1205" s="71"/>
      <c r="F1205" s="71"/>
      <c r="G1205" s="71"/>
      <c r="H1205" s="71"/>
      <c r="I1205" s="72"/>
      <c r="J1205" s="73"/>
    </row>
    <row r="1206" spans="1:10" x14ac:dyDescent="0.35">
      <c r="A1206" s="71"/>
      <c r="B1206" s="71"/>
      <c r="C1206" s="71"/>
      <c r="D1206" s="69"/>
      <c r="E1206" s="71"/>
      <c r="F1206" s="71"/>
      <c r="G1206" s="71"/>
      <c r="H1206" s="71"/>
      <c r="I1206" s="72"/>
      <c r="J1206" s="73"/>
    </row>
    <row r="1207" spans="1:10" x14ac:dyDescent="0.35">
      <c r="A1207" s="71"/>
      <c r="B1207" s="71"/>
      <c r="C1207" s="71"/>
      <c r="D1207" s="69"/>
      <c r="E1207" s="71"/>
      <c r="F1207" s="71"/>
      <c r="G1207" s="71"/>
      <c r="H1207" s="71"/>
      <c r="I1207" s="72"/>
      <c r="J1207" s="73"/>
    </row>
    <row r="1208" spans="1:10" x14ac:dyDescent="0.35">
      <c r="A1208" s="71"/>
      <c r="B1208" s="71"/>
      <c r="C1208" s="71"/>
      <c r="D1208" s="69"/>
      <c r="E1208" s="71"/>
      <c r="F1208" s="71"/>
      <c r="G1208" s="71"/>
      <c r="H1208" s="71"/>
      <c r="I1208" s="72"/>
      <c r="J1208" s="73"/>
    </row>
    <row r="1209" spans="1:10" x14ac:dyDescent="0.35">
      <c r="A1209" s="71"/>
      <c r="B1209" s="71"/>
      <c r="C1209" s="71"/>
      <c r="D1209" s="69"/>
      <c r="E1209" s="71"/>
      <c r="F1209" s="71"/>
      <c r="G1209" s="71"/>
      <c r="H1209" s="71"/>
      <c r="I1209" s="72"/>
      <c r="J1209" s="73"/>
    </row>
    <row r="1210" spans="1:10" x14ac:dyDescent="0.35">
      <c r="A1210" s="71"/>
      <c r="B1210" s="71"/>
      <c r="C1210" s="71"/>
      <c r="D1210" s="69"/>
      <c r="E1210" s="71"/>
      <c r="F1210" s="71"/>
      <c r="G1210" s="71"/>
      <c r="H1210" s="71"/>
      <c r="I1210" s="72"/>
      <c r="J1210" s="73"/>
    </row>
    <row r="1211" spans="1:10" x14ac:dyDescent="0.35">
      <c r="A1211" s="71"/>
      <c r="B1211" s="71"/>
      <c r="C1211" s="71"/>
      <c r="D1211" s="69"/>
      <c r="E1211" s="71"/>
      <c r="F1211" s="71"/>
      <c r="G1211" s="71"/>
      <c r="H1211" s="71"/>
      <c r="I1211" s="72"/>
      <c r="J1211" s="73"/>
    </row>
    <row r="1212" spans="1:10" x14ac:dyDescent="0.35">
      <c r="A1212" s="71"/>
      <c r="B1212" s="71"/>
      <c r="C1212" s="71"/>
      <c r="D1212" s="69"/>
      <c r="E1212" s="71"/>
      <c r="F1212" s="71"/>
      <c r="G1212" s="71"/>
      <c r="H1212" s="71"/>
      <c r="I1212" s="72"/>
      <c r="J1212" s="73"/>
    </row>
    <row r="1213" spans="1:10" x14ac:dyDescent="0.35">
      <c r="A1213" s="71"/>
      <c r="B1213" s="71"/>
      <c r="C1213" s="71"/>
      <c r="D1213" s="69"/>
      <c r="E1213" s="71"/>
      <c r="F1213" s="71"/>
      <c r="G1213" s="71"/>
      <c r="H1213" s="71"/>
      <c r="I1213" s="72"/>
      <c r="J1213" s="73"/>
    </row>
    <row r="1214" spans="1:10" x14ac:dyDescent="0.35">
      <c r="A1214" s="71"/>
      <c r="B1214" s="71"/>
      <c r="C1214" s="71"/>
      <c r="D1214" s="69"/>
      <c r="E1214" s="71"/>
      <c r="F1214" s="71"/>
      <c r="G1214" s="71"/>
      <c r="H1214" s="71"/>
      <c r="I1214" s="72"/>
      <c r="J1214" s="73"/>
    </row>
    <row r="1215" spans="1:10" x14ac:dyDescent="0.35">
      <c r="A1215" s="71"/>
      <c r="B1215" s="71"/>
      <c r="C1215" s="71"/>
      <c r="D1215" s="69"/>
      <c r="E1215" s="71"/>
      <c r="F1215" s="71"/>
      <c r="G1215" s="71"/>
      <c r="H1215" s="71"/>
      <c r="I1215" s="72"/>
      <c r="J1215" s="73"/>
    </row>
    <row r="1216" spans="1:10" x14ac:dyDescent="0.35">
      <c r="A1216" s="71"/>
      <c r="B1216" s="71"/>
      <c r="C1216" s="71"/>
      <c r="D1216" s="69"/>
      <c r="E1216" s="71"/>
      <c r="F1216" s="71"/>
      <c r="G1216" s="71"/>
      <c r="H1216" s="71"/>
      <c r="I1216" s="72"/>
      <c r="J1216" s="73"/>
    </row>
    <row r="1217" spans="1:10" x14ac:dyDescent="0.35">
      <c r="A1217" s="71"/>
      <c r="B1217" s="71"/>
      <c r="C1217" s="71"/>
      <c r="D1217" s="69"/>
      <c r="E1217" s="71"/>
      <c r="F1217" s="71"/>
      <c r="G1217" s="71"/>
      <c r="H1217" s="71"/>
      <c r="I1217" s="72"/>
      <c r="J1217" s="73"/>
    </row>
    <row r="1218" spans="1:10" x14ac:dyDescent="0.35">
      <c r="A1218" s="71"/>
      <c r="B1218" s="71"/>
      <c r="C1218" s="71"/>
      <c r="D1218" s="69"/>
      <c r="E1218" s="71"/>
      <c r="F1218" s="71"/>
      <c r="G1218" s="71"/>
      <c r="H1218" s="71"/>
      <c r="I1218" s="72"/>
      <c r="J1218" s="73"/>
    </row>
    <row r="1219" spans="1:10" x14ac:dyDescent="0.35">
      <c r="A1219" s="71"/>
      <c r="B1219" s="71"/>
      <c r="C1219" s="71"/>
      <c r="D1219" s="69"/>
      <c r="E1219" s="71"/>
      <c r="F1219" s="71"/>
      <c r="G1219" s="71"/>
      <c r="H1219" s="71"/>
      <c r="I1219" s="72"/>
      <c r="J1219" s="73"/>
    </row>
    <row r="1220" spans="1:10" x14ac:dyDescent="0.35">
      <c r="A1220" s="71"/>
      <c r="B1220" s="71"/>
      <c r="C1220" s="71"/>
      <c r="D1220" s="69"/>
      <c r="E1220" s="71"/>
      <c r="F1220" s="71"/>
      <c r="G1220" s="71"/>
      <c r="H1220" s="71"/>
      <c r="I1220" s="72"/>
      <c r="J1220" s="73"/>
    </row>
    <row r="1221" spans="1:10" x14ac:dyDescent="0.35">
      <c r="A1221" s="71"/>
      <c r="B1221" s="71"/>
      <c r="C1221" s="71"/>
      <c r="D1221" s="69"/>
      <c r="E1221" s="71"/>
      <c r="F1221" s="71"/>
      <c r="G1221" s="71"/>
      <c r="H1221" s="71"/>
      <c r="I1221" s="72"/>
      <c r="J1221" s="73"/>
    </row>
    <row r="1222" spans="1:10" x14ac:dyDescent="0.35">
      <c r="A1222" s="71"/>
      <c r="B1222" s="71"/>
      <c r="C1222" s="71"/>
      <c r="D1222" s="69"/>
      <c r="E1222" s="71"/>
      <c r="F1222" s="71"/>
      <c r="G1222" s="71"/>
      <c r="H1222" s="71"/>
      <c r="I1222" s="72"/>
      <c r="J1222" s="73"/>
    </row>
    <row r="1223" spans="1:10" x14ac:dyDescent="0.35">
      <c r="A1223" s="71"/>
      <c r="B1223" s="71"/>
      <c r="C1223" s="71"/>
      <c r="D1223" s="69"/>
      <c r="E1223" s="71"/>
      <c r="F1223" s="71"/>
      <c r="G1223" s="71"/>
      <c r="H1223" s="71"/>
      <c r="I1223" s="72"/>
      <c r="J1223" s="73"/>
    </row>
    <row r="1224" spans="1:10" x14ac:dyDescent="0.35">
      <c r="A1224" s="71"/>
      <c r="B1224" s="71"/>
      <c r="C1224" s="71"/>
      <c r="D1224" s="69"/>
      <c r="E1224" s="71"/>
      <c r="F1224" s="71"/>
      <c r="G1224" s="71"/>
      <c r="H1224" s="71"/>
      <c r="I1224" s="72"/>
      <c r="J1224" s="73"/>
    </row>
    <row r="1225" spans="1:10" x14ac:dyDescent="0.35">
      <c r="A1225" s="71"/>
      <c r="B1225" s="71"/>
      <c r="C1225" s="71"/>
      <c r="D1225" s="69"/>
      <c r="E1225" s="71"/>
      <c r="F1225" s="71"/>
      <c r="G1225" s="71"/>
      <c r="H1225" s="71"/>
      <c r="I1225" s="72"/>
      <c r="J1225" s="73"/>
    </row>
    <row r="1226" spans="1:10" x14ac:dyDescent="0.35">
      <c r="A1226" s="71"/>
      <c r="B1226" s="71"/>
      <c r="C1226" s="71"/>
      <c r="D1226" s="69"/>
      <c r="E1226" s="71"/>
      <c r="F1226" s="71"/>
      <c r="G1226" s="71"/>
      <c r="H1226" s="71"/>
      <c r="I1226" s="72"/>
      <c r="J1226" s="73"/>
    </row>
    <row r="1227" spans="1:10" x14ac:dyDescent="0.35">
      <c r="A1227" s="71"/>
      <c r="B1227" s="71"/>
      <c r="C1227" s="71"/>
      <c r="D1227" s="69"/>
      <c r="E1227" s="71"/>
      <c r="F1227" s="71"/>
      <c r="G1227" s="71"/>
      <c r="H1227" s="71"/>
      <c r="I1227" s="72"/>
      <c r="J1227" s="73"/>
    </row>
    <row r="1228" spans="1:10" x14ac:dyDescent="0.35">
      <c r="A1228" s="71"/>
      <c r="B1228" s="71"/>
      <c r="C1228" s="71"/>
      <c r="D1228" s="69"/>
      <c r="E1228" s="71"/>
      <c r="F1228" s="71"/>
      <c r="G1228" s="71"/>
      <c r="H1228" s="71"/>
      <c r="I1228" s="72"/>
      <c r="J1228" s="73"/>
    </row>
    <row r="1229" spans="1:10" x14ac:dyDescent="0.35">
      <c r="A1229" s="71"/>
      <c r="B1229" s="71"/>
      <c r="C1229" s="71"/>
      <c r="D1229" s="69"/>
      <c r="E1229" s="71"/>
      <c r="F1229" s="71"/>
      <c r="G1229" s="71"/>
      <c r="H1229" s="71"/>
      <c r="I1229" s="72"/>
      <c r="J1229" s="73"/>
    </row>
    <row r="1230" spans="1:10" x14ac:dyDescent="0.35">
      <c r="A1230" s="71"/>
      <c r="B1230" s="71"/>
      <c r="C1230" s="71"/>
      <c r="D1230" s="69"/>
      <c r="E1230" s="71"/>
      <c r="F1230" s="71"/>
      <c r="G1230" s="71"/>
      <c r="H1230" s="71"/>
      <c r="I1230" s="72"/>
      <c r="J1230" s="73"/>
    </row>
    <row r="1231" spans="1:10" x14ac:dyDescent="0.35">
      <c r="A1231" s="71"/>
      <c r="B1231" s="71"/>
      <c r="C1231" s="71"/>
      <c r="D1231" s="69"/>
      <c r="E1231" s="71"/>
      <c r="F1231" s="71"/>
      <c r="G1231" s="71"/>
      <c r="H1231" s="71"/>
      <c r="I1231" s="72"/>
      <c r="J1231" s="73"/>
    </row>
    <row r="1232" spans="1:10" x14ac:dyDescent="0.35">
      <c r="A1232" s="71"/>
      <c r="B1232" s="71"/>
      <c r="C1232" s="71"/>
      <c r="D1232" s="69"/>
      <c r="E1232" s="71"/>
      <c r="F1232" s="71"/>
      <c r="G1232" s="71"/>
      <c r="H1232" s="71"/>
      <c r="I1232" s="72"/>
      <c r="J1232" s="73"/>
    </row>
    <row r="1233" spans="1:10" x14ac:dyDescent="0.35">
      <c r="A1233" s="71"/>
      <c r="B1233" s="71"/>
      <c r="C1233" s="71"/>
      <c r="D1233" s="69"/>
      <c r="E1233" s="71"/>
      <c r="F1233" s="71"/>
      <c r="G1233" s="71"/>
      <c r="H1233" s="71"/>
      <c r="I1233" s="72"/>
      <c r="J1233" s="73"/>
    </row>
    <row r="1234" spans="1:10" x14ac:dyDescent="0.35">
      <c r="A1234" s="71"/>
      <c r="B1234" s="71"/>
      <c r="C1234" s="71"/>
      <c r="D1234" s="69"/>
      <c r="E1234" s="71"/>
      <c r="F1234" s="71"/>
      <c r="G1234" s="71"/>
      <c r="H1234" s="71"/>
      <c r="I1234" s="72"/>
      <c r="J1234" s="73"/>
    </row>
    <row r="1235" spans="1:10" x14ac:dyDescent="0.35">
      <c r="A1235" s="71"/>
      <c r="B1235" s="71"/>
      <c r="C1235" s="71"/>
      <c r="D1235" s="69"/>
      <c r="E1235" s="71"/>
      <c r="F1235" s="71"/>
      <c r="G1235" s="71"/>
      <c r="H1235" s="71"/>
      <c r="I1235" s="72"/>
      <c r="J1235" s="73"/>
    </row>
    <row r="1236" spans="1:10" x14ac:dyDescent="0.35">
      <c r="A1236" s="71"/>
      <c r="B1236" s="71"/>
      <c r="C1236" s="71"/>
      <c r="D1236" s="69"/>
      <c r="E1236" s="71"/>
      <c r="F1236" s="71"/>
      <c r="G1236" s="71"/>
      <c r="H1236" s="71"/>
      <c r="I1236" s="72"/>
      <c r="J1236" s="73"/>
    </row>
    <row r="1237" spans="1:10" x14ac:dyDescent="0.35">
      <c r="A1237" s="71"/>
      <c r="B1237" s="71"/>
      <c r="C1237" s="71"/>
      <c r="D1237" s="69"/>
      <c r="E1237" s="71"/>
      <c r="F1237" s="71"/>
      <c r="G1237" s="71"/>
      <c r="H1237" s="71"/>
      <c r="I1237" s="72"/>
      <c r="J1237" s="73"/>
    </row>
    <row r="1238" spans="1:10" x14ac:dyDescent="0.35">
      <c r="A1238" s="71"/>
      <c r="B1238" s="71"/>
      <c r="C1238" s="71"/>
      <c r="D1238" s="69"/>
      <c r="E1238" s="71"/>
      <c r="F1238" s="71"/>
      <c r="G1238" s="71"/>
      <c r="H1238" s="71"/>
      <c r="I1238" s="72"/>
      <c r="J1238" s="73"/>
    </row>
    <row r="1239" spans="1:10" x14ac:dyDescent="0.35">
      <c r="A1239" s="71"/>
      <c r="B1239" s="71"/>
      <c r="C1239" s="71"/>
      <c r="D1239" s="69"/>
      <c r="E1239" s="71"/>
      <c r="F1239" s="71"/>
      <c r="G1239" s="71"/>
      <c r="H1239" s="71"/>
      <c r="I1239" s="72"/>
      <c r="J1239" s="73"/>
    </row>
    <row r="1240" spans="1:10" x14ac:dyDescent="0.35">
      <c r="A1240" s="71"/>
      <c r="B1240" s="71"/>
      <c r="C1240" s="71"/>
      <c r="D1240" s="69"/>
      <c r="E1240" s="71"/>
      <c r="F1240" s="71"/>
      <c r="G1240" s="71"/>
      <c r="H1240" s="71"/>
      <c r="I1240" s="72"/>
      <c r="J1240" s="73"/>
    </row>
    <row r="1241" spans="1:10" x14ac:dyDescent="0.35">
      <c r="A1241" s="71"/>
      <c r="B1241" s="71"/>
      <c r="C1241" s="71"/>
      <c r="D1241" s="69"/>
      <c r="E1241" s="71"/>
      <c r="F1241" s="71"/>
      <c r="G1241" s="71"/>
      <c r="H1241" s="71"/>
      <c r="I1241" s="72"/>
      <c r="J1241" s="73"/>
    </row>
    <row r="1242" spans="1:10" x14ac:dyDescent="0.35">
      <c r="A1242" s="71"/>
      <c r="B1242" s="71"/>
      <c r="C1242" s="71"/>
      <c r="D1242" s="69"/>
      <c r="E1242" s="71"/>
      <c r="F1242" s="71"/>
      <c r="G1242" s="71"/>
      <c r="H1242" s="71"/>
      <c r="I1242" s="72"/>
      <c r="J1242" s="73"/>
    </row>
    <row r="1243" spans="1:10" x14ac:dyDescent="0.35">
      <c r="A1243" s="71"/>
      <c r="B1243" s="71"/>
      <c r="C1243" s="71"/>
      <c r="D1243" s="69"/>
      <c r="E1243" s="71"/>
      <c r="F1243" s="71"/>
      <c r="G1243" s="71"/>
      <c r="H1243" s="71"/>
      <c r="I1243" s="72"/>
      <c r="J1243" s="73"/>
    </row>
    <row r="1244" spans="1:10" x14ac:dyDescent="0.35">
      <c r="A1244" s="71"/>
      <c r="B1244" s="71"/>
      <c r="C1244" s="71"/>
      <c r="D1244" s="69"/>
      <c r="E1244" s="71"/>
      <c r="F1244" s="71"/>
      <c r="G1244" s="71"/>
      <c r="H1244" s="71"/>
      <c r="I1244" s="72"/>
      <c r="J1244" s="73"/>
    </row>
    <row r="1245" spans="1:10" x14ac:dyDescent="0.35">
      <c r="A1245" s="71"/>
      <c r="B1245" s="71"/>
      <c r="C1245" s="71"/>
      <c r="D1245" s="69"/>
      <c r="E1245" s="71"/>
      <c r="F1245" s="71"/>
      <c r="G1245" s="71"/>
      <c r="H1245" s="71"/>
      <c r="I1245" s="72"/>
      <c r="J1245" s="73"/>
    </row>
    <row r="1246" spans="1:10" x14ac:dyDescent="0.35">
      <c r="A1246" s="71"/>
      <c r="B1246" s="71"/>
      <c r="C1246" s="71"/>
      <c r="D1246" s="69"/>
      <c r="E1246" s="71"/>
      <c r="F1246" s="71"/>
      <c r="G1246" s="71"/>
      <c r="H1246" s="71"/>
      <c r="I1246" s="72"/>
      <c r="J1246" s="73"/>
    </row>
    <row r="1247" spans="1:10" x14ac:dyDescent="0.35">
      <c r="A1247" s="71"/>
      <c r="B1247" s="71"/>
      <c r="C1247" s="71"/>
      <c r="D1247" s="69"/>
      <c r="E1247" s="71"/>
      <c r="F1247" s="71"/>
      <c r="G1247" s="71"/>
      <c r="H1247" s="71"/>
      <c r="I1247" s="72"/>
      <c r="J1247" s="73"/>
    </row>
    <row r="1248" spans="1:10" x14ac:dyDescent="0.35">
      <c r="A1248" s="71"/>
      <c r="B1248" s="71"/>
      <c r="C1248" s="71"/>
      <c r="D1248" s="69"/>
      <c r="E1248" s="71"/>
      <c r="F1248" s="71"/>
      <c r="G1248" s="71"/>
      <c r="H1248" s="71"/>
      <c r="I1248" s="72"/>
      <c r="J1248" s="73"/>
    </row>
    <row r="1249" spans="1:10" x14ac:dyDescent="0.35">
      <c r="A1249" s="71"/>
      <c r="B1249" s="71"/>
      <c r="C1249" s="71"/>
      <c r="D1249" s="69"/>
      <c r="E1249" s="71"/>
      <c r="F1249" s="71"/>
      <c r="G1249" s="71"/>
      <c r="H1249" s="71"/>
      <c r="I1249" s="72"/>
      <c r="J1249" s="73"/>
    </row>
    <row r="1250" spans="1:10" x14ac:dyDescent="0.35">
      <c r="A1250" s="71"/>
      <c r="B1250" s="71"/>
      <c r="C1250" s="71"/>
      <c r="D1250" s="69"/>
      <c r="E1250" s="71"/>
      <c r="F1250" s="71"/>
      <c r="G1250" s="71"/>
      <c r="H1250" s="71"/>
      <c r="I1250" s="72"/>
      <c r="J1250" s="73"/>
    </row>
    <row r="1251" spans="1:10" x14ac:dyDescent="0.35">
      <c r="A1251" s="71"/>
      <c r="B1251" s="71"/>
      <c r="C1251" s="71"/>
      <c r="D1251" s="69"/>
      <c r="E1251" s="71"/>
      <c r="F1251" s="71"/>
      <c r="G1251" s="71"/>
      <c r="H1251" s="71"/>
      <c r="I1251" s="72"/>
      <c r="J1251" s="73"/>
    </row>
    <row r="1252" spans="1:10" x14ac:dyDescent="0.35">
      <c r="A1252" s="71"/>
      <c r="B1252" s="71"/>
      <c r="C1252" s="71"/>
      <c r="D1252" s="69"/>
      <c r="E1252" s="71"/>
      <c r="F1252" s="71"/>
      <c r="G1252" s="71"/>
      <c r="H1252" s="71"/>
      <c r="I1252" s="72"/>
      <c r="J1252" s="73"/>
    </row>
    <row r="1253" spans="1:10" x14ac:dyDescent="0.35">
      <c r="A1253" s="71"/>
      <c r="B1253" s="71"/>
      <c r="C1253" s="71"/>
      <c r="D1253" s="69"/>
      <c r="E1253" s="71"/>
      <c r="F1253" s="71"/>
      <c r="G1253" s="71"/>
      <c r="H1253" s="71"/>
      <c r="I1253" s="72"/>
      <c r="J1253" s="73"/>
    </row>
    <row r="1254" spans="1:10" x14ac:dyDescent="0.35">
      <c r="A1254" s="71"/>
      <c r="B1254" s="71"/>
      <c r="C1254" s="71"/>
      <c r="D1254" s="69"/>
      <c r="E1254" s="71"/>
      <c r="F1254" s="71"/>
      <c r="G1254" s="71"/>
      <c r="H1254" s="71"/>
      <c r="I1254" s="72"/>
      <c r="J1254" s="73"/>
    </row>
    <row r="1255" spans="1:10" x14ac:dyDescent="0.35">
      <c r="A1255" s="71"/>
      <c r="B1255" s="71"/>
      <c r="C1255" s="71"/>
      <c r="D1255" s="69"/>
      <c r="E1255" s="71"/>
      <c r="F1255" s="71"/>
      <c r="G1255" s="71"/>
      <c r="H1255" s="71"/>
      <c r="I1255" s="72"/>
      <c r="J1255" s="73"/>
    </row>
    <row r="1256" spans="1:10" x14ac:dyDescent="0.35">
      <c r="A1256" s="71"/>
      <c r="B1256" s="71"/>
      <c r="C1256" s="71"/>
      <c r="D1256" s="69"/>
      <c r="E1256" s="71"/>
      <c r="F1256" s="71"/>
      <c r="G1256" s="71"/>
      <c r="H1256" s="71"/>
      <c r="I1256" s="72"/>
      <c r="J1256" s="73"/>
    </row>
    <row r="1257" spans="1:10" x14ac:dyDescent="0.35">
      <c r="A1257" s="71"/>
      <c r="B1257" s="71"/>
      <c r="C1257" s="71"/>
      <c r="D1257" s="69"/>
      <c r="E1257" s="71"/>
      <c r="F1257" s="71"/>
      <c r="G1257" s="71"/>
      <c r="H1257" s="71"/>
      <c r="I1257" s="72"/>
      <c r="J1257" s="73"/>
    </row>
    <row r="1258" spans="1:10" x14ac:dyDescent="0.35">
      <c r="A1258" s="71"/>
      <c r="B1258" s="71"/>
      <c r="C1258" s="71"/>
      <c r="D1258" s="69"/>
      <c r="E1258" s="71"/>
      <c r="F1258" s="71"/>
      <c r="G1258" s="71"/>
      <c r="H1258" s="71"/>
      <c r="I1258" s="72"/>
      <c r="J1258" s="73"/>
    </row>
    <row r="1259" spans="1:10" x14ac:dyDescent="0.35">
      <c r="A1259" s="71"/>
      <c r="B1259" s="71"/>
      <c r="C1259" s="71"/>
      <c r="D1259" s="69"/>
      <c r="E1259" s="71"/>
      <c r="F1259" s="71"/>
      <c r="G1259" s="71"/>
      <c r="H1259" s="71"/>
      <c r="I1259" s="72"/>
      <c r="J1259" s="73"/>
    </row>
    <row r="1260" spans="1:10" x14ac:dyDescent="0.35">
      <c r="A1260" s="71"/>
      <c r="B1260" s="71"/>
      <c r="C1260" s="71"/>
      <c r="D1260" s="69"/>
      <c r="E1260" s="71"/>
      <c r="F1260" s="71"/>
      <c r="G1260" s="71"/>
      <c r="H1260" s="71"/>
      <c r="I1260" s="72"/>
      <c r="J1260" s="73"/>
    </row>
    <row r="1261" spans="1:10" x14ac:dyDescent="0.35">
      <c r="A1261" s="71"/>
      <c r="B1261" s="71"/>
      <c r="C1261" s="71"/>
      <c r="D1261" s="69"/>
      <c r="E1261" s="71"/>
      <c r="F1261" s="71"/>
      <c r="G1261" s="71"/>
      <c r="H1261" s="71"/>
      <c r="I1261" s="72"/>
      <c r="J1261" s="73"/>
    </row>
    <row r="1262" spans="1:10" x14ac:dyDescent="0.35">
      <c r="A1262" s="71"/>
      <c r="B1262" s="71"/>
      <c r="C1262" s="71"/>
      <c r="D1262" s="69"/>
      <c r="E1262" s="71"/>
      <c r="F1262" s="71"/>
      <c r="G1262" s="71"/>
      <c r="H1262" s="71"/>
      <c r="I1262" s="72"/>
      <c r="J1262" s="73"/>
    </row>
    <row r="1263" spans="1:10" x14ac:dyDescent="0.35">
      <c r="A1263" s="71"/>
      <c r="B1263" s="71"/>
      <c r="C1263" s="71"/>
      <c r="D1263" s="69"/>
      <c r="E1263" s="71"/>
      <c r="F1263" s="71"/>
      <c r="G1263" s="71"/>
      <c r="H1263" s="71"/>
      <c r="I1263" s="72"/>
      <c r="J1263" s="73"/>
    </row>
    <row r="1264" spans="1:10" x14ac:dyDescent="0.35">
      <c r="A1264" s="71"/>
      <c r="B1264" s="71"/>
      <c r="C1264" s="71"/>
      <c r="D1264" s="69"/>
      <c r="E1264" s="71"/>
      <c r="F1264" s="71"/>
      <c r="G1264" s="71"/>
      <c r="H1264" s="71"/>
      <c r="I1264" s="72"/>
      <c r="J1264" s="73"/>
    </row>
    <row r="1265" spans="1:10" x14ac:dyDescent="0.35">
      <c r="A1265" s="71"/>
      <c r="B1265" s="71"/>
      <c r="C1265" s="71"/>
      <c r="D1265" s="69"/>
      <c r="E1265" s="71"/>
      <c r="F1265" s="71"/>
      <c r="G1265" s="71"/>
      <c r="H1265" s="71"/>
      <c r="I1265" s="72"/>
      <c r="J1265" s="73"/>
    </row>
    <row r="1266" spans="1:10" x14ac:dyDescent="0.35">
      <c r="A1266" s="71"/>
      <c r="B1266" s="71"/>
      <c r="C1266" s="71"/>
      <c r="D1266" s="69"/>
      <c r="E1266" s="71"/>
      <c r="F1266" s="71"/>
      <c r="G1266" s="71"/>
      <c r="H1266" s="71"/>
      <c r="I1266" s="72"/>
      <c r="J1266" s="73"/>
    </row>
    <row r="1267" spans="1:10" x14ac:dyDescent="0.35">
      <c r="A1267" s="71"/>
      <c r="B1267" s="71"/>
      <c r="C1267" s="71"/>
      <c r="D1267" s="69"/>
      <c r="E1267" s="71"/>
      <c r="F1267" s="71"/>
      <c r="G1267" s="71"/>
      <c r="H1267" s="71"/>
      <c r="I1267" s="72"/>
      <c r="J1267" s="73"/>
    </row>
    <row r="1268" spans="1:10" x14ac:dyDescent="0.35">
      <c r="A1268" s="71"/>
      <c r="B1268" s="71"/>
      <c r="C1268" s="71"/>
      <c r="D1268" s="69"/>
      <c r="E1268" s="71"/>
      <c r="F1268" s="71"/>
      <c r="G1268" s="71"/>
      <c r="H1268" s="71"/>
      <c r="I1268" s="72"/>
      <c r="J1268" s="73"/>
    </row>
    <row r="1269" spans="1:10" x14ac:dyDescent="0.35">
      <c r="A1269" s="71"/>
      <c r="B1269" s="71"/>
      <c r="C1269" s="71"/>
      <c r="D1269" s="69"/>
      <c r="E1269" s="71"/>
      <c r="F1269" s="71"/>
      <c r="G1269" s="71"/>
      <c r="H1269" s="71"/>
      <c r="I1269" s="72"/>
      <c r="J1269" s="73"/>
    </row>
    <row r="1270" spans="1:10" x14ac:dyDescent="0.35">
      <c r="A1270" s="71"/>
      <c r="B1270" s="71"/>
      <c r="C1270" s="71"/>
      <c r="D1270" s="69"/>
      <c r="E1270" s="71"/>
      <c r="F1270" s="71"/>
      <c r="G1270" s="71"/>
      <c r="H1270" s="71"/>
      <c r="I1270" s="72"/>
      <c r="J1270" s="73"/>
    </row>
    <row r="1271" spans="1:10" x14ac:dyDescent="0.35">
      <c r="A1271" s="71"/>
      <c r="B1271" s="71"/>
      <c r="C1271" s="71"/>
      <c r="D1271" s="69"/>
      <c r="E1271" s="71"/>
      <c r="F1271" s="71"/>
      <c r="G1271" s="71"/>
      <c r="H1271" s="71"/>
      <c r="I1271" s="72"/>
      <c r="J1271" s="73"/>
    </row>
    <row r="1272" spans="1:10" x14ac:dyDescent="0.35">
      <c r="A1272" s="71"/>
      <c r="B1272" s="71"/>
      <c r="C1272" s="71"/>
      <c r="D1272" s="69"/>
      <c r="E1272" s="71"/>
      <c r="F1272" s="71"/>
      <c r="G1272" s="71"/>
      <c r="H1272" s="71"/>
      <c r="I1272" s="72"/>
      <c r="J1272" s="73"/>
    </row>
    <row r="1273" spans="1:10" x14ac:dyDescent="0.35">
      <c r="A1273" s="71"/>
      <c r="B1273" s="71"/>
      <c r="C1273" s="71"/>
      <c r="D1273" s="69"/>
      <c r="E1273" s="71"/>
      <c r="F1273" s="71"/>
      <c r="G1273" s="71"/>
      <c r="H1273" s="71"/>
      <c r="I1273" s="72"/>
      <c r="J1273" s="73"/>
    </row>
    <row r="1274" spans="1:10" x14ac:dyDescent="0.35">
      <c r="A1274" s="71"/>
      <c r="B1274" s="71"/>
      <c r="C1274" s="71"/>
      <c r="D1274" s="69"/>
      <c r="E1274" s="71"/>
      <c r="F1274" s="71"/>
      <c r="G1274" s="71"/>
      <c r="H1274" s="71"/>
      <c r="I1274" s="72"/>
      <c r="J1274" s="73"/>
    </row>
    <row r="1275" spans="1:10" x14ac:dyDescent="0.35">
      <c r="A1275" s="71"/>
      <c r="B1275" s="71"/>
      <c r="C1275" s="71"/>
      <c r="D1275" s="69"/>
      <c r="E1275" s="71"/>
      <c r="F1275" s="71"/>
      <c r="G1275" s="71"/>
      <c r="H1275" s="71"/>
      <c r="I1275" s="72"/>
      <c r="J1275" s="73"/>
    </row>
    <row r="1276" spans="1:10" x14ac:dyDescent="0.35">
      <c r="A1276" s="71"/>
      <c r="B1276" s="71"/>
      <c r="C1276" s="71"/>
      <c r="D1276" s="69"/>
      <c r="E1276" s="71"/>
      <c r="F1276" s="71"/>
      <c r="G1276" s="71"/>
      <c r="H1276" s="71"/>
      <c r="I1276" s="72"/>
      <c r="J1276" s="73"/>
    </row>
    <row r="1277" spans="1:10" x14ac:dyDescent="0.35">
      <c r="A1277" s="71"/>
      <c r="B1277" s="71"/>
      <c r="C1277" s="71"/>
      <c r="D1277" s="69"/>
      <c r="E1277" s="71"/>
      <c r="F1277" s="71"/>
      <c r="G1277" s="71"/>
      <c r="H1277" s="71"/>
      <c r="I1277" s="72"/>
      <c r="J1277" s="73"/>
    </row>
    <row r="1278" spans="1:10" x14ac:dyDescent="0.35">
      <c r="A1278" s="71"/>
      <c r="B1278" s="71"/>
      <c r="C1278" s="71"/>
      <c r="D1278" s="69"/>
      <c r="E1278" s="71"/>
      <c r="F1278" s="71"/>
      <c r="G1278" s="71"/>
      <c r="H1278" s="71"/>
      <c r="I1278" s="72"/>
      <c r="J1278" s="73"/>
    </row>
    <row r="1279" spans="1:10" x14ac:dyDescent="0.35">
      <c r="A1279" s="71"/>
      <c r="B1279" s="71"/>
      <c r="C1279" s="71"/>
      <c r="D1279" s="69"/>
      <c r="E1279" s="71"/>
      <c r="F1279" s="71"/>
      <c r="G1279" s="71"/>
      <c r="H1279" s="71"/>
      <c r="I1279" s="72"/>
      <c r="J1279" s="73"/>
    </row>
    <row r="1280" spans="1:10" x14ac:dyDescent="0.35">
      <c r="A1280" s="71"/>
      <c r="B1280" s="71"/>
      <c r="C1280" s="71"/>
      <c r="D1280" s="69"/>
      <c r="E1280" s="71"/>
      <c r="F1280" s="71"/>
      <c r="G1280" s="71"/>
      <c r="H1280" s="71"/>
      <c r="I1280" s="72"/>
      <c r="J1280" s="73"/>
    </row>
    <row r="1281" spans="1:10" x14ac:dyDescent="0.35">
      <c r="A1281" s="71"/>
      <c r="B1281" s="71"/>
      <c r="C1281" s="71"/>
      <c r="D1281" s="69"/>
      <c r="E1281" s="71"/>
      <c r="F1281" s="71"/>
      <c r="G1281" s="71"/>
      <c r="H1281" s="71"/>
      <c r="I1281" s="72"/>
      <c r="J1281" s="73"/>
    </row>
    <row r="1282" spans="1:10" x14ac:dyDescent="0.35">
      <c r="A1282" s="71"/>
      <c r="B1282" s="71"/>
      <c r="C1282" s="71"/>
      <c r="D1282" s="69"/>
      <c r="E1282" s="71"/>
      <c r="F1282" s="71"/>
      <c r="G1282" s="71"/>
      <c r="H1282" s="71"/>
      <c r="I1282" s="72"/>
      <c r="J1282" s="73"/>
    </row>
    <row r="1283" spans="1:10" x14ac:dyDescent="0.35">
      <c r="A1283" s="71"/>
      <c r="B1283" s="71"/>
      <c r="C1283" s="71"/>
      <c r="D1283" s="69"/>
      <c r="E1283" s="71"/>
      <c r="F1283" s="71"/>
      <c r="G1283" s="71"/>
      <c r="H1283" s="71"/>
      <c r="I1283" s="72"/>
      <c r="J1283" s="73"/>
    </row>
    <row r="1284" spans="1:10" x14ac:dyDescent="0.35">
      <c r="A1284" s="71"/>
      <c r="B1284" s="71"/>
      <c r="C1284" s="71"/>
      <c r="D1284" s="69"/>
      <c r="E1284" s="71"/>
      <c r="F1284" s="71"/>
      <c r="G1284" s="71"/>
      <c r="H1284" s="71"/>
      <c r="I1284" s="72"/>
      <c r="J1284" s="73"/>
    </row>
    <row r="1285" spans="1:10" x14ac:dyDescent="0.35">
      <c r="A1285" s="71"/>
      <c r="B1285" s="71"/>
      <c r="C1285" s="71"/>
      <c r="D1285" s="69"/>
      <c r="E1285" s="71"/>
      <c r="F1285" s="71"/>
      <c r="G1285" s="71"/>
      <c r="H1285" s="71"/>
      <c r="I1285" s="72"/>
      <c r="J1285" s="73"/>
    </row>
    <row r="1286" spans="1:10" x14ac:dyDescent="0.35">
      <c r="A1286" s="71"/>
      <c r="B1286" s="71"/>
      <c r="C1286" s="71"/>
      <c r="D1286" s="69"/>
      <c r="E1286" s="71"/>
      <c r="F1286" s="71"/>
      <c r="G1286" s="71"/>
      <c r="H1286" s="71"/>
      <c r="I1286" s="72"/>
      <c r="J1286" s="73"/>
    </row>
    <row r="1287" spans="1:10" x14ac:dyDescent="0.35">
      <c r="A1287" s="71"/>
      <c r="B1287" s="71"/>
      <c r="C1287" s="71"/>
      <c r="D1287" s="69"/>
      <c r="E1287" s="71"/>
      <c r="F1287" s="71"/>
      <c r="G1287" s="71"/>
      <c r="H1287" s="71"/>
      <c r="I1287" s="72"/>
      <c r="J1287" s="73"/>
    </row>
    <row r="1288" spans="1:10" x14ac:dyDescent="0.35">
      <c r="A1288" s="71"/>
      <c r="B1288" s="71"/>
      <c r="C1288" s="71"/>
      <c r="D1288" s="69"/>
      <c r="E1288" s="71"/>
      <c r="F1288" s="71"/>
      <c r="G1288" s="71"/>
      <c r="H1288" s="71"/>
      <c r="I1288" s="72"/>
      <c r="J1288" s="73"/>
    </row>
    <row r="1289" spans="1:10" x14ac:dyDescent="0.35">
      <c r="A1289" s="71"/>
      <c r="B1289" s="71"/>
      <c r="C1289" s="71"/>
      <c r="D1289" s="69"/>
      <c r="E1289" s="71"/>
      <c r="F1289" s="71"/>
      <c r="G1289" s="71"/>
      <c r="H1289" s="71"/>
      <c r="I1289" s="72"/>
      <c r="J1289" s="73"/>
    </row>
    <row r="1290" spans="1:10" x14ac:dyDescent="0.35">
      <c r="A1290" s="71"/>
      <c r="B1290" s="71"/>
      <c r="C1290" s="71"/>
      <c r="D1290" s="69"/>
      <c r="E1290" s="71"/>
      <c r="F1290" s="71"/>
      <c r="G1290" s="71"/>
      <c r="H1290" s="71"/>
      <c r="I1290" s="72"/>
      <c r="J1290" s="73"/>
    </row>
    <row r="1291" spans="1:10" x14ac:dyDescent="0.35">
      <c r="A1291" s="71"/>
      <c r="B1291" s="71"/>
      <c r="C1291" s="71"/>
      <c r="D1291" s="69"/>
      <c r="E1291" s="71"/>
      <c r="F1291" s="71"/>
      <c r="G1291" s="71"/>
      <c r="H1291" s="71"/>
      <c r="I1291" s="72"/>
      <c r="J1291" s="73"/>
    </row>
    <row r="1292" spans="1:10" x14ac:dyDescent="0.35">
      <c r="A1292" s="71"/>
      <c r="B1292" s="71"/>
      <c r="C1292" s="71"/>
      <c r="D1292" s="69"/>
      <c r="E1292" s="71"/>
      <c r="F1292" s="71"/>
      <c r="G1292" s="71"/>
      <c r="H1292" s="71"/>
      <c r="I1292" s="72"/>
      <c r="J1292" s="73"/>
    </row>
    <row r="1293" spans="1:10" x14ac:dyDescent="0.35">
      <c r="A1293" s="71"/>
      <c r="B1293" s="71"/>
      <c r="C1293" s="71"/>
      <c r="D1293" s="69"/>
      <c r="E1293" s="71"/>
      <c r="F1293" s="71"/>
      <c r="G1293" s="71"/>
      <c r="H1293" s="71"/>
      <c r="I1293" s="72"/>
      <c r="J1293" s="73"/>
    </row>
    <row r="1294" spans="1:10" x14ac:dyDescent="0.35">
      <c r="A1294" s="71"/>
      <c r="B1294" s="71"/>
      <c r="C1294" s="71"/>
      <c r="D1294" s="69"/>
      <c r="E1294" s="71"/>
      <c r="F1294" s="71"/>
      <c r="G1294" s="71"/>
      <c r="H1294" s="71"/>
      <c r="I1294" s="72"/>
      <c r="J1294" s="73"/>
    </row>
    <row r="1295" spans="1:10" x14ac:dyDescent="0.35">
      <c r="A1295" s="71"/>
      <c r="B1295" s="71"/>
      <c r="C1295" s="71"/>
      <c r="D1295" s="69"/>
      <c r="E1295" s="71"/>
      <c r="F1295" s="71"/>
      <c r="G1295" s="71"/>
      <c r="H1295" s="71"/>
      <c r="I1295" s="72"/>
      <c r="J1295" s="73"/>
    </row>
    <row r="1296" spans="1:10" x14ac:dyDescent="0.35">
      <c r="A1296" s="71"/>
      <c r="B1296" s="71"/>
      <c r="C1296" s="71"/>
      <c r="D1296" s="69"/>
      <c r="E1296" s="71"/>
      <c r="F1296" s="71"/>
      <c r="G1296" s="71"/>
      <c r="H1296" s="71"/>
      <c r="I1296" s="72"/>
      <c r="J1296" s="73"/>
    </row>
    <row r="1297" spans="1:10" x14ac:dyDescent="0.35">
      <c r="A1297" s="71"/>
      <c r="B1297" s="71"/>
      <c r="C1297" s="71"/>
      <c r="D1297" s="69"/>
      <c r="E1297" s="71"/>
      <c r="F1297" s="71"/>
      <c r="G1297" s="71"/>
      <c r="H1297" s="71"/>
      <c r="I1297" s="72"/>
      <c r="J1297" s="73"/>
    </row>
    <row r="1298" spans="1:10" x14ac:dyDescent="0.35">
      <c r="A1298" s="71"/>
      <c r="B1298" s="71"/>
      <c r="C1298" s="71"/>
      <c r="D1298" s="69"/>
      <c r="E1298" s="71"/>
      <c r="F1298" s="71"/>
      <c r="G1298" s="71"/>
      <c r="H1298" s="71"/>
      <c r="I1298" s="72"/>
      <c r="J1298" s="73"/>
    </row>
    <row r="1299" spans="1:10" x14ac:dyDescent="0.35">
      <c r="A1299" s="71"/>
      <c r="B1299" s="71"/>
      <c r="C1299" s="71"/>
      <c r="D1299" s="69"/>
      <c r="E1299" s="71"/>
      <c r="F1299" s="71"/>
      <c r="G1299" s="71"/>
      <c r="H1299" s="71"/>
      <c r="I1299" s="72"/>
      <c r="J1299" s="73"/>
    </row>
    <row r="1300" spans="1:10" x14ac:dyDescent="0.35">
      <c r="A1300" s="71"/>
      <c r="B1300" s="71"/>
      <c r="C1300" s="71"/>
      <c r="D1300" s="69"/>
      <c r="E1300" s="71"/>
      <c r="F1300" s="71"/>
      <c r="G1300" s="71"/>
      <c r="H1300" s="71"/>
      <c r="I1300" s="72"/>
      <c r="J1300" s="73"/>
    </row>
    <row r="1301" spans="1:10" x14ac:dyDescent="0.35">
      <c r="A1301" s="71"/>
      <c r="B1301" s="71"/>
      <c r="C1301" s="71"/>
      <c r="D1301" s="69"/>
      <c r="E1301" s="71"/>
      <c r="F1301" s="71"/>
      <c r="G1301" s="71"/>
      <c r="H1301" s="71"/>
      <c r="I1301" s="72"/>
      <c r="J1301" s="73"/>
    </row>
    <row r="1302" spans="1:10" x14ac:dyDescent="0.35">
      <c r="A1302" s="71"/>
      <c r="B1302" s="71"/>
      <c r="C1302" s="71"/>
      <c r="D1302" s="69"/>
      <c r="E1302" s="71"/>
      <c r="F1302" s="71"/>
      <c r="G1302" s="71"/>
      <c r="H1302" s="71"/>
      <c r="I1302" s="72"/>
      <c r="J1302" s="73"/>
    </row>
    <row r="1303" spans="1:10" x14ac:dyDescent="0.35">
      <c r="A1303" s="71"/>
      <c r="B1303" s="71"/>
      <c r="C1303" s="71"/>
      <c r="D1303" s="69"/>
      <c r="E1303" s="71"/>
      <c r="F1303" s="71"/>
      <c r="G1303" s="71"/>
      <c r="H1303" s="71"/>
      <c r="I1303" s="72"/>
      <c r="J1303" s="73"/>
    </row>
    <row r="1304" spans="1:10" x14ac:dyDescent="0.35">
      <c r="A1304" s="71"/>
      <c r="B1304" s="71"/>
      <c r="C1304" s="71"/>
      <c r="D1304" s="69"/>
      <c r="E1304" s="71"/>
      <c r="F1304" s="71"/>
      <c r="G1304" s="71"/>
      <c r="H1304" s="71"/>
      <c r="I1304" s="72"/>
      <c r="J1304" s="73"/>
    </row>
    <row r="1305" spans="1:10" x14ac:dyDescent="0.35">
      <c r="A1305" s="71"/>
      <c r="B1305" s="71"/>
      <c r="C1305" s="71"/>
      <c r="D1305" s="69"/>
      <c r="E1305" s="71"/>
      <c r="F1305" s="71"/>
      <c r="G1305" s="71"/>
      <c r="H1305" s="71"/>
      <c r="I1305" s="72"/>
      <c r="J1305" s="73"/>
    </row>
    <row r="1306" spans="1:10" x14ac:dyDescent="0.35">
      <c r="A1306" s="71"/>
      <c r="B1306" s="71"/>
      <c r="C1306" s="71"/>
      <c r="D1306" s="69"/>
      <c r="E1306" s="71"/>
      <c r="F1306" s="71"/>
      <c r="G1306" s="71"/>
      <c r="H1306" s="71"/>
      <c r="I1306" s="72"/>
      <c r="J1306" s="73"/>
    </row>
    <row r="1307" spans="1:10" x14ac:dyDescent="0.35">
      <c r="A1307" s="71"/>
      <c r="B1307" s="71"/>
      <c r="C1307" s="71"/>
      <c r="D1307" s="69"/>
      <c r="E1307" s="71"/>
      <c r="F1307" s="71"/>
      <c r="G1307" s="71"/>
      <c r="H1307" s="71"/>
      <c r="I1307" s="72"/>
      <c r="J1307" s="73"/>
    </row>
    <row r="1308" spans="1:10" x14ac:dyDescent="0.35">
      <c r="A1308" s="71"/>
      <c r="B1308" s="71"/>
      <c r="C1308" s="71"/>
      <c r="D1308" s="69"/>
      <c r="E1308" s="71"/>
      <c r="F1308" s="71"/>
      <c r="G1308" s="71"/>
      <c r="H1308" s="71"/>
      <c r="I1308" s="72"/>
      <c r="J1308" s="73"/>
    </row>
    <row r="1309" spans="1:10" x14ac:dyDescent="0.35">
      <c r="A1309" s="71"/>
      <c r="B1309" s="71"/>
      <c r="C1309" s="71"/>
      <c r="D1309" s="69"/>
      <c r="E1309" s="71"/>
      <c r="F1309" s="71"/>
      <c r="G1309" s="71"/>
      <c r="H1309" s="71"/>
      <c r="I1309" s="72"/>
      <c r="J1309" s="73"/>
    </row>
    <row r="1310" spans="1:10" x14ac:dyDescent="0.35">
      <c r="A1310" s="71"/>
      <c r="B1310" s="71"/>
      <c r="C1310" s="71"/>
      <c r="D1310" s="69"/>
      <c r="E1310" s="71"/>
      <c r="F1310" s="71"/>
      <c r="G1310" s="71"/>
      <c r="H1310" s="71"/>
      <c r="I1310" s="72"/>
      <c r="J1310" s="73"/>
    </row>
    <row r="1311" spans="1:10" x14ac:dyDescent="0.35">
      <c r="A1311" s="71"/>
      <c r="B1311" s="71"/>
      <c r="C1311" s="71"/>
      <c r="D1311" s="69"/>
      <c r="E1311" s="71"/>
      <c r="F1311" s="71"/>
      <c r="G1311" s="71"/>
      <c r="H1311" s="71"/>
      <c r="I1311" s="72"/>
      <c r="J1311" s="73"/>
    </row>
    <row r="1312" spans="1:10" x14ac:dyDescent="0.35">
      <c r="A1312" s="71"/>
      <c r="B1312" s="71"/>
      <c r="C1312" s="71"/>
      <c r="D1312" s="69"/>
      <c r="E1312" s="71"/>
      <c r="F1312" s="71"/>
      <c r="G1312" s="71"/>
      <c r="H1312" s="71"/>
      <c r="I1312" s="72"/>
      <c r="J1312" s="73"/>
    </row>
    <row r="1313" spans="1:10" x14ac:dyDescent="0.35">
      <c r="A1313" s="71"/>
      <c r="B1313" s="71"/>
      <c r="C1313" s="71"/>
      <c r="D1313" s="69"/>
      <c r="E1313" s="71"/>
      <c r="F1313" s="71"/>
      <c r="G1313" s="71"/>
      <c r="H1313" s="71"/>
      <c r="I1313" s="72"/>
      <c r="J1313" s="73"/>
    </row>
    <row r="1314" spans="1:10" x14ac:dyDescent="0.35">
      <c r="A1314" s="71"/>
      <c r="B1314" s="71"/>
      <c r="C1314" s="71"/>
      <c r="D1314" s="69"/>
      <c r="E1314" s="71"/>
      <c r="F1314" s="71"/>
      <c r="G1314" s="71"/>
      <c r="H1314" s="71"/>
      <c r="I1314" s="72"/>
      <c r="J1314" s="73"/>
    </row>
    <row r="1315" spans="1:10" x14ac:dyDescent="0.35">
      <c r="A1315" s="71"/>
      <c r="B1315" s="71"/>
      <c r="C1315" s="71"/>
      <c r="D1315" s="69"/>
      <c r="E1315" s="71"/>
      <c r="F1315" s="71"/>
      <c r="G1315" s="71"/>
      <c r="H1315" s="71"/>
      <c r="I1315" s="72"/>
      <c r="J1315" s="73"/>
    </row>
    <row r="1316" spans="1:10" x14ac:dyDescent="0.35">
      <c r="A1316" s="71"/>
      <c r="B1316" s="71"/>
      <c r="C1316" s="71"/>
      <c r="D1316" s="69"/>
      <c r="E1316" s="71"/>
      <c r="F1316" s="71"/>
      <c r="G1316" s="71"/>
      <c r="H1316" s="71"/>
      <c r="I1316" s="72"/>
      <c r="J1316" s="73"/>
    </row>
    <row r="1317" spans="1:10" x14ac:dyDescent="0.35">
      <c r="A1317" s="71"/>
      <c r="B1317" s="71"/>
      <c r="C1317" s="71"/>
      <c r="D1317" s="69"/>
      <c r="E1317" s="71"/>
      <c r="F1317" s="71"/>
      <c r="G1317" s="71"/>
      <c r="H1317" s="71"/>
      <c r="I1317" s="72"/>
      <c r="J1317" s="73"/>
    </row>
    <row r="1318" spans="1:10" x14ac:dyDescent="0.35">
      <c r="A1318" s="71"/>
      <c r="B1318" s="71"/>
      <c r="C1318" s="71"/>
      <c r="D1318" s="69"/>
      <c r="E1318" s="71"/>
      <c r="F1318" s="71"/>
      <c r="G1318" s="71"/>
      <c r="H1318" s="71"/>
      <c r="I1318" s="72"/>
      <c r="J1318" s="73"/>
    </row>
    <row r="1319" spans="1:10" x14ac:dyDescent="0.35">
      <c r="A1319" s="71"/>
      <c r="B1319" s="71"/>
      <c r="C1319" s="71"/>
      <c r="D1319" s="69"/>
      <c r="E1319" s="71"/>
      <c r="F1319" s="71"/>
      <c r="G1319" s="71"/>
      <c r="H1319" s="71"/>
      <c r="I1319" s="72"/>
      <c r="J1319" s="73"/>
    </row>
    <row r="1320" spans="1:10" x14ac:dyDescent="0.35">
      <c r="A1320" s="71"/>
      <c r="B1320" s="71"/>
      <c r="C1320" s="71"/>
      <c r="D1320" s="69"/>
      <c r="E1320" s="71"/>
      <c r="F1320" s="71"/>
      <c r="G1320" s="71"/>
      <c r="H1320" s="71"/>
      <c r="I1320" s="72"/>
      <c r="J1320" s="73"/>
    </row>
    <row r="1321" spans="1:10" x14ac:dyDescent="0.35">
      <c r="A1321" s="71"/>
      <c r="B1321" s="71"/>
      <c r="C1321" s="71"/>
      <c r="D1321" s="69"/>
      <c r="E1321" s="71"/>
      <c r="F1321" s="71"/>
      <c r="G1321" s="71"/>
      <c r="H1321" s="71"/>
      <c r="I1321" s="72"/>
      <c r="J1321" s="73"/>
    </row>
    <row r="1322" spans="1:10" x14ac:dyDescent="0.35">
      <c r="A1322" s="71"/>
      <c r="B1322" s="71"/>
      <c r="C1322" s="71"/>
      <c r="D1322" s="69"/>
      <c r="E1322" s="71"/>
      <c r="F1322" s="71"/>
      <c r="G1322" s="71"/>
      <c r="H1322" s="71"/>
      <c r="I1322" s="72"/>
      <c r="J1322" s="73"/>
    </row>
    <row r="1323" spans="1:10" x14ac:dyDescent="0.35">
      <c r="A1323" s="71"/>
      <c r="B1323" s="71"/>
      <c r="C1323" s="71"/>
      <c r="D1323" s="69"/>
      <c r="E1323" s="71"/>
      <c r="F1323" s="71"/>
      <c r="G1323" s="71"/>
      <c r="H1323" s="71"/>
      <c r="I1323" s="72"/>
      <c r="J1323" s="73"/>
    </row>
    <row r="1324" spans="1:10" x14ac:dyDescent="0.35">
      <c r="A1324" s="71"/>
      <c r="B1324" s="71"/>
      <c r="C1324" s="71"/>
      <c r="D1324" s="69"/>
      <c r="E1324" s="71"/>
      <c r="F1324" s="71"/>
      <c r="G1324" s="71"/>
      <c r="H1324" s="71"/>
      <c r="I1324" s="72"/>
      <c r="J1324" s="73"/>
    </row>
    <row r="1325" spans="1:10" x14ac:dyDescent="0.35">
      <c r="A1325" s="71"/>
      <c r="B1325" s="71"/>
      <c r="C1325" s="71"/>
      <c r="D1325" s="69"/>
      <c r="E1325" s="71"/>
      <c r="F1325" s="71"/>
      <c r="G1325" s="71"/>
      <c r="H1325" s="71"/>
      <c r="I1325" s="72"/>
      <c r="J1325" s="73"/>
    </row>
    <row r="1326" spans="1:10" x14ac:dyDescent="0.35">
      <c r="A1326" s="71"/>
      <c r="B1326" s="71"/>
      <c r="C1326" s="71"/>
      <c r="D1326" s="69"/>
      <c r="E1326" s="71"/>
      <c r="F1326" s="71"/>
      <c r="G1326" s="71"/>
      <c r="H1326" s="71"/>
      <c r="I1326" s="72"/>
      <c r="J1326" s="73"/>
    </row>
    <row r="1327" spans="1:10" x14ac:dyDescent="0.35">
      <c r="A1327" s="71"/>
      <c r="B1327" s="71"/>
      <c r="C1327" s="71"/>
      <c r="D1327" s="69"/>
      <c r="E1327" s="71"/>
      <c r="F1327" s="71"/>
      <c r="G1327" s="71"/>
      <c r="H1327" s="71"/>
      <c r="I1327" s="72"/>
      <c r="J1327" s="73"/>
    </row>
    <row r="1328" spans="1:10" x14ac:dyDescent="0.35">
      <c r="A1328" s="71"/>
      <c r="B1328" s="71"/>
      <c r="C1328" s="71"/>
      <c r="D1328" s="69"/>
      <c r="E1328" s="71"/>
      <c r="F1328" s="71"/>
      <c r="G1328" s="71"/>
      <c r="H1328" s="71"/>
      <c r="I1328" s="72"/>
      <c r="J1328" s="73"/>
    </row>
    <row r="1329" spans="1:10" x14ac:dyDescent="0.35">
      <c r="A1329" s="71"/>
      <c r="B1329" s="71"/>
      <c r="C1329" s="71"/>
      <c r="D1329" s="69"/>
      <c r="E1329" s="71"/>
      <c r="F1329" s="71"/>
      <c r="G1329" s="71"/>
      <c r="H1329" s="71"/>
      <c r="I1329" s="72"/>
      <c r="J1329" s="73"/>
    </row>
    <row r="1330" spans="1:10" x14ac:dyDescent="0.35">
      <c r="A1330" s="71"/>
      <c r="B1330" s="71"/>
      <c r="C1330" s="71"/>
      <c r="D1330" s="69"/>
      <c r="E1330" s="71"/>
      <c r="F1330" s="71"/>
      <c r="G1330" s="71"/>
      <c r="H1330" s="71"/>
      <c r="I1330" s="72"/>
      <c r="J1330" s="73"/>
    </row>
    <row r="1331" spans="1:10" x14ac:dyDescent="0.35">
      <c r="A1331" s="71"/>
      <c r="B1331" s="71"/>
      <c r="C1331" s="71"/>
      <c r="D1331" s="69"/>
      <c r="E1331" s="71"/>
      <c r="F1331" s="71"/>
      <c r="G1331" s="71"/>
      <c r="H1331" s="71"/>
      <c r="I1331" s="72"/>
      <c r="J1331" s="73"/>
    </row>
    <row r="1332" spans="1:10" x14ac:dyDescent="0.35">
      <c r="A1332" s="71"/>
      <c r="B1332" s="71"/>
      <c r="C1332" s="71"/>
      <c r="D1332" s="69"/>
      <c r="E1332" s="71"/>
      <c r="F1332" s="71"/>
      <c r="G1332" s="71"/>
      <c r="H1332" s="71"/>
      <c r="I1332" s="72"/>
      <c r="J1332" s="73"/>
    </row>
    <row r="1333" spans="1:10" x14ac:dyDescent="0.35">
      <c r="A1333" s="71"/>
      <c r="B1333" s="71"/>
      <c r="C1333" s="71"/>
      <c r="D1333" s="69"/>
      <c r="E1333" s="71"/>
      <c r="F1333" s="71"/>
      <c r="G1333" s="71"/>
      <c r="H1333" s="71"/>
      <c r="I1333" s="72"/>
      <c r="J1333" s="73"/>
    </row>
    <row r="1334" spans="1:10" x14ac:dyDescent="0.35">
      <c r="A1334" s="71"/>
      <c r="B1334" s="71"/>
      <c r="C1334" s="71"/>
      <c r="D1334" s="69"/>
      <c r="E1334" s="71"/>
      <c r="F1334" s="71"/>
      <c r="G1334" s="71"/>
      <c r="H1334" s="71"/>
      <c r="I1334" s="72"/>
      <c r="J1334" s="73"/>
    </row>
    <row r="1335" spans="1:10" x14ac:dyDescent="0.35">
      <c r="A1335" s="71"/>
      <c r="B1335" s="71"/>
      <c r="C1335" s="71"/>
      <c r="D1335" s="69"/>
      <c r="E1335" s="71"/>
      <c r="F1335" s="71"/>
      <c r="G1335" s="71"/>
      <c r="H1335" s="71"/>
      <c r="I1335" s="72"/>
      <c r="J1335" s="73"/>
    </row>
    <row r="1336" spans="1:10" x14ac:dyDescent="0.35">
      <c r="A1336" s="71"/>
      <c r="B1336" s="71"/>
      <c r="C1336" s="71"/>
      <c r="D1336" s="69"/>
      <c r="E1336" s="71"/>
      <c r="F1336" s="71"/>
      <c r="G1336" s="71"/>
      <c r="H1336" s="71"/>
      <c r="I1336" s="72"/>
      <c r="J1336" s="73"/>
    </row>
    <row r="1337" spans="1:10" x14ac:dyDescent="0.35">
      <c r="A1337" s="71"/>
      <c r="B1337" s="71"/>
      <c r="C1337" s="71"/>
      <c r="D1337" s="69"/>
      <c r="E1337" s="71"/>
      <c r="F1337" s="71"/>
      <c r="G1337" s="71"/>
      <c r="H1337" s="71"/>
      <c r="I1337" s="72"/>
      <c r="J1337" s="73"/>
    </row>
    <row r="1338" spans="1:10" x14ac:dyDescent="0.35">
      <c r="A1338" s="71"/>
      <c r="B1338" s="71"/>
      <c r="C1338" s="71"/>
      <c r="D1338" s="69"/>
      <c r="E1338" s="71"/>
      <c r="F1338" s="71"/>
      <c r="G1338" s="71"/>
      <c r="H1338" s="71"/>
      <c r="I1338" s="72"/>
      <c r="J1338" s="73"/>
    </row>
    <row r="1339" spans="1:10" x14ac:dyDescent="0.35">
      <c r="A1339" s="71"/>
      <c r="B1339" s="71"/>
      <c r="C1339" s="71"/>
      <c r="D1339" s="69"/>
      <c r="E1339" s="71"/>
      <c r="F1339" s="71"/>
      <c r="G1339" s="71"/>
      <c r="H1339" s="71"/>
      <c r="I1339" s="72"/>
      <c r="J1339" s="73"/>
    </row>
    <row r="1340" spans="1:10" x14ac:dyDescent="0.35">
      <c r="A1340" s="71"/>
      <c r="B1340" s="71"/>
      <c r="C1340" s="71"/>
      <c r="D1340" s="69"/>
      <c r="E1340" s="71"/>
      <c r="F1340" s="71"/>
      <c r="G1340" s="71"/>
      <c r="H1340" s="71"/>
      <c r="I1340" s="72"/>
      <c r="J1340" s="73"/>
    </row>
    <row r="1341" spans="1:10" x14ac:dyDescent="0.35">
      <c r="A1341" s="71"/>
      <c r="B1341" s="71"/>
      <c r="C1341" s="71"/>
      <c r="D1341" s="69"/>
      <c r="E1341" s="71"/>
      <c r="F1341" s="71"/>
      <c r="G1341" s="71"/>
      <c r="H1341" s="71"/>
      <c r="I1341" s="72"/>
      <c r="J1341" s="73"/>
    </row>
    <row r="1342" spans="1:10" x14ac:dyDescent="0.35">
      <c r="A1342" s="71"/>
      <c r="B1342" s="71"/>
      <c r="C1342" s="71"/>
      <c r="D1342" s="69"/>
      <c r="E1342" s="71"/>
      <c r="F1342" s="71"/>
      <c r="G1342" s="71"/>
      <c r="H1342" s="71"/>
      <c r="I1342" s="72"/>
      <c r="J1342" s="73"/>
    </row>
    <row r="1343" spans="1:10" x14ac:dyDescent="0.35">
      <c r="A1343" s="71"/>
      <c r="B1343" s="71"/>
      <c r="C1343" s="71"/>
      <c r="D1343" s="69"/>
      <c r="E1343" s="71"/>
      <c r="F1343" s="71"/>
      <c r="G1343" s="71"/>
      <c r="H1343" s="71"/>
      <c r="I1343" s="72"/>
      <c r="J1343" s="73"/>
    </row>
    <row r="1344" spans="1:10" x14ac:dyDescent="0.35">
      <c r="A1344" s="71"/>
      <c r="B1344" s="71"/>
      <c r="C1344" s="71"/>
      <c r="D1344" s="69"/>
      <c r="E1344" s="71"/>
      <c r="F1344" s="71"/>
      <c r="G1344" s="71"/>
      <c r="H1344" s="71"/>
      <c r="I1344" s="72"/>
      <c r="J1344" s="73"/>
    </row>
    <row r="1345" spans="1:10" x14ac:dyDescent="0.35">
      <c r="A1345" s="71"/>
      <c r="B1345" s="71"/>
      <c r="C1345" s="71"/>
      <c r="D1345" s="69"/>
      <c r="E1345" s="71"/>
      <c r="F1345" s="71"/>
      <c r="G1345" s="71"/>
      <c r="H1345" s="71"/>
      <c r="I1345" s="72"/>
      <c r="J1345" s="73"/>
    </row>
    <row r="1346" spans="1:10" x14ac:dyDescent="0.35">
      <c r="A1346" s="71"/>
      <c r="B1346" s="71"/>
      <c r="C1346" s="71"/>
      <c r="D1346" s="69"/>
      <c r="E1346" s="71"/>
      <c r="F1346" s="71"/>
      <c r="G1346" s="71"/>
      <c r="H1346" s="71"/>
      <c r="I1346" s="72"/>
      <c r="J1346" s="73"/>
    </row>
    <row r="1347" spans="1:10" x14ac:dyDescent="0.35">
      <c r="A1347" s="71"/>
      <c r="B1347" s="71"/>
      <c r="C1347" s="71"/>
      <c r="D1347" s="69"/>
      <c r="E1347" s="71"/>
      <c r="F1347" s="71"/>
      <c r="G1347" s="71"/>
      <c r="H1347" s="71"/>
      <c r="I1347" s="72"/>
      <c r="J1347" s="73"/>
    </row>
    <row r="1348" spans="1:10" x14ac:dyDescent="0.35">
      <c r="A1348" s="71"/>
      <c r="B1348" s="71"/>
      <c r="C1348" s="71"/>
      <c r="D1348" s="69"/>
      <c r="E1348" s="71"/>
      <c r="F1348" s="71"/>
      <c r="G1348" s="71"/>
      <c r="H1348" s="71"/>
      <c r="I1348" s="72"/>
      <c r="J1348" s="73"/>
    </row>
    <row r="1349" spans="1:10" x14ac:dyDescent="0.35">
      <c r="A1349" s="71"/>
      <c r="B1349" s="71"/>
      <c r="C1349" s="71"/>
      <c r="D1349" s="69"/>
      <c r="E1349" s="71"/>
      <c r="F1349" s="71"/>
      <c r="G1349" s="71"/>
      <c r="H1349" s="71"/>
      <c r="I1349" s="72"/>
      <c r="J1349" s="73"/>
    </row>
    <row r="1350" spans="1:10" x14ac:dyDescent="0.35">
      <c r="A1350" s="71"/>
      <c r="B1350" s="71"/>
      <c r="C1350" s="71"/>
      <c r="D1350" s="69"/>
      <c r="E1350" s="71"/>
      <c r="F1350" s="71"/>
      <c r="G1350" s="71"/>
      <c r="H1350" s="71"/>
      <c r="I1350" s="72"/>
      <c r="J1350" s="73"/>
    </row>
    <row r="1351" spans="1:10" x14ac:dyDescent="0.35">
      <c r="A1351" s="71"/>
      <c r="B1351" s="71"/>
      <c r="C1351" s="71"/>
      <c r="D1351" s="69"/>
      <c r="E1351" s="71"/>
      <c r="F1351" s="71"/>
      <c r="G1351" s="71"/>
      <c r="H1351" s="71"/>
      <c r="I1351" s="72"/>
      <c r="J1351" s="73"/>
    </row>
    <row r="1352" spans="1:10" x14ac:dyDescent="0.35">
      <c r="A1352" s="71"/>
      <c r="B1352" s="71"/>
      <c r="C1352" s="71"/>
      <c r="D1352" s="69"/>
      <c r="E1352" s="71"/>
      <c r="F1352" s="71"/>
      <c r="G1352" s="71"/>
      <c r="H1352" s="71"/>
      <c r="I1352" s="72"/>
      <c r="J1352" s="73"/>
    </row>
    <row r="1353" spans="1:10" x14ac:dyDescent="0.35">
      <c r="A1353" s="71"/>
      <c r="B1353" s="71"/>
      <c r="C1353" s="71"/>
      <c r="D1353" s="69"/>
      <c r="E1353" s="71"/>
      <c r="F1353" s="71"/>
      <c r="G1353" s="71"/>
      <c r="H1353" s="71"/>
      <c r="I1353" s="72"/>
      <c r="J1353" s="73"/>
    </row>
    <row r="1354" spans="1:10" x14ac:dyDescent="0.35">
      <c r="A1354" s="71"/>
      <c r="B1354" s="71"/>
      <c r="C1354" s="71"/>
      <c r="D1354" s="69"/>
      <c r="E1354" s="71"/>
      <c r="F1354" s="71"/>
      <c r="G1354" s="71"/>
      <c r="H1354" s="71"/>
      <c r="I1354" s="72"/>
      <c r="J1354" s="73"/>
    </row>
    <row r="1355" spans="1:10" x14ac:dyDescent="0.35">
      <c r="A1355" s="71"/>
      <c r="B1355" s="71"/>
      <c r="C1355" s="71"/>
      <c r="D1355" s="69"/>
      <c r="E1355" s="71"/>
      <c r="F1355" s="71"/>
      <c r="G1355" s="71"/>
      <c r="H1355" s="71"/>
      <c r="I1355" s="72"/>
      <c r="J1355" s="73"/>
    </row>
    <row r="1356" spans="1:10" x14ac:dyDescent="0.35">
      <c r="A1356" s="71"/>
      <c r="B1356" s="71"/>
      <c r="C1356" s="71"/>
      <c r="D1356" s="69"/>
      <c r="E1356" s="71"/>
      <c r="F1356" s="71"/>
      <c r="G1356" s="71"/>
      <c r="H1356" s="71"/>
      <c r="I1356" s="72"/>
      <c r="J1356" s="73"/>
    </row>
    <row r="1357" spans="1:10" x14ac:dyDescent="0.35">
      <c r="A1357" s="71"/>
      <c r="B1357" s="71"/>
      <c r="C1357" s="71"/>
      <c r="D1357" s="69"/>
      <c r="E1357" s="71"/>
      <c r="F1357" s="71"/>
      <c r="G1357" s="71"/>
      <c r="H1357" s="71"/>
      <c r="I1357" s="72"/>
      <c r="J1357" s="73"/>
    </row>
    <row r="1358" spans="1:10" x14ac:dyDescent="0.35">
      <c r="A1358" s="71"/>
      <c r="B1358" s="71"/>
      <c r="C1358" s="71"/>
      <c r="D1358" s="69"/>
      <c r="E1358" s="71"/>
      <c r="F1358" s="71"/>
      <c r="G1358" s="71"/>
      <c r="H1358" s="71"/>
      <c r="I1358" s="72"/>
      <c r="J1358" s="73"/>
    </row>
    <row r="1359" spans="1:10" x14ac:dyDescent="0.35">
      <c r="A1359" s="71"/>
      <c r="B1359" s="71"/>
      <c r="C1359" s="71"/>
      <c r="D1359" s="69"/>
      <c r="E1359" s="71"/>
      <c r="F1359" s="71"/>
      <c r="G1359" s="71"/>
      <c r="H1359" s="71"/>
      <c r="I1359" s="72"/>
      <c r="J1359" s="73"/>
    </row>
    <row r="1360" spans="1:10" x14ac:dyDescent="0.35">
      <c r="A1360" s="71"/>
      <c r="B1360" s="71"/>
      <c r="C1360" s="71"/>
      <c r="D1360" s="69"/>
      <c r="E1360" s="71"/>
      <c r="F1360" s="71"/>
      <c r="G1360" s="71"/>
      <c r="H1360" s="71"/>
      <c r="I1360" s="72"/>
      <c r="J1360" s="73"/>
    </row>
    <row r="1361" spans="1:10" x14ac:dyDescent="0.35">
      <c r="A1361" s="71"/>
      <c r="B1361" s="71"/>
      <c r="C1361" s="71"/>
      <c r="D1361" s="69"/>
      <c r="E1361" s="71"/>
      <c r="F1361" s="71"/>
      <c r="G1361" s="71"/>
      <c r="H1361" s="71"/>
      <c r="I1361" s="72"/>
      <c r="J1361" s="73"/>
    </row>
    <row r="1362" spans="1:10" x14ac:dyDescent="0.35">
      <c r="A1362" s="71"/>
      <c r="B1362" s="71"/>
      <c r="C1362" s="71"/>
      <c r="D1362" s="69"/>
      <c r="E1362" s="71"/>
      <c r="F1362" s="71"/>
      <c r="G1362" s="71"/>
      <c r="H1362" s="71"/>
      <c r="I1362" s="72"/>
      <c r="J1362" s="73"/>
    </row>
    <row r="1363" spans="1:10" x14ac:dyDescent="0.35">
      <c r="A1363" s="71"/>
      <c r="B1363" s="71"/>
      <c r="C1363" s="71"/>
      <c r="D1363" s="69"/>
      <c r="E1363" s="71"/>
      <c r="F1363" s="71"/>
      <c r="G1363" s="71"/>
      <c r="H1363" s="71"/>
      <c r="I1363" s="72"/>
      <c r="J1363" s="73"/>
    </row>
    <row r="1364" spans="1:10" x14ac:dyDescent="0.35">
      <c r="A1364" s="71"/>
      <c r="B1364" s="71"/>
      <c r="C1364" s="71"/>
      <c r="D1364" s="69"/>
      <c r="E1364" s="71"/>
      <c r="F1364" s="71"/>
      <c r="G1364" s="71"/>
      <c r="H1364" s="71"/>
      <c r="I1364" s="72"/>
      <c r="J1364" s="73"/>
    </row>
    <row r="1365" spans="1:10" x14ac:dyDescent="0.35">
      <c r="A1365" s="71"/>
      <c r="B1365" s="71"/>
      <c r="C1365" s="71"/>
      <c r="D1365" s="69"/>
      <c r="E1365" s="71"/>
      <c r="F1365" s="71"/>
      <c r="G1365" s="71"/>
      <c r="H1365" s="71"/>
      <c r="I1365" s="72"/>
      <c r="J1365" s="73"/>
    </row>
    <row r="1366" spans="1:10" x14ac:dyDescent="0.35">
      <c r="A1366" s="71"/>
      <c r="B1366" s="71"/>
      <c r="C1366" s="71"/>
      <c r="D1366" s="69"/>
      <c r="E1366" s="71"/>
      <c r="F1366" s="71"/>
      <c r="G1366" s="71"/>
      <c r="H1366" s="71"/>
      <c r="I1366" s="72"/>
      <c r="J1366" s="73"/>
    </row>
    <row r="1367" spans="1:10" x14ac:dyDescent="0.35">
      <c r="A1367" s="71"/>
      <c r="B1367" s="71"/>
      <c r="C1367" s="71"/>
      <c r="D1367" s="69"/>
      <c r="E1367" s="71"/>
      <c r="F1367" s="71"/>
      <c r="G1367" s="71"/>
      <c r="H1367" s="71"/>
      <c r="I1367" s="72"/>
      <c r="J1367" s="73"/>
    </row>
    <row r="1368" spans="1:10" x14ac:dyDescent="0.35">
      <c r="A1368" s="71"/>
      <c r="B1368" s="71"/>
      <c r="C1368" s="71"/>
      <c r="D1368" s="69"/>
      <c r="E1368" s="71"/>
      <c r="F1368" s="71"/>
      <c r="G1368" s="71"/>
      <c r="H1368" s="71"/>
      <c r="I1368" s="72"/>
      <c r="J1368" s="73"/>
    </row>
    <row r="1369" spans="1:10" x14ac:dyDescent="0.35">
      <c r="A1369" s="71"/>
      <c r="B1369" s="71"/>
      <c r="C1369" s="71"/>
      <c r="D1369" s="69"/>
      <c r="E1369" s="71"/>
      <c r="F1369" s="71"/>
      <c r="G1369" s="71"/>
      <c r="H1369" s="71"/>
      <c r="I1369" s="72"/>
      <c r="J1369" s="73"/>
    </row>
    <row r="1370" spans="1:10" x14ac:dyDescent="0.35">
      <c r="A1370" s="71"/>
      <c r="B1370" s="71"/>
      <c r="C1370" s="71"/>
      <c r="D1370" s="69"/>
      <c r="E1370" s="71"/>
      <c r="F1370" s="71"/>
      <c r="G1370" s="71"/>
      <c r="H1370" s="71"/>
      <c r="I1370" s="72"/>
      <c r="J1370" s="73"/>
    </row>
    <row r="1371" spans="1:10" x14ac:dyDescent="0.35">
      <c r="A1371" s="71"/>
      <c r="B1371" s="71"/>
      <c r="C1371" s="71"/>
      <c r="D1371" s="69"/>
      <c r="E1371" s="71"/>
      <c r="F1371" s="71"/>
      <c r="G1371" s="71"/>
      <c r="H1371" s="71"/>
      <c r="I1371" s="72"/>
      <c r="J1371" s="73"/>
    </row>
    <row r="1372" spans="1:10" x14ac:dyDescent="0.35">
      <c r="A1372" s="71"/>
      <c r="B1372" s="71"/>
      <c r="C1372" s="71"/>
      <c r="D1372" s="69"/>
      <c r="E1372" s="71"/>
      <c r="F1372" s="71"/>
      <c r="G1372" s="71"/>
      <c r="H1372" s="71"/>
      <c r="I1372" s="72"/>
      <c r="J1372" s="73"/>
    </row>
    <row r="1373" spans="1:10" x14ac:dyDescent="0.35">
      <c r="A1373" s="71"/>
      <c r="B1373" s="71"/>
      <c r="C1373" s="71"/>
      <c r="D1373" s="69"/>
      <c r="E1373" s="71"/>
      <c r="F1373" s="71"/>
      <c r="G1373" s="71"/>
      <c r="H1373" s="71"/>
      <c r="I1373" s="72"/>
      <c r="J1373" s="73"/>
    </row>
    <row r="1374" spans="1:10" x14ac:dyDescent="0.35">
      <c r="A1374" s="71"/>
      <c r="B1374" s="71"/>
      <c r="C1374" s="71"/>
      <c r="D1374" s="69"/>
      <c r="E1374" s="71"/>
      <c r="F1374" s="71"/>
      <c r="G1374" s="71"/>
      <c r="H1374" s="71"/>
      <c r="I1374" s="72"/>
      <c r="J1374" s="73"/>
    </row>
    <row r="1375" spans="1:10" x14ac:dyDescent="0.35">
      <c r="A1375" s="71"/>
      <c r="B1375" s="71"/>
      <c r="C1375" s="71"/>
      <c r="D1375" s="69"/>
      <c r="E1375" s="71"/>
      <c r="F1375" s="71"/>
      <c r="G1375" s="71"/>
      <c r="H1375" s="71"/>
      <c r="I1375" s="72"/>
      <c r="J1375" s="73"/>
    </row>
    <row r="1376" spans="1:10" x14ac:dyDescent="0.35">
      <c r="A1376" s="71"/>
      <c r="B1376" s="71"/>
      <c r="C1376" s="71"/>
      <c r="D1376" s="69"/>
      <c r="E1376" s="71"/>
      <c r="F1376" s="71"/>
      <c r="G1376" s="71"/>
      <c r="H1376" s="71"/>
      <c r="I1376" s="72"/>
      <c r="J1376" s="73"/>
    </row>
    <row r="1377" spans="1:10" x14ac:dyDescent="0.35">
      <c r="A1377" s="71"/>
      <c r="B1377" s="71"/>
      <c r="C1377" s="71"/>
      <c r="D1377" s="69"/>
      <c r="E1377" s="71"/>
      <c r="F1377" s="71"/>
      <c r="G1377" s="71"/>
      <c r="H1377" s="71"/>
      <c r="I1377" s="72"/>
      <c r="J1377" s="73"/>
    </row>
    <row r="1378" spans="1:10" x14ac:dyDescent="0.35">
      <c r="A1378" s="71"/>
      <c r="B1378" s="71"/>
      <c r="C1378" s="71"/>
      <c r="D1378" s="69"/>
      <c r="E1378" s="71"/>
      <c r="F1378" s="71"/>
      <c r="G1378" s="71"/>
      <c r="H1378" s="71"/>
      <c r="I1378" s="72"/>
      <c r="J1378" s="73"/>
    </row>
    <row r="1379" spans="1:10" x14ac:dyDescent="0.35">
      <c r="A1379" s="71"/>
      <c r="B1379" s="71"/>
      <c r="C1379" s="71"/>
      <c r="D1379" s="69"/>
      <c r="E1379" s="71"/>
      <c r="F1379" s="71"/>
      <c r="G1379" s="71"/>
      <c r="H1379" s="71"/>
      <c r="I1379" s="72"/>
      <c r="J1379" s="73"/>
    </row>
    <row r="1380" spans="1:10" x14ac:dyDescent="0.35">
      <c r="A1380" s="71"/>
      <c r="B1380" s="71"/>
      <c r="C1380" s="71"/>
      <c r="D1380" s="69"/>
      <c r="E1380" s="71"/>
      <c r="F1380" s="71"/>
      <c r="G1380" s="71"/>
      <c r="H1380" s="71"/>
      <c r="I1380" s="72"/>
      <c r="J1380" s="73"/>
    </row>
    <row r="1381" spans="1:10" x14ac:dyDescent="0.35">
      <c r="A1381" s="71"/>
      <c r="B1381" s="71"/>
      <c r="C1381" s="71"/>
      <c r="D1381" s="69"/>
      <c r="E1381" s="71"/>
      <c r="F1381" s="71"/>
      <c r="G1381" s="71"/>
      <c r="H1381" s="71"/>
      <c r="I1381" s="72"/>
      <c r="J1381" s="73"/>
    </row>
    <row r="1382" spans="1:10" x14ac:dyDescent="0.35">
      <c r="A1382" s="71"/>
      <c r="B1382" s="71"/>
      <c r="C1382" s="71"/>
      <c r="D1382" s="69"/>
      <c r="E1382" s="71"/>
      <c r="F1382" s="71"/>
      <c r="G1382" s="71"/>
      <c r="H1382" s="71"/>
      <c r="I1382" s="72"/>
      <c r="J1382" s="73"/>
    </row>
    <row r="1383" spans="1:10" x14ac:dyDescent="0.35">
      <c r="A1383" s="71"/>
      <c r="B1383" s="71"/>
      <c r="C1383" s="71"/>
      <c r="D1383" s="69"/>
      <c r="E1383" s="71"/>
      <c r="F1383" s="71"/>
      <c r="G1383" s="71"/>
      <c r="H1383" s="71"/>
      <c r="I1383" s="72"/>
      <c r="J1383" s="73"/>
    </row>
    <row r="1384" spans="1:10" x14ac:dyDescent="0.35">
      <c r="A1384" s="71"/>
      <c r="B1384" s="71"/>
      <c r="C1384" s="71"/>
      <c r="D1384" s="69"/>
      <c r="E1384" s="71"/>
      <c r="F1384" s="71"/>
      <c r="G1384" s="71"/>
      <c r="H1384" s="71"/>
      <c r="I1384" s="72"/>
      <c r="J1384" s="73"/>
    </row>
    <row r="1385" spans="1:10" x14ac:dyDescent="0.35">
      <c r="A1385" s="71"/>
      <c r="B1385" s="71"/>
      <c r="C1385" s="71"/>
      <c r="D1385" s="69"/>
      <c r="E1385" s="71"/>
      <c r="F1385" s="71"/>
      <c r="G1385" s="71"/>
      <c r="H1385" s="71"/>
      <c r="I1385" s="72"/>
      <c r="J1385" s="73"/>
    </row>
    <row r="1386" spans="1:10" x14ac:dyDescent="0.35">
      <c r="A1386" s="71"/>
      <c r="B1386" s="71"/>
      <c r="C1386" s="71"/>
      <c r="D1386" s="69"/>
      <c r="E1386" s="71"/>
      <c r="F1386" s="71"/>
      <c r="G1386" s="71"/>
      <c r="H1386" s="71"/>
      <c r="I1386" s="72"/>
      <c r="J1386" s="73"/>
    </row>
    <row r="1387" spans="1:10" x14ac:dyDescent="0.35">
      <c r="A1387" s="71"/>
      <c r="B1387" s="71"/>
      <c r="C1387" s="71"/>
      <c r="D1387" s="69"/>
      <c r="E1387" s="71"/>
      <c r="F1387" s="71"/>
      <c r="G1387" s="71"/>
      <c r="H1387" s="71"/>
      <c r="I1387" s="72"/>
      <c r="J1387" s="73"/>
    </row>
    <row r="1388" spans="1:10" x14ac:dyDescent="0.35">
      <c r="A1388" s="71"/>
      <c r="B1388" s="71"/>
      <c r="C1388" s="71"/>
      <c r="D1388" s="69"/>
      <c r="E1388" s="71"/>
      <c r="F1388" s="71"/>
      <c r="G1388" s="71"/>
      <c r="H1388" s="71"/>
      <c r="I1388" s="72"/>
      <c r="J1388" s="73"/>
    </row>
    <row r="1389" spans="1:10" x14ac:dyDescent="0.35">
      <c r="A1389" s="71"/>
      <c r="B1389" s="71"/>
      <c r="C1389" s="71"/>
      <c r="D1389" s="69"/>
      <c r="E1389" s="71"/>
      <c r="F1389" s="71"/>
      <c r="G1389" s="71"/>
      <c r="H1389" s="71"/>
      <c r="I1389" s="72"/>
      <c r="J1389" s="73"/>
    </row>
    <row r="1390" spans="1:10" x14ac:dyDescent="0.35">
      <c r="A1390" s="71"/>
      <c r="B1390" s="71"/>
      <c r="C1390" s="71"/>
      <c r="D1390" s="69"/>
      <c r="E1390" s="71"/>
      <c r="F1390" s="71"/>
      <c r="G1390" s="71"/>
      <c r="H1390" s="71"/>
      <c r="I1390" s="72"/>
      <c r="J1390" s="73"/>
    </row>
    <row r="1391" spans="1:10" x14ac:dyDescent="0.35">
      <c r="A1391" s="71"/>
      <c r="B1391" s="71"/>
      <c r="C1391" s="71"/>
      <c r="D1391" s="69"/>
      <c r="E1391" s="71"/>
      <c r="F1391" s="71"/>
      <c r="G1391" s="71"/>
      <c r="H1391" s="71"/>
      <c r="I1391" s="72"/>
      <c r="J1391" s="73"/>
    </row>
    <row r="1392" spans="1:10" x14ac:dyDescent="0.35">
      <c r="A1392" s="71"/>
      <c r="B1392" s="71"/>
      <c r="C1392" s="71"/>
      <c r="D1392" s="69"/>
      <c r="E1392" s="71"/>
      <c r="F1392" s="71"/>
      <c r="G1392" s="71"/>
      <c r="H1392" s="71"/>
      <c r="I1392" s="72"/>
      <c r="J1392" s="73"/>
    </row>
    <row r="1393" spans="1:10" x14ac:dyDescent="0.35">
      <c r="A1393" s="71"/>
      <c r="B1393" s="71"/>
      <c r="C1393" s="71"/>
      <c r="D1393" s="69"/>
      <c r="E1393" s="71"/>
      <c r="F1393" s="71"/>
      <c r="G1393" s="71"/>
      <c r="H1393" s="71"/>
      <c r="I1393" s="72"/>
      <c r="J1393" s="73"/>
    </row>
    <row r="1394" spans="1:10" x14ac:dyDescent="0.35">
      <c r="A1394" s="71"/>
      <c r="B1394" s="71"/>
      <c r="C1394" s="71"/>
      <c r="D1394" s="69"/>
      <c r="E1394" s="71"/>
      <c r="F1394" s="71"/>
      <c r="G1394" s="71"/>
      <c r="H1394" s="71"/>
      <c r="I1394" s="72"/>
      <c r="J1394" s="73"/>
    </row>
    <row r="1395" spans="1:10" x14ac:dyDescent="0.35">
      <c r="A1395" s="71"/>
      <c r="B1395" s="71"/>
      <c r="C1395" s="71"/>
      <c r="D1395" s="69"/>
      <c r="E1395" s="71"/>
      <c r="F1395" s="71"/>
      <c r="G1395" s="71"/>
      <c r="H1395" s="71"/>
      <c r="I1395" s="72"/>
      <c r="J1395" s="73"/>
    </row>
    <row r="1396" spans="1:10" x14ac:dyDescent="0.35">
      <c r="A1396" s="71"/>
      <c r="B1396" s="71"/>
      <c r="C1396" s="71"/>
      <c r="D1396" s="69"/>
      <c r="E1396" s="71"/>
      <c r="F1396" s="71"/>
      <c r="G1396" s="71"/>
      <c r="H1396" s="71"/>
      <c r="I1396" s="72"/>
      <c r="J1396" s="73"/>
    </row>
    <row r="1397" spans="1:10" x14ac:dyDescent="0.35">
      <c r="A1397" s="71"/>
      <c r="B1397" s="71"/>
      <c r="C1397" s="71"/>
      <c r="D1397" s="69"/>
      <c r="E1397" s="71"/>
      <c r="F1397" s="71"/>
      <c r="G1397" s="71"/>
      <c r="H1397" s="71"/>
      <c r="I1397" s="72"/>
      <c r="J1397" s="73"/>
    </row>
    <row r="1398" spans="1:10" x14ac:dyDescent="0.35">
      <c r="A1398" s="71"/>
      <c r="B1398" s="71"/>
      <c r="C1398" s="71"/>
      <c r="D1398" s="69"/>
      <c r="E1398" s="71"/>
      <c r="F1398" s="71"/>
      <c r="G1398" s="71"/>
      <c r="H1398" s="71"/>
      <c r="I1398" s="72"/>
      <c r="J1398" s="73"/>
    </row>
    <row r="1399" spans="1:10" x14ac:dyDescent="0.35">
      <c r="A1399" s="71"/>
      <c r="B1399" s="71"/>
      <c r="C1399" s="71"/>
      <c r="D1399" s="69"/>
      <c r="E1399" s="71"/>
      <c r="F1399" s="71"/>
      <c r="G1399" s="71"/>
      <c r="H1399" s="71"/>
      <c r="I1399" s="72"/>
      <c r="J1399" s="73"/>
    </row>
    <row r="1400" spans="1:10" x14ac:dyDescent="0.35">
      <c r="A1400" s="71"/>
      <c r="B1400" s="71"/>
      <c r="C1400" s="71"/>
      <c r="D1400" s="69"/>
      <c r="E1400" s="71"/>
      <c r="F1400" s="71"/>
      <c r="G1400" s="71"/>
      <c r="H1400" s="71"/>
      <c r="I1400" s="72"/>
      <c r="J1400" s="73"/>
    </row>
    <row r="1401" spans="1:10" x14ac:dyDescent="0.35">
      <c r="A1401" s="71"/>
      <c r="B1401" s="71"/>
      <c r="C1401" s="71"/>
      <c r="D1401" s="69"/>
      <c r="E1401" s="71"/>
      <c r="F1401" s="71"/>
      <c r="G1401" s="71"/>
      <c r="H1401" s="71"/>
      <c r="I1401" s="72"/>
      <c r="J1401" s="73"/>
    </row>
    <row r="1402" spans="1:10" x14ac:dyDescent="0.35">
      <c r="A1402" s="71"/>
      <c r="B1402" s="71"/>
      <c r="C1402" s="71"/>
      <c r="D1402" s="69"/>
      <c r="E1402" s="71"/>
      <c r="F1402" s="71"/>
      <c r="G1402" s="71"/>
      <c r="H1402" s="71"/>
      <c r="I1402" s="72"/>
      <c r="J1402" s="73"/>
    </row>
    <row r="1403" spans="1:10" x14ac:dyDescent="0.35">
      <c r="A1403" s="71"/>
      <c r="B1403" s="71"/>
      <c r="C1403" s="71"/>
      <c r="D1403" s="69"/>
      <c r="E1403" s="71"/>
      <c r="F1403" s="71"/>
      <c r="G1403" s="71"/>
      <c r="H1403" s="71"/>
      <c r="I1403" s="72"/>
      <c r="J1403" s="73"/>
    </row>
    <row r="1404" spans="1:10" x14ac:dyDescent="0.35">
      <c r="A1404" s="71"/>
      <c r="B1404" s="71"/>
      <c r="C1404" s="71"/>
      <c r="D1404" s="69"/>
      <c r="E1404" s="71"/>
      <c r="F1404" s="71"/>
      <c r="G1404" s="71"/>
      <c r="H1404" s="71"/>
      <c r="I1404" s="72"/>
      <c r="J1404" s="73"/>
    </row>
    <row r="1405" spans="1:10" x14ac:dyDescent="0.35">
      <c r="A1405" s="71"/>
      <c r="B1405" s="71"/>
      <c r="C1405" s="71"/>
      <c r="D1405" s="69"/>
      <c r="E1405" s="71"/>
      <c r="F1405" s="71"/>
      <c r="G1405" s="71"/>
      <c r="H1405" s="71"/>
      <c r="I1405" s="72"/>
      <c r="J1405" s="73"/>
    </row>
    <row r="1406" spans="1:10" x14ac:dyDescent="0.35">
      <c r="A1406" s="71"/>
      <c r="B1406" s="71"/>
      <c r="C1406" s="71"/>
      <c r="D1406" s="69"/>
      <c r="E1406" s="71"/>
      <c r="F1406" s="71"/>
      <c r="G1406" s="71"/>
      <c r="H1406" s="71"/>
      <c r="I1406" s="72"/>
      <c r="J1406" s="73"/>
    </row>
    <row r="1407" spans="1:10" x14ac:dyDescent="0.35">
      <c r="A1407" s="71"/>
      <c r="B1407" s="71"/>
      <c r="C1407" s="71"/>
      <c r="D1407" s="69"/>
      <c r="E1407" s="71"/>
      <c r="F1407" s="71"/>
      <c r="G1407" s="71"/>
      <c r="H1407" s="71"/>
      <c r="I1407" s="72"/>
      <c r="J1407" s="73"/>
    </row>
    <row r="1408" spans="1:10" x14ac:dyDescent="0.35">
      <c r="A1408" s="71"/>
      <c r="B1408" s="71"/>
      <c r="C1408" s="71"/>
      <c r="D1408" s="69"/>
      <c r="E1408" s="71"/>
      <c r="F1408" s="71"/>
      <c r="G1408" s="71"/>
      <c r="H1408" s="71"/>
      <c r="I1408" s="72"/>
      <c r="J1408" s="73"/>
    </row>
    <row r="1409" spans="1:10" x14ac:dyDescent="0.35">
      <c r="A1409" s="71"/>
      <c r="B1409" s="71"/>
      <c r="C1409" s="71"/>
      <c r="D1409" s="69"/>
      <c r="E1409" s="71"/>
      <c r="F1409" s="71"/>
      <c r="G1409" s="71"/>
      <c r="H1409" s="71"/>
      <c r="I1409" s="72"/>
      <c r="J1409" s="73"/>
    </row>
    <row r="1410" spans="1:10" x14ac:dyDescent="0.35">
      <c r="A1410" s="71"/>
      <c r="B1410" s="71"/>
      <c r="C1410" s="71"/>
      <c r="D1410" s="69"/>
      <c r="E1410" s="71"/>
      <c r="F1410" s="71"/>
      <c r="G1410" s="71"/>
      <c r="H1410" s="71"/>
      <c r="I1410" s="72"/>
      <c r="J1410" s="73"/>
    </row>
    <row r="1411" spans="1:10" x14ac:dyDescent="0.35">
      <c r="A1411" s="71"/>
      <c r="B1411" s="71"/>
      <c r="C1411" s="71"/>
      <c r="D1411" s="69"/>
      <c r="E1411" s="71"/>
      <c r="F1411" s="71"/>
      <c r="G1411" s="71"/>
      <c r="H1411" s="71"/>
      <c r="I1411" s="72"/>
      <c r="J1411" s="73"/>
    </row>
    <row r="1412" spans="1:10" x14ac:dyDescent="0.35">
      <c r="A1412" s="71"/>
      <c r="B1412" s="71"/>
      <c r="C1412" s="71"/>
      <c r="D1412" s="69"/>
      <c r="E1412" s="71"/>
      <c r="F1412" s="71"/>
      <c r="G1412" s="71"/>
      <c r="H1412" s="71"/>
      <c r="I1412" s="72"/>
      <c r="J1412" s="73"/>
    </row>
    <row r="1413" spans="1:10" x14ac:dyDescent="0.35">
      <c r="A1413" s="71"/>
      <c r="B1413" s="71"/>
      <c r="C1413" s="71"/>
      <c r="D1413" s="69"/>
      <c r="E1413" s="71"/>
      <c r="F1413" s="71"/>
      <c r="G1413" s="71"/>
      <c r="H1413" s="71"/>
      <c r="I1413" s="72"/>
      <c r="J1413" s="73"/>
    </row>
    <row r="1414" spans="1:10" x14ac:dyDescent="0.35">
      <c r="A1414" s="71"/>
      <c r="B1414" s="71"/>
      <c r="C1414" s="71"/>
      <c r="D1414" s="69"/>
      <c r="E1414" s="71"/>
      <c r="F1414" s="71"/>
      <c r="G1414" s="71"/>
      <c r="H1414" s="71"/>
      <c r="I1414" s="72"/>
      <c r="J1414" s="73"/>
    </row>
    <row r="1415" spans="1:10" x14ac:dyDescent="0.35">
      <c r="A1415" s="71"/>
      <c r="B1415" s="71"/>
      <c r="C1415" s="71"/>
      <c r="D1415" s="69"/>
      <c r="E1415" s="71"/>
      <c r="F1415" s="71"/>
      <c r="G1415" s="71"/>
      <c r="H1415" s="71"/>
      <c r="I1415" s="72"/>
      <c r="J1415" s="73"/>
    </row>
    <row r="1416" spans="1:10" x14ac:dyDescent="0.35">
      <c r="A1416" s="71"/>
      <c r="B1416" s="71"/>
      <c r="C1416" s="71"/>
      <c r="D1416" s="69"/>
      <c r="E1416" s="71"/>
      <c r="F1416" s="71"/>
      <c r="G1416" s="71"/>
      <c r="H1416" s="71"/>
      <c r="I1416" s="72"/>
      <c r="J1416" s="73"/>
    </row>
    <row r="1417" spans="1:10" x14ac:dyDescent="0.35">
      <c r="A1417" s="71"/>
      <c r="B1417" s="71"/>
      <c r="C1417" s="71"/>
      <c r="D1417" s="69"/>
      <c r="E1417" s="71"/>
      <c r="F1417" s="71"/>
      <c r="G1417" s="71"/>
      <c r="H1417" s="71"/>
      <c r="I1417" s="72"/>
      <c r="J1417" s="73"/>
    </row>
    <row r="1418" spans="1:10" x14ac:dyDescent="0.35">
      <c r="A1418" s="71"/>
      <c r="B1418" s="71"/>
      <c r="C1418" s="71"/>
      <c r="D1418" s="69"/>
      <c r="E1418" s="71"/>
      <c r="F1418" s="71"/>
      <c r="G1418" s="71"/>
      <c r="H1418" s="71"/>
      <c r="I1418" s="72"/>
      <c r="J1418" s="73"/>
    </row>
    <row r="1419" spans="1:10" x14ac:dyDescent="0.35">
      <c r="A1419" s="71"/>
      <c r="B1419" s="71"/>
      <c r="C1419" s="71"/>
      <c r="D1419" s="69"/>
      <c r="E1419" s="71"/>
      <c r="F1419" s="71"/>
      <c r="G1419" s="71"/>
      <c r="H1419" s="71"/>
      <c r="I1419" s="72"/>
      <c r="J1419" s="73"/>
    </row>
    <row r="1420" spans="1:10" x14ac:dyDescent="0.35">
      <c r="A1420" s="71"/>
      <c r="B1420" s="71"/>
      <c r="C1420" s="71"/>
      <c r="D1420" s="69"/>
      <c r="E1420" s="71"/>
      <c r="F1420" s="71"/>
      <c r="G1420" s="71"/>
      <c r="H1420" s="71"/>
      <c r="I1420" s="72"/>
      <c r="J1420" s="73"/>
    </row>
    <row r="1421" spans="1:10" x14ac:dyDescent="0.35">
      <c r="A1421" s="71"/>
      <c r="B1421" s="71"/>
      <c r="C1421" s="71"/>
      <c r="D1421" s="69"/>
      <c r="E1421" s="71"/>
      <c r="F1421" s="71"/>
      <c r="G1421" s="71"/>
      <c r="H1421" s="71"/>
      <c r="I1421" s="72"/>
      <c r="J1421" s="73"/>
    </row>
    <row r="1422" spans="1:10" x14ac:dyDescent="0.35">
      <c r="A1422" s="71"/>
      <c r="B1422" s="71"/>
      <c r="C1422" s="71"/>
      <c r="D1422" s="69"/>
      <c r="E1422" s="71"/>
      <c r="F1422" s="71"/>
      <c r="G1422" s="71"/>
      <c r="H1422" s="71"/>
      <c r="I1422" s="72"/>
      <c r="J1422" s="73"/>
    </row>
    <row r="1423" spans="1:10" x14ac:dyDescent="0.35">
      <c r="A1423" s="71"/>
      <c r="B1423" s="71"/>
      <c r="C1423" s="71"/>
      <c r="D1423" s="69"/>
      <c r="E1423" s="71"/>
      <c r="F1423" s="71"/>
      <c r="G1423" s="71"/>
      <c r="H1423" s="71"/>
      <c r="I1423" s="72"/>
      <c r="J1423" s="73"/>
    </row>
    <row r="1424" spans="1:10" x14ac:dyDescent="0.35">
      <c r="A1424" s="71"/>
      <c r="B1424" s="71"/>
      <c r="C1424" s="71"/>
      <c r="D1424" s="69"/>
      <c r="E1424" s="71"/>
      <c r="F1424" s="71"/>
      <c r="G1424" s="71"/>
      <c r="H1424" s="71"/>
      <c r="I1424" s="72"/>
      <c r="J1424" s="73"/>
    </row>
    <row r="1425" spans="1:10" x14ac:dyDescent="0.35">
      <c r="A1425" s="71"/>
      <c r="B1425" s="71"/>
      <c r="C1425" s="71"/>
      <c r="D1425" s="69"/>
      <c r="E1425" s="71"/>
      <c r="F1425" s="71"/>
      <c r="G1425" s="71"/>
      <c r="H1425" s="71"/>
      <c r="I1425" s="72"/>
      <c r="J1425" s="73"/>
    </row>
    <row r="1426" spans="1:10" x14ac:dyDescent="0.35">
      <c r="A1426" s="71"/>
      <c r="B1426" s="71"/>
      <c r="C1426" s="71"/>
      <c r="D1426" s="69"/>
      <c r="E1426" s="71"/>
      <c r="F1426" s="71"/>
      <c r="G1426" s="71"/>
      <c r="H1426" s="71"/>
      <c r="I1426" s="72"/>
      <c r="J1426" s="73"/>
    </row>
    <row r="1427" spans="1:10" x14ac:dyDescent="0.35">
      <c r="A1427" s="71"/>
      <c r="B1427" s="71"/>
      <c r="C1427" s="71"/>
      <c r="D1427" s="69"/>
      <c r="E1427" s="71"/>
      <c r="F1427" s="71"/>
      <c r="G1427" s="71"/>
      <c r="H1427" s="71"/>
      <c r="I1427" s="72"/>
      <c r="J1427" s="73"/>
    </row>
    <row r="1428" spans="1:10" x14ac:dyDescent="0.35">
      <c r="A1428" s="71"/>
      <c r="B1428" s="71"/>
      <c r="C1428" s="71"/>
      <c r="D1428" s="69"/>
      <c r="E1428" s="71"/>
      <c r="F1428" s="71"/>
      <c r="G1428" s="71"/>
      <c r="H1428" s="71"/>
      <c r="I1428" s="72"/>
      <c r="J1428" s="73"/>
    </row>
    <row r="1429" spans="1:10" x14ac:dyDescent="0.35">
      <c r="A1429" s="71"/>
      <c r="B1429" s="71"/>
      <c r="C1429" s="71"/>
      <c r="D1429" s="69"/>
      <c r="E1429" s="71"/>
      <c r="F1429" s="71"/>
      <c r="G1429" s="71"/>
      <c r="H1429" s="71"/>
      <c r="I1429" s="72"/>
      <c r="J1429" s="73"/>
    </row>
    <row r="1430" spans="1:10" x14ac:dyDescent="0.35">
      <c r="A1430" s="71"/>
      <c r="B1430" s="71"/>
      <c r="C1430" s="71"/>
      <c r="D1430" s="69"/>
      <c r="E1430" s="71"/>
      <c r="F1430" s="71"/>
      <c r="G1430" s="71"/>
      <c r="H1430" s="71"/>
      <c r="I1430" s="72"/>
      <c r="J1430" s="73"/>
    </row>
    <row r="1431" spans="1:10" x14ac:dyDescent="0.35">
      <c r="A1431" s="71"/>
      <c r="B1431" s="71"/>
      <c r="C1431" s="71"/>
      <c r="D1431" s="69"/>
      <c r="E1431" s="71"/>
      <c r="F1431" s="71"/>
      <c r="G1431" s="71"/>
      <c r="H1431" s="71"/>
      <c r="I1431" s="72"/>
      <c r="J1431" s="73"/>
    </row>
    <row r="1432" spans="1:10" x14ac:dyDescent="0.35">
      <c r="A1432" s="71"/>
      <c r="B1432" s="71"/>
      <c r="C1432" s="71"/>
      <c r="D1432" s="69"/>
      <c r="E1432" s="71"/>
      <c r="F1432" s="71"/>
      <c r="G1432" s="71"/>
      <c r="H1432" s="71"/>
      <c r="I1432" s="72"/>
      <c r="J1432" s="73"/>
    </row>
    <row r="1433" spans="1:10" x14ac:dyDescent="0.35">
      <c r="A1433" s="71"/>
      <c r="B1433" s="71"/>
      <c r="C1433" s="71"/>
      <c r="D1433" s="69"/>
      <c r="E1433" s="71"/>
      <c r="F1433" s="71"/>
      <c r="G1433" s="71"/>
      <c r="H1433" s="71"/>
      <c r="I1433" s="72"/>
      <c r="J1433" s="73"/>
    </row>
    <row r="1434" spans="1:10" x14ac:dyDescent="0.35">
      <c r="A1434" s="71"/>
      <c r="B1434" s="71"/>
      <c r="C1434" s="71"/>
      <c r="D1434" s="69"/>
      <c r="E1434" s="71"/>
      <c r="F1434" s="71"/>
      <c r="G1434" s="71"/>
      <c r="H1434" s="71"/>
      <c r="I1434" s="72"/>
      <c r="J1434" s="73"/>
    </row>
    <row r="1435" spans="1:10" x14ac:dyDescent="0.35">
      <c r="A1435" s="71"/>
      <c r="B1435" s="71"/>
      <c r="C1435" s="71"/>
      <c r="D1435" s="69"/>
      <c r="E1435" s="71"/>
      <c r="F1435" s="71"/>
      <c r="G1435" s="71"/>
      <c r="H1435" s="71"/>
      <c r="I1435" s="72"/>
      <c r="J1435" s="73"/>
    </row>
    <row r="1436" spans="1:10" x14ac:dyDescent="0.35">
      <c r="A1436" s="71"/>
      <c r="B1436" s="71"/>
      <c r="C1436" s="71"/>
      <c r="D1436" s="69"/>
      <c r="E1436" s="71"/>
      <c r="F1436" s="71"/>
      <c r="G1436" s="71"/>
      <c r="H1436" s="71"/>
      <c r="I1436" s="72"/>
      <c r="J1436" s="73"/>
    </row>
    <row r="1437" spans="1:10" x14ac:dyDescent="0.35">
      <c r="A1437" s="71"/>
      <c r="B1437" s="71"/>
      <c r="C1437" s="71"/>
      <c r="D1437" s="69"/>
      <c r="E1437" s="71"/>
      <c r="F1437" s="71"/>
      <c r="G1437" s="71"/>
      <c r="H1437" s="71"/>
      <c r="I1437" s="72"/>
      <c r="J1437" s="73"/>
    </row>
    <row r="1438" spans="1:10" x14ac:dyDescent="0.35">
      <c r="A1438" s="71"/>
      <c r="B1438" s="71"/>
      <c r="C1438" s="71"/>
      <c r="D1438" s="69"/>
      <c r="E1438" s="71"/>
      <c r="F1438" s="71"/>
      <c r="G1438" s="71"/>
      <c r="H1438" s="71"/>
      <c r="I1438" s="72"/>
      <c r="J1438" s="73"/>
    </row>
    <row r="1439" spans="1:10" x14ac:dyDescent="0.35">
      <c r="A1439" s="71"/>
      <c r="B1439" s="71"/>
      <c r="C1439" s="71"/>
      <c r="D1439" s="69"/>
      <c r="E1439" s="71"/>
      <c r="F1439" s="71"/>
      <c r="G1439" s="71"/>
      <c r="H1439" s="71"/>
      <c r="I1439" s="72"/>
      <c r="J1439" s="73"/>
    </row>
    <row r="1440" spans="1:10" x14ac:dyDescent="0.35">
      <c r="A1440" s="71"/>
      <c r="B1440" s="71"/>
      <c r="C1440" s="71"/>
      <c r="D1440" s="69"/>
      <c r="E1440" s="71"/>
      <c r="F1440" s="71"/>
      <c r="G1440" s="71"/>
      <c r="H1440" s="71"/>
      <c r="I1440" s="72"/>
      <c r="J1440" s="73"/>
    </row>
    <row r="1441" spans="1:10" x14ac:dyDescent="0.35">
      <c r="A1441" s="71"/>
      <c r="B1441" s="71"/>
      <c r="C1441" s="71"/>
      <c r="D1441" s="69"/>
      <c r="E1441" s="71"/>
      <c r="F1441" s="71"/>
      <c r="G1441" s="71"/>
      <c r="H1441" s="71"/>
      <c r="I1441" s="72"/>
      <c r="J1441" s="73"/>
    </row>
    <row r="1442" spans="1:10" x14ac:dyDescent="0.35">
      <c r="A1442" s="71"/>
      <c r="B1442" s="71"/>
      <c r="C1442" s="71"/>
      <c r="D1442" s="69"/>
      <c r="E1442" s="71"/>
      <c r="F1442" s="71"/>
      <c r="G1442" s="71"/>
      <c r="H1442" s="71"/>
      <c r="I1442" s="72"/>
      <c r="J1442" s="73"/>
    </row>
    <row r="1443" spans="1:10" x14ac:dyDescent="0.35">
      <c r="A1443" s="71"/>
      <c r="B1443" s="71"/>
      <c r="C1443" s="71"/>
      <c r="D1443" s="69"/>
      <c r="E1443" s="71"/>
      <c r="F1443" s="71"/>
      <c r="G1443" s="71"/>
      <c r="H1443" s="71"/>
      <c r="I1443" s="72"/>
      <c r="J1443" s="73"/>
    </row>
    <row r="1444" spans="1:10" x14ac:dyDescent="0.35">
      <c r="A1444" s="71"/>
      <c r="B1444" s="71"/>
      <c r="C1444" s="71"/>
      <c r="D1444" s="69"/>
      <c r="E1444" s="71"/>
      <c r="F1444" s="71"/>
      <c r="G1444" s="71"/>
      <c r="H1444" s="71"/>
      <c r="I1444" s="72"/>
      <c r="J1444" s="73"/>
    </row>
    <row r="1445" spans="1:10" x14ac:dyDescent="0.35">
      <c r="A1445" s="71"/>
      <c r="B1445" s="71"/>
      <c r="C1445" s="71"/>
      <c r="D1445" s="69"/>
      <c r="E1445" s="71"/>
      <c r="F1445" s="71"/>
      <c r="G1445" s="71"/>
      <c r="H1445" s="71"/>
      <c r="I1445" s="72"/>
      <c r="J1445" s="73"/>
    </row>
    <row r="1446" spans="1:10" x14ac:dyDescent="0.35">
      <c r="A1446" s="71"/>
      <c r="B1446" s="71"/>
      <c r="C1446" s="71"/>
      <c r="D1446" s="69"/>
      <c r="E1446" s="71"/>
      <c r="F1446" s="71"/>
      <c r="G1446" s="71"/>
      <c r="H1446" s="71"/>
      <c r="I1446" s="72"/>
      <c r="J1446" s="73"/>
    </row>
    <row r="1447" spans="1:10" x14ac:dyDescent="0.35">
      <c r="A1447" s="71"/>
      <c r="B1447" s="71"/>
      <c r="C1447" s="71"/>
      <c r="D1447" s="69"/>
      <c r="E1447" s="71"/>
      <c r="F1447" s="71"/>
      <c r="G1447" s="71"/>
      <c r="H1447" s="71"/>
      <c r="I1447" s="72"/>
      <c r="J1447" s="73"/>
    </row>
    <row r="1448" spans="1:10" x14ac:dyDescent="0.35">
      <c r="A1448" s="71"/>
      <c r="B1448" s="71"/>
      <c r="C1448" s="71"/>
      <c r="D1448" s="69"/>
      <c r="E1448" s="71"/>
      <c r="F1448" s="71"/>
      <c r="G1448" s="71"/>
      <c r="H1448" s="71"/>
      <c r="I1448" s="72"/>
      <c r="J1448" s="73"/>
    </row>
    <row r="1449" spans="1:10" x14ac:dyDescent="0.35">
      <c r="A1449" s="71"/>
      <c r="B1449" s="71"/>
      <c r="C1449" s="71"/>
      <c r="D1449" s="69"/>
      <c r="E1449" s="71"/>
      <c r="F1449" s="71"/>
      <c r="G1449" s="71"/>
      <c r="H1449" s="71"/>
      <c r="I1449" s="72"/>
      <c r="J1449" s="73"/>
    </row>
    <row r="1450" spans="1:10" x14ac:dyDescent="0.35">
      <c r="A1450" s="71"/>
      <c r="B1450" s="71"/>
      <c r="C1450" s="71"/>
      <c r="D1450" s="69"/>
      <c r="E1450" s="71"/>
      <c r="F1450" s="71"/>
      <c r="G1450" s="71"/>
      <c r="H1450" s="71"/>
      <c r="I1450" s="72"/>
      <c r="J1450" s="73"/>
    </row>
    <row r="1451" spans="1:10" x14ac:dyDescent="0.35">
      <c r="A1451" s="71"/>
      <c r="B1451" s="71"/>
      <c r="C1451" s="71"/>
      <c r="D1451" s="69"/>
      <c r="E1451" s="71"/>
      <c r="F1451" s="71"/>
      <c r="G1451" s="71"/>
      <c r="H1451" s="71"/>
      <c r="I1451" s="72"/>
      <c r="J1451" s="73"/>
    </row>
    <row r="1452" spans="1:10" x14ac:dyDescent="0.35">
      <c r="A1452" s="71"/>
      <c r="B1452" s="71"/>
      <c r="C1452" s="71"/>
      <c r="D1452" s="69"/>
      <c r="E1452" s="71"/>
      <c r="F1452" s="71"/>
      <c r="G1452" s="71"/>
      <c r="H1452" s="71"/>
      <c r="I1452" s="72"/>
      <c r="J1452" s="73"/>
    </row>
    <row r="1453" spans="1:10" x14ac:dyDescent="0.35">
      <c r="A1453" s="71"/>
      <c r="B1453" s="71"/>
      <c r="C1453" s="71"/>
      <c r="D1453" s="69"/>
      <c r="E1453" s="71"/>
      <c r="F1453" s="71"/>
      <c r="G1453" s="71"/>
      <c r="H1453" s="71"/>
      <c r="I1453" s="72"/>
      <c r="J1453" s="73"/>
    </row>
    <row r="1454" spans="1:10" x14ac:dyDescent="0.35">
      <c r="A1454" s="71"/>
      <c r="B1454" s="71"/>
      <c r="C1454" s="71"/>
      <c r="D1454" s="69"/>
      <c r="E1454" s="71"/>
      <c r="F1454" s="71"/>
      <c r="G1454" s="71"/>
      <c r="H1454" s="71"/>
      <c r="I1454" s="72"/>
      <c r="J1454" s="73"/>
    </row>
    <row r="1455" spans="1:10" x14ac:dyDescent="0.35">
      <c r="A1455" s="71"/>
      <c r="B1455" s="71"/>
      <c r="C1455" s="71"/>
      <c r="D1455" s="69"/>
      <c r="E1455" s="71"/>
      <c r="F1455" s="71"/>
      <c r="G1455" s="71"/>
      <c r="H1455" s="71"/>
      <c r="I1455" s="72"/>
      <c r="J1455" s="73"/>
    </row>
    <row r="1456" spans="1:10" x14ac:dyDescent="0.35">
      <c r="A1456" s="71"/>
      <c r="B1456" s="71"/>
      <c r="C1456" s="71"/>
      <c r="D1456" s="69"/>
      <c r="E1456" s="71"/>
      <c r="F1456" s="71"/>
      <c r="G1456" s="71"/>
      <c r="H1456" s="71"/>
      <c r="I1456" s="72"/>
      <c r="J1456" s="73"/>
    </row>
    <row r="1457" spans="1:10" x14ac:dyDescent="0.35">
      <c r="A1457" s="71"/>
      <c r="B1457" s="71"/>
      <c r="C1457" s="71"/>
      <c r="D1457" s="69"/>
      <c r="E1457" s="71"/>
      <c r="F1457" s="71"/>
      <c r="G1457" s="71"/>
      <c r="H1457" s="71"/>
      <c r="I1457" s="72"/>
      <c r="J1457" s="73"/>
    </row>
    <row r="1458" spans="1:10" x14ac:dyDescent="0.35">
      <c r="A1458" s="71"/>
      <c r="B1458" s="71"/>
      <c r="C1458" s="71"/>
      <c r="D1458" s="69"/>
      <c r="E1458" s="71"/>
      <c r="F1458" s="71"/>
      <c r="G1458" s="71"/>
      <c r="H1458" s="71"/>
      <c r="I1458" s="72"/>
      <c r="J1458" s="73"/>
    </row>
    <row r="1459" spans="1:10" x14ac:dyDescent="0.35">
      <c r="A1459" s="71"/>
      <c r="B1459" s="71"/>
      <c r="C1459" s="71"/>
      <c r="D1459" s="69"/>
      <c r="E1459" s="71"/>
      <c r="F1459" s="71"/>
      <c r="G1459" s="71"/>
      <c r="H1459" s="71"/>
      <c r="I1459" s="72"/>
      <c r="J1459" s="73"/>
    </row>
    <row r="1460" spans="1:10" x14ac:dyDescent="0.35">
      <c r="A1460" s="71"/>
      <c r="B1460" s="71"/>
      <c r="C1460" s="71"/>
      <c r="D1460" s="69"/>
      <c r="E1460" s="71"/>
      <c r="F1460" s="71"/>
      <c r="G1460" s="71"/>
      <c r="H1460" s="71"/>
      <c r="I1460" s="72"/>
      <c r="J1460" s="73"/>
    </row>
    <row r="1461" spans="1:10" x14ac:dyDescent="0.35">
      <c r="A1461" s="71"/>
      <c r="B1461" s="71"/>
      <c r="C1461" s="71"/>
      <c r="D1461" s="69"/>
      <c r="E1461" s="71"/>
      <c r="F1461" s="71"/>
      <c r="G1461" s="71"/>
      <c r="H1461" s="71"/>
      <c r="I1461" s="72"/>
      <c r="J1461" s="73"/>
    </row>
    <row r="1462" spans="1:10" x14ac:dyDescent="0.35">
      <c r="A1462" s="71"/>
      <c r="B1462" s="71"/>
      <c r="C1462" s="71"/>
      <c r="D1462" s="69"/>
      <c r="E1462" s="71"/>
      <c r="F1462" s="71"/>
      <c r="G1462" s="71"/>
      <c r="H1462" s="71"/>
      <c r="I1462" s="72"/>
      <c r="J1462" s="73"/>
    </row>
    <row r="1463" spans="1:10" x14ac:dyDescent="0.35">
      <c r="A1463" s="71"/>
      <c r="B1463" s="71"/>
      <c r="C1463" s="71"/>
      <c r="D1463" s="69"/>
      <c r="E1463" s="71"/>
      <c r="F1463" s="71"/>
      <c r="G1463" s="71"/>
      <c r="H1463" s="71"/>
      <c r="I1463" s="72"/>
      <c r="J1463" s="73"/>
    </row>
    <row r="1464" spans="1:10" x14ac:dyDescent="0.35">
      <c r="A1464" s="71"/>
      <c r="B1464" s="71"/>
      <c r="C1464" s="71"/>
      <c r="D1464" s="69"/>
      <c r="E1464" s="71"/>
      <c r="F1464" s="71"/>
      <c r="G1464" s="71"/>
      <c r="H1464" s="71"/>
      <c r="I1464" s="72"/>
      <c r="J1464" s="73"/>
    </row>
    <row r="1465" spans="1:10" x14ac:dyDescent="0.35">
      <c r="A1465" s="71"/>
      <c r="B1465" s="71"/>
      <c r="C1465" s="71"/>
      <c r="D1465" s="69"/>
      <c r="E1465" s="71"/>
      <c r="F1465" s="71"/>
      <c r="G1465" s="71"/>
      <c r="H1465" s="71"/>
      <c r="I1465" s="72"/>
      <c r="J1465" s="73"/>
    </row>
    <row r="1466" spans="1:10" x14ac:dyDescent="0.35">
      <c r="A1466" s="71"/>
      <c r="B1466" s="71"/>
      <c r="C1466" s="71"/>
      <c r="D1466" s="69"/>
      <c r="E1466" s="71"/>
      <c r="F1466" s="71"/>
      <c r="G1466" s="71"/>
      <c r="H1466" s="71"/>
      <c r="I1466" s="72"/>
      <c r="J1466" s="73"/>
    </row>
    <row r="1467" spans="1:10" x14ac:dyDescent="0.35">
      <c r="A1467" s="71"/>
      <c r="B1467" s="71"/>
      <c r="C1467" s="71"/>
      <c r="D1467" s="69"/>
      <c r="E1467" s="71"/>
      <c r="F1467" s="71"/>
      <c r="G1467" s="71"/>
      <c r="H1467" s="71"/>
      <c r="I1467" s="72"/>
      <c r="J1467" s="73"/>
    </row>
    <row r="1468" spans="1:10" x14ac:dyDescent="0.35">
      <c r="A1468" s="71"/>
      <c r="B1468" s="71"/>
      <c r="C1468" s="71"/>
      <c r="D1468" s="69"/>
      <c r="E1468" s="71"/>
      <c r="F1468" s="71"/>
      <c r="G1468" s="71"/>
      <c r="H1468" s="71"/>
      <c r="I1468" s="72"/>
      <c r="J1468" s="73"/>
    </row>
    <row r="1469" spans="1:10" x14ac:dyDescent="0.35">
      <c r="A1469" s="71"/>
      <c r="B1469" s="71"/>
      <c r="C1469" s="71"/>
      <c r="D1469" s="69"/>
      <c r="E1469" s="71"/>
      <c r="F1469" s="71"/>
      <c r="G1469" s="71"/>
      <c r="H1469" s="71"/>
      <c r="I1469" s="72"/>
      <c r="J1469" s="73"/>
    </row>
    <row r="1470" spans="1:10" x14ac:dyDescent="0.35">
      <c r="A1470" s="71"/>
      <c r="B1470" s="71"/>
      <c r="C1470" s="71"/>
      <c r="D1470" s="69"/>
      <c r="E1470" s="71"/>
      <c r="F1470" s="71"/>
      <c r="G1470" s="71"/>
      <c r="H1470" s="71"/>
      <c r="I1470" s="72"/>
      <c r="J1470" s="73"/>
    </row>
    <row r="1471" spans="1:10" x14ac:dyDescent="0.35">
      <c r="A1471" s="71"/>
      <c r="B1471" s="71"/>
      <c r="C1471" s="71"/>
      <c r="D1471" s="69"/>
      <c r="E1471" s="71"/>
      <c r="F1471" s="71"/>
      <c r="G1471" s="71"/>
      <c r="H1471" s="71"/>
      <c r="I1471" s="72"/>
      <c r="J1471" s="73"/>
    </row>
    <row r="1472" spans="1:10" x14ac:dyDescent="0.35">
      <c r="A1472" s="71"/>
      <c r="B1472" s="71"/>
      <c r="C1472" s="71"/>
      <c r="D1472" s="69"/>
      <c r="E1472" s="71"/>
      <c r="F1472" s="71"/>
      <c r="G1472" s="71"/>
      <c r="H1472" s="71"/>
      <c r="I1472" s="72"/>
      <c r="J1472" s="73"/>
    </row>
    <row r="1473" spans="1:10" x14ac:dyDescent="0.35">
      <c r="A1473" s="71"/>
      <c r="B1473" s="71"/>
      <c r="C1473" s="71"/>
      <c r="D1473" s="69"/>
      <c r="E1473" s="71"/>
      <c r="F1473" s="71"/>
      <c r="G1473" s="71"/>
      <c r="H1473" s="71"/>
      <c r="I1473" s="72"/>
      <c r="J1473" s="73"/>
    </row>
    <row r="1474" spans="1:10" x14ac:dyDescent="0.35">
      <c r="A1474" s="71"/>
      <c r="B1474" s="71"/>
      <c r="C1474" s="71"/>
      <c r="D1474" s="69"/>
      <c r="E1474" s="71"/>
      <c r="F1474" s="71"/>
      <c r="G1474" s="71"/>
      <c r="H1474" s="71"/>
      <c r="I1474" s="72"/>
      <c r="J1474" s="73"/>
    </row>
    <row r="1475" spans="1:10" x14ac:dyDescent="0.35">
      <c r="A1475" s="71"/>
      <c r="B1475" s="71"/>
      <c r="C1475" s="71"/>
      <c r="D1475" s="69"/>
      <c r="E1475" s="71"/>
      <c r="F1475" s="71"/>
      <c r="G1475" s="71"/>
      <c r="H1475" s="71"/>
      <c r="I1475" s="72"/>
      <c r="J1475" s="73"/>
    </row>
    <row r="1476" spans="1:10" x14ac:dyDescent="0.35">
      <c r="A1476" s="71"/>
      <c r="B1476" s="71"/>
      <c r="C1476" s="71"/>
      <c r="D1476" s="69"/>
      <c r="E1476" s="71"/>
      <c r="F1476" s="71"/>
      <c r="G1476" s="71"/>
      <c r="H1476" s="71"/>
      <c r="I1476" s="72"/>
      <c r="J1476" s="73"/>
    </row>
    <row r="1477" spans="1:10" x14ac:dyDescent="0.35">
      <c r="A1477" s="71"/>
      <c r="B1477" s="71"/>
      <c r="C1477" s="71"/>
      <c r="D1477" s="69"/>
      <c r="E1477" s="71"/>
      <c r="F1477" s="71"/>
      <c r="G1477" s="71"/>
      <c r="H1477" s="71"/>
      <c r="I1477" s="72"/>
      <c r="J1477" s="73"/>
    </row>
    <row r="1478" spans="1:10" x14ac:dyDescent="0.35">
      <c r="A1478" s="71"/>
      <c r="B1478" s="71"/>
      <c r="C1478" s="71"/>
      <c r="D1478" s="69"/>
      <c r="E1478" s="71"/>
      <c r="F1478" s="71"/>
      <c r="G1478" s="71"/>
      <c r="H1478" s="71"/>
      <c r="I1478" s="72"/>
      <c r="J1478" s="73"/>
    </row>
    <row r="1479" spans="1:10" x14ac:dyDescent="0.35">
      <c r="A1479" s="71"/>
      <c r="B1479" s="71"/>
      <c r="C1479" s="71"/>
      <c r="D1479" s="69"/>
      <c r="E1479" s="71"/>
      <c r="F1479" s="71"/>
      <c r="G1479" s="71"/>
      <c r="H1479" s="71"/>
      <c r="I1479" s="72"/>
      <c r="J1479" s="73"/>
    </row>
    <row r="1480" spans="1:10" x14ac:dyDescent="0.35">
      <c r="A1480" s="71"/>
      <c r="B1480" s="71"/>
      <c r="C1480" s="71"/>
      <c r="D1480" s="69"/>
      <c r="E1480" s="71"/>
      <c r="F1480" s="71"/>
      <c r="G1480" s="71"/>
      <c r="H1480" s="71"/>
      <c r="I1480" s="72"/>
      <c r="J1480" s="73"/>
    </row>
    <row r="1481" spans="1:10" x14ac:dyDescent="0.35">
      <c r="A1481" s="71"/>
      <c r="B1481" s="71"/>
      <c r="C1481" s="71"/>
      <c r="D1481" s="69"/>
      <c r="E1481" s="71"/>
      <c r="F1481" s="71"/>
      <c r="G1481" s="71"/>
      <c r="H1481" s="71"/>
      <c r="I1481" s="72"/>
      <c r="J1481" s="73"/>
    </row>
    <row r="1482" spans="1:10" x14ac:dyDescent="0.35">
      <c r="A1482" s="71"/>
      <c r="B1482" s="71"/>
      <c r="C1482" s="71"/>
      <c r="D1482" s="69"/>
      <c r="E1482" s="71"/>
      <c r="F1482" s="71"/>
      <c r="G1482" s="71"/>
      <c r="H1482" s="71"/>
      <c r="I1482" s="72"/>
      <c r="J1482" s="73"/>
    </row>
    <row r="1483" spans="1:10" x14ac:dyDescent="0.35">
      <c r="A1483" s="71"/>
      <c r="B1483" s="71"/>
      <c r="C1483" s="71"/>
      <c r="D1483" s="69"/>
      <c r="E1483" s="71"/>
      <c r="F1483" s="71"/>
      <c r="G1483" s="71"/>
      <c r="H1483" s="71"/>
      <c r="I1483" s="72"/>
      <c r="J1483" s="73"/>
    </row>
    <row r="1484" spans="1:10" x14ac:dyDescent="0.35">
      <c r="A1484" s="71"/>
      <c r="B1484" s="71"/>
      <c r="C1484" s="71"/>
      <c r="D1484" s="69"/>
      <c r="E1484" s="71"/>
      <c r="F1484" s="71"/>
      <c r="G1484" s="71"/>
      <c r="H1484" s="71"/>
      <c r="I1484" s="72"/>
      <c r="J1484" s="73"/>
    </row>
    <row r="1485" spans="1:10" x14ac:dyDescent="0.35">
      <c r="A1485" s="71"/>
      <c r="B1485" s="71"/>
      <c r="C1485" s="71"/>
      <c r="D1485" s="69"/>
      <c r="E1485" s="71"/>
      <c r="F1485" s="71"/>
      <c r="G1485" s="71"/>
      <c r="H1485" s="71"/>
      <c r="I1485" s="72"/>
      <c r="J1485" s="73"/>
    </row>
    <row r="1486" spans="1:10" x14ac:dyDescent="0.35">
      <c r="A1486" s="71"/>
      <c r="B1486" s="71"/>
      <c r="C1486" s="71"/>
      <c r="D1486" s="69"/>
      <c r="E1486" s="71"/>
      <c r="F1486" s="71"/>
      <c r="G1486" s="71"/>
      <c r="H1486" s="71"/>
      <c r="I1486" s="72"/>
      <c r="J1486" s="73"/>
    </row>
    <row r="1487" spans="1:10" x14ac:dyDescent="0.35">
      <c r="A1487" s="71"/>
      <c r="B1487" s="71"/>
      <c r="C1487" s="71"/>
      <c r="D1487" s="69"/>
      <c r="E1487" s="71"/>
      <c r="F1487" s="71"/>
      <c r="G1487" s="71"/>
      <c r="H1487" s="71"/>
      <c r="I1487" s="72"/>
      <c r="J1487" s="73"/>
    </row>
    <row r="1488" spans="1:10" x14ac:dyDescent="0.35">
      <c r="A1488" s="71"/>
      <c r="B1488" s="71"/>
      <c r="C1488" s="71"/>
      <c r="D1488" s="69"/>
      <c r="E1488" s="71"/>
      <c r="F1488" s="71"/>
      <c r="G1488" s="71"/>
      <c r="H1488" s="71"/>
      <c r="I1488" s="72"/>
      <c r="J1488" s="73"/>
    </row>
    <row r="1489" spans="1:10" x14ac:dyDescent="0.35">
      <c r="A1489" s="71"/>
      <c r="B1489" s="71"/>
      <c r="C1489" s="71"/>
      <c r="D1489" s="69"/>
      <c r="E1489" s="71"/>
      <c r="F1489" s="71"/>
      <c r="G1489" s="71"/>
      <c r="H1489" s="71"/>
      <c r="I1489" s="72"/>
      <c r="J1489" s="73"/>
    </row>
    <row r="1490" spans="1:10" x14ac:dyDescent="0.35">
      <c r="A1490" s="71"/>
      <c r="B1490" s="71"/>
      <c r="C1490" s="71"/>
      <c r="D1490" s="69"/>
      <c r="E1490" s="71"/>
      <c r="F1490" s="71"/>
      <c r="G1490" s="71"/>
      <c r="H1490" s="71"/>
      <c r="I1490" s="72"/>
      <c r="J1490" s="73"/>
    </row>
    <row r="1491" spans="1:10" x14ac:dyDescent="0.35">
      <c r="A1491" s="71"/>
      <c r="B1491" s="71"/>
      <c r="C1491" s="71"/>
      <c r="D1491" s="69"/>
      <c r="E1491" s="71"/>
      <c r="F1491" s="71"/>
      <c r="G1491" s="71"/>
      <c r="H1491" s="71"/>
      <c r="I1491" s="72"/>
      <c r="J1491" s="73"/>
    </row>
    <row r="1492" spans="1:10" x14ac:dyDescent="0.35">
      <c r="A1492" s="71"/>
      <c r="B1492" s="71"/>
      <c r="C1492" s="71"/>
      <c r="D1492" s="69"/>
      <c r="E1492" s="71"/>
      <c r="F1492" s="71"/>
      <c r="G1492" s="71"/>
      <c r="H1492" s="71"/>
      <c r="I1492" s="72"/>
      <c r="J1492" s="73"/>
    </row>
    <row r="1493" spans="1:10" x14ac:dyDescent="0.35">
      <c r="A1493" s="71"/>
      <c r="B1493" s="71"/>
      <c r="C1493" s="71"/>
      <c r="D1493" s="69"/>
      <c r="E1493" s="71"/>
      <c r="F1493" s="71"/>
      <c r="G1493" s="71"/>
      <c r="H1493" s="71"/>
      <c r="I1493" s="72"/>
      <c r="J1493" s="73"/>
    </row>
    <row r="1494" spans="1:10" x14ac:dyDescent="0.35">
      <c r="A1494" s="71"/>
      <c r="B1494" s="71"/>
      <c r="C1494" s="71"/>
      <c r="D1494" s="69"/>
      <c r="E1494" s="71"/>
      <c r="F1494" s="71"/>
      <c r="G1494" s="71"/>
      <c r="H1494" s="71"/>
      <c r="I1494" s="72"/>
      <c r="J1494" s="73"/>
    </row>
    <row r="1495" spans="1:10" x14ac:dyDescent="0.35">
      <c r="A1495" s="71"/>
      <c r="B1495" s="71"/>
      <c r="C1495" s="71"/>
      <c r="D1495" s="69"/>
      <c r="E1495" s="71"/>
      <c r="F1495" s="71"/>
      <c r="G1495" s="71"/>
      <c r="H1495" s="71"/>
      <c r="I1495" s="72"/>
      <c r="J1495" s="73"/>
    </row>
    <row r="1496" spans="1:10" x14ac:dyDescent="0.35">
      <c r="A1496" s="71"/>
      <c r="B1496" s="71"/>
      <c r="C1496" s="71"/>
      <c r="D1496" s="69"/>
      <c r="E1496" s="71"/>
      <c r="F1496" s="71"/>
      <c r="G1496" s="71"/>
      <c r="H1496" s="71"/>
      <c r="I1496" s="72"/>
      <c r="J1496" s="73"/>
    </row>
    <row r="1497" spans="1:10" x14ac:dyDescent="0.35">
      <c r="A1497" s="71"/>
      <c r="B1497" s="71"/>
      <c r="C1497" s="71"/>
      <c r="D1497" s="69"/>
      <c r="E1497" s="71"/>
      <c r="F1497" s="71"/>
      <c r="G1497" s="71"/>
      <c r="H1497" s="71"/>
      <c r="I1497" s="72"/>
      <c r="J1497" s="73"/>
    </row>
    <row r="1498" spans="1:10" x14ac:dyDescent="0.35">
      <c r="A1498" s="71"/>
      <c r="B1498" s="71"/>
      <c r="C1498" s="71"/>
      <c r="D1498" s="69"/>
      <c r="E1498" s="71"/>
      <c r="F1498" s="71"/>
      <c r="G1498" s="71"/>
      <c r="H1498" s="71"/>
      <c r="I1498" s="72"/>
      <c r="J1498" s="73"/>
    </row>
    <row r="1499" spans="1:10" x14ac:dyDescent="0.35">
      <c r="A1499" s="71"/>
      <c r="B1499" s="71"/>
      <c r="C1499" s="71"/>
      <c r="D1499" s="69"/>
      <c r="E1499" s="71"/>
      <c r="F1499" s="71"/>
      <c r="G1499" s="71"/>
      <c r="H1499" s="71"/>
      <c r="I1499" s="72"/>
      <c r="J1499" s="73"/>
    </row>
    <row r="1500" spans="1:10" x14ac:dyDescent="0.35">
      <c r="A1500" s="71"/>
      <c r="B1500" s="71"/>
      <c r="C1500" s="71"/>
      <c r="D1500" s="69"/>
      <c r="E1500" s="71"/>
      <c r="F1500" s="71"/>
      <c r="G1500" s="71"/>
      <c r="H1500" s="71"/>
      <c r="I1500" s="72"/>
      <c r="J1500" s="73"/>
    </row>
    <row r="1501" spans="1:10" x14ac:dyDescent="0.35">
      <c r="A1501" s="71"/>
      <c r="B1501" s="71"/>
      <c r="C1501" s="71"/>
      <c r="D1501" s="69"/>
      <c r="E1501" s="71"/>
      <c r="F1501" s="71"/>
      <c r="G1501" s="71"/>
      <c r="H1501" s="71"/>
      <c r="I1501" s="72"/>
      <c r="J1501" s="73"/>
    </row>
    <row r="1502" spans="1:10" x14ac:dyDescent="0.35">
      <c r="A1502" s="71"/>
      <c r="B1502" s="71"/>
      <c r="C1502" s="71"/>
      <c r="D1502" s="69"/>
      <c r="E1502" s="71"/>
      <c r="F1502" s="71"/>
      <c r="G1502" s="71"/>
      <c r="H1502" s="71"/>
      <c r="I1502" s="72"/>
      <c r="J1502" s="73"/>
    </row>
    <row r="1503" spans="1:10" x14ac:dyDescent="0.35">
      <c r="A1503" s="71"/>
      <c r="B1503" s="71"/>
      <c r="C1503" s="71"/>
      <c r="D1503" s="69"/>
      <c r="E1503" s="71"/>
      <c r="F1503" s="71"/>
      <c r="G1503" s="71"/>
      <c r="H1503" s="71"/>
      <c r="I1503" s="72"/>
      <c r="J1503" s="73"/>
    </row>
    <row r="1504" spans="1:10" x14ac:dyDescent="0.35">
      <c r="A1504" s="71"/>
      <c r="B1504" s="71"/>
      <c r="C1504" s="71"/>
      <c r="D1504" s="69"/>
      <c r="E1504" s="71"/>
      <c r="F1504" s="71"/>
      <c r="G1504" s="71"/>
      <c r="H1504" s="71"/>
      <c r="I1504" s="72"/>
      <c r="J1504" s="73"/>
    </row>
    <row r="1505" spans="1:10" x14ac:dyDescent="0.35">
      <c r="A1505" s="71"/>
      <c r="B1505" s="71"/>
      <c r="C1505" s="71"/>
      <c r="D1505" s="69"/>
      <c r="E1505" s="71"/>
      <c r="F1505" s="71"/>
      <c r="G1505" s="71"/>
      <c r="H1505" s="71"/>
      <c r="I1505" s="72"/>
      <c r="J1505" s="73"/>
    </row>
    <row r="1506" spans="1:10" x14ac:dyDescent="0.35">
      <c r="A1506" s="71"/>
      <c r="B1506" s="71"/>
      <c r="C1506" s="71"/>
      <c r="D1506" s="69"/>
      <c r="E1506" s="71"/>
      <c r="F1506" s="71"/>
      <c r="G1506" s="71"/>
      <c r="H1506" s="71"/>
      <c r="I1506" s="72"/>
      <c r="J1506" s="73"/>
    </row>
    <row r="1507" spans="1:10" x14ac:dyDescent="0.35">
      <c r="A1507" s="71"/>
      <c r="B1507" s="71"/>
      <c r="C1507" s="71"/>
      <c r="D1507" s="69"/>
      <c r="E1507" s="71"/>
      <c r="F1507" s="71"/>
      <c r="G1507" s="71"/>
      <c r="H1507" s="71"/>
      <c r="I1507" s="72"/>
      <c r="J1507" s="73"/>
    </row>
    <row r="1508" spans="1:10" x14ac:dyDescent="0.35">
      <c r="A1508" s="71"/>
      <c r="B1508" s="71"/>
      <c r="C1508" s="71"/>
      <c r="D1508" s="69"/>
      <c r="E1508" s="71"/>
      <c r="F1508" s="71"/>
      <c r="G1508" s="71"/>
      <c r="H1508" s="71"/>
      <c r="I1508" s="72"/>
      <c r="J1508" s="73"/>
    </row>
    <row r="1509" spans="1:10" x14ac:dyDescent="0.35">
      <c r="A1509" s="71"/>
      <c r="B1509" s="71"/>
      <c r="C1509" s="71"/>
      <c r="D1509" s="69"/>
      <c r="E1509" s="71"/>
      <c r="F1509" s="71"/>
      <c r="G1509" s="71"/>
      <c r="H1509" s="71"/>
      <c r="I1509" s="72"/>
      <c r="J1509" s="73"/>
    </row>
    <row r="1510" spans="1:10" x14ac:dyDescent="0.35">
      <c r="A1510" s="71"/>
      <c r="B1510" s="71"/>
      <c r="C1510" s="71"/>
      <c r="D1510" s="69"/>
      <c r="E1510" s="71"/>
      <c r="F1510" s="71"/>
      <c r="G1510" s="71"/>
      <c r="H1510" s="71"/>
      <c r="I1510" s="72"/>
      <c r="J1510" s="73"/>
    </row>
    <row r="1511" spans="1:10" x14ac:dyDescent="0.35">
      <c r="A1511" s="71"/>
      <c r="B1511" s="71"/>
      <c r="C1511" s="71"/>
      <c r="D1511" s="69"/>
      <c r="E1511" s="71"/>
      <c r="F1511" s="71"/>
      <c r="G1511" s="71"/>
      <c r="H1511" s="71"/>
      <c r="I1511" s="72"/>
      <c r="J1511" s="73"/>
    </row>
    <row r="1512" spans="1:10" x14ac:dyDescent="0.35">
      <c r="A1512" s="71"/>
      <c r="B1512" s="71"/>
      <c r="C1512" s="71"/>
      <c r="D1512" s="69"/>
      <c r="E1512" s="71"/>
      <c r="F1512" s="71"/>
      <c r="G1512" s="71"/>
      <c r="H1512" s="71"/>
      <c r="I1512" s="72"/>
      <c r="J1512" s="73"/>
    </row>
    <row r="1513" spans="1:10" x14ac:dyDescent="0.35">
      <c r="A1513" s="71"/>
      <c r="B1513" s="71"/>
      <c r="C1513" s="71"/>
      <c r="D1513" s="69"/>
      <c r="E1513" s="71"/>
      <c r="F1513" s="71"/>
      <c r="G1513" s="71"/>
      <c r="H1513" s="71"/>
      <c r="I1513" s="72"/>
      <c r="J1513" s="73"/>
    </row>
    <row r="1514" spans="1:10" x14ac:dyDescent="0.35">
      <c r="A1514" s="71"/>
      <c r="B1514" s="71"/>
      <c r="C1514" s="71"/>
      <c r="D1514" s="69"/>
      <c r="E1514" s="71"/>
      <c r="F1514" s="71"/>
      <c r="G1514" s="71"/>
      <c r="H1514" s="71"/>
      <c r="I1514" s="72"/>
      <c r="J1514" s="73"/>
    </row>
    <row r="1515" spans="1:10" x14ac:dyDescent="0.35">
      <c r="A1515" s="71"/>
      <c r="B1515" s="71"/>
      <c r="C1515" s="71"/>
      <c r="D1515" s="69"/>
      <c r="E1515" s="71"/>
      <c r="F1515" s="71"/>
      <c r="G1515" s="71"/>
      <c r="H1515" s="71"/>
      <c r="I1515" s="72"/>
      <c r="J1515" s="73"/>
    </row>
    <row r="1516" spans="1:10" x14ac:dyDescent="0.35">
      <c r="A1516" s="71"/>
      <c r="B1516" s="71"/>
      <c r="C1516" s="71"/>
      <c r="D1516" s="69"/>
      <c r="E1516" s="71"/>
      <c r="F1516" s="71"/>
      <c r="G1516" s="71"/>
      <c r="H1516" s="71"/>
      <c r="I1516" s="72"/>
      <c r="J1516" s="73"/>
    </row>
    <row r="1517" spans="1:10" x14ac:dyDescent="0.35">
      <c r="A1517" s="71"/>
      <c r="B1517" s="71"/>
      <c r="C1517" s="71"/>
      <c r="D1517" s="69"/>
      <c r="E1517" s="71"/>
      <c r="F1517" s="71"/>
      <c r="G1517" s="71"/>
      <c r="H1517" s="71"/>
      <c r="I1517" s="72"/>
      <c r="J1517" s="73"/>
    </row>
    <row r="1518" spans="1:10" x14ac:dyDescent="0.35">
      <c r="A1518" s="71"/>
      <c r="B1518" s="71"/>
      <c r="C1518" s="71"/>
      <c r="D1518" s="69"/>
      <c r="E1518" s="71"/>
      <c r="F1518" s="71"/>
      <c r="G1518" s="71"/>
      <c r="H1518" s="71"/>
      <c r="I1518" s="72"/>
      <c r="J1518" s="73"/>
    </row>
    <row r="1519" spans="1:10" x14ac:dyDescent="0.35">
      <c r="A1519" s="71"/>
      <c r="B1519" s="71"/>
      <c r="C1519" s="71"/>
      <c r="D1519" s="69"/>
      <c r="E1519" s="71"/>
      <c r="F1519" s="71"/>
      <c r="G1519" s="71"/>
      <c r="H1519" s="71"/>
      <c r="I1519" s="72"/>
      <c r="J1519" s="73"/>
    </row>
    <row r="1520" spans="1:10" x14ac:dyDescent="0.35">
      <c r="A1520" s="71"/>
      <c r="B1520" s="71"/>
      <c r="C1520" s="71"/>
      <c r="D1520" s="69"/>
      <c r="E1520" s="71"/>
      <c r="F1520" s="71"/>
      <c r="G1520" s="71"/>
      <c r="H1520" s="71"/>
      <c r="I1520" s="72"/>
      <c r="J1520" s="73"/>
    </row>
    <row r="1521" spans="1:10" x14ac:dyDescent="0.35">
      <c r="A1521" s="71"/>
      <c r="B1521" s="71"/>
      <c r="C1521" s="71"/>
      <c r="D1521" s="69"/>
      <c r="E1521" s="71"/>
      <c r="F1521" s="71"/>
      <c r="G1521" s="71"/>
      <c r="H1521" s="71"/>
      <c r="I1521" s="72"/>
      <c r="J1521" s="73"/>
    </row>
    <row r="1522" spans="1:10" x14ac:dyDescent="0.35">
      <c r="A1522" s="71"/>
      <c r="B1522" s="71"/>
      <c r="C1522" s="71"/>
      <c r="D1522" s="69"/>
      <c r="E1522" s="71"/>
      <c r="F1522" s="71"/>
      <c r="G1522" s="71"/>
      <c r="H1522" s="71"/>
      <c r="I1522" s="72"/>
      <c r="J1522" s="73"/>
    </row>
    <row r="1523" spans="1:10" x14ac:dyDescent="0.35">
      <c r="A1523" s="71"/>
      <c r="B1523" s="71"/>
      <c r="C1523" s="71"/>
      <c r="D1523" s="69"/>
      <c r="E1523" s="71"/>
      <c r="F1523" s="71"/>
      <c r="G1523" s="71"/>
      <c r="H1523" s="71"/>
      <c r="I1523" s="72"/>
      <c r="J1523" s="73"/>
    </row>
    <row r="1524" spans="1:10" x14ac:dyDescent="0.35">
      <c r="A1524" s="71"/>
      <c r="B1524" s="71"/>
      <c r="C1524" s="71"/>
      <c r="D1524" s="69"/>
      <c r="E1524" s="71"/>
      <c r="F1524" s="71"/>
      <c r="G1524" s="71"/>
      <c r="H1524" s="71"/>
      <c r="I1524" s="72"/>
      <c r="J1524" s="73"/>
    </row>
    <row r="1525" spans="1:10" x14ac:dyDescent="0.35">
      <c r="A1525" s="71"/>
      <c r="B1525" s="71"/>
      <c r="C1525" s="71"/>
      <c r="D1525" s="69"/>
      <c r="E1525" s="71"/>
      <c r="F1525" s="71"/>
      <c r="G1525" s="71"/>
      <c r="H1525" s="71"/>
      <c r="I1525" s="72"/>
      <c r="J1525" s="73"/>
    </row>
    <row r="1526" spans="1:10" x14ac:dyDescent="0.35">
      <c r="A1526" s="71"/>
      <c r="B1526" s="71"/>
      <c r="C1526" s="71"/>
      <c r="D1526" s="69"/>
      <c r="E1526" s="71"/>
      <c r="F1526" s="71"/>
      <c r="G1526" s="71"/>
      <c r="H1526" s="71"/>
      <c r="I1526" s="72"/>
      <c r="J1526" s="73"/>
    </row>
    <row r="1527" spans="1:10" x14ac:dyDescent="0.35">
      <c r="A1527" s="71"/>
      <c r="B1527" s="71"/>
      <c r="C1527" s="71"/>
      <c r="D1527" s="69"/>
      <c r="E1527" s="71"/>
      <c r="F1527" s="71"/>
      <c r="G1527" s="71"/>
      <c r="H1527" s="71"/>
      <c r="I1527" s="72"/>
      <c r="J1527" s="73"/>
    </row>
    <row r="1528" spans="1:10" x14ac:dyDescent="0.35">
      <c r="A1528" s="71"/>
      <c r="B1528" s="71"/>
      <c r="C1528" s="71"/>
      <c r="D1528" s="69"/>
      <c r="E1528" s="71"/>
      <c r="F1528" s="71"/>
      <c r="G1528" s="71"/>
      <c r="H1528" s="71"/>
      <c r="I1528" s="72"/>
      <c r="J1528" s="73"/>
    </row>
    <row r="1529" spans="1:10" x14ac:dyDescent="0.35">
      <c r="A1529" s="71"/>
      <c r="B1529" s="71"/>
      <c r="C1529" s="71"/>
      <c r="D1529" s="69"/>
      <c r="E1529" s="71"/>
      <c r="F1529" s="71"/>
      <c r="G1529" s="71"/>
      <c r="H1529" s="71"/>
      <c r="I1529" s="72"/>
      <c r="J1529" s="73"/>
    </row>
    <row r="1530" spans="1:10" x14ac:dyDescent="0.35">
      <c r="A1530" s="71"/>
      <c r="B1530" s="71"/>
      <c r="C1530" s="71"/>
      <c r="D1530" s="69"/>
      <c r="E1530" s="71"/>
      <c r="F1530" s="71"/>
      <c r="G1530" s="71"/>
      <c r="H1530" s="71"/>
      <c r="I1530" s="72"/>
      <c r="J1530" s="73"/>
    </row>
    <row r="1531" spans="1:10" x14ac:dyDescent="0.35">
      <c r="A1531" s="71"/>
      <c r="B1531" s="71"/>
      <c r="C1531" s="71"/>
      <c r="D1531" s="69"/>
      <c r="E1531" s="71"/>
      <c r="F1531" s="71"/>
      <c r="G1531" s="71"/>
      <c r="H1531" s="71"/>
      <c r="I1531" s="72"/>
      <c r="J1531" s="73"/>
    </row>
    <row r="1532" spans="1:10" x14ac:dyDescent="0.35">
      <c r="A1532" s="71"/>
      <c r="B1532" s="71"/>
      <c r="C1532" s="71"/>
      <c r="D1532" s="69"/>
      <c r="E1532" s="71"/>
      <c r="F1532" s="71"/>
      <c r="G1532" s="71"/>
      <c r="H1532" s="71"/>
      <c r="I1532" s="72"/>
      <c r="J1532" s="73"/>
    </row>
    <row r="1533" spans="1:10" x14ac:dyDescent="0.35">
      <c r="A1533" s="71"/>
      <c r="B1533" s="71"/>
      <c r="C1533" s="71"/>
      <c r="D1533" s="69"/>
      <c r="E1533" s="71"/>
      <c r="F1533" s="71"/>
      <c r="G1533" s="71"/>
      <c r="H1533" s="71"/>
      <c r="I1533" s="72"/>
      <c r="J1533" s="73"/>
    </row>
    <row r="1534" spans="1:10" x14ac:dyDescent="0.35">
      <c r="A1534" s="71"/>
      <c r="B1534" s="71"/>
      <c r="C1534" s="71"/>
      <c r="D1534" s="69"/>
      <c r="E1534" s="71"/>
      <c r="F1534" s="71"/>
      <c r="G1534" s="71"/>
      <c r="H1534" s="71"/>
      <c r="I1534" s="72"/>
      <c r="J1534" s="73"/>
    </row>
    <row r="1535" spans="1:10" x14ac:dyDescent="0.35">
      <c r="A1535" s="71"/>
      <c r="B1535" s="71"/>
      <c r="C1535" s="71"/>
      <c r="D1535" s="69"/>
      <c r="E1535" s="71"/>
      <c r="F1535" s="71"/>
      <c r="G1535" s="71"/>
      <c r="H1535" s="71"/>
      <c r="I1535" s="72"/>
      <c r="J1535" s="73"/>
    </row>
    <row r="1536" spans="1:10" x14ac:dyDescent="0.35">
      <c r="A1536" s="71"/>
      <c r="B1536" s="71"/>
      <c r="C1536" s="71"/>
      <c r="D1536" s="69"/>
      <c r="E1536" s="71"/>
      <c r="F1536" s="71"/>
      <c r="G1536" s="71"/>
      <c r="H1536" s="71"/>
      <c r="I1536" s="72"/>
      <c r="J1536" s="73"/>
    </row>
    <row r="1537" spans="1:10" x14ac:dyDescent="0.35">
      <c r="A1537" s="71"/>
      <c r="B1537" s="71"/>
      <c r="C1537" s="71"/>
      <c r="D1537" s="69"/>
      <c r="E1537" s="71"/>
      <c r="F1537" s="71"/>
      <c r="G1537" s="71"/>
      <c r="H1537" s="71"/>
      <c r="I1537" s="72"/>
      <c r="J1537" s="73"/>
    </row>
    <row r="1538" spans="1:10" x14ac:dyDescent="0.35">
      <c r="A1538" s="71"/>
      <c r="B1538" s="71"/>
      <c r="C1538" s="71"/>
      <c r="D1538" s="69"/>
      <c r="E1538" s="71"/>
      <c r="F1538" s="71"/>
      <c r="G1538" s="71"/>
      <c r="H1538" s="71"/>
      <c r="I1538" s="72"/>
      <c r="J1538" s="73"/>
    </row>
    <row r="1539" spans="1:10" x14ac:dyDescent="0.35">
      <c r="A1539" s="71"/>
      <c r="B1539" s="71"/>
      <c r="C1539" s="71"/>
      <c r="D1539" s="69"/>
      <c r="E1539" s="71"/>
      <c r="F1539" s="71"/>
      <c r="G1539" s="71"/>
      <c r="H1539" s="71"/>
      <c r="I1539" s="72"/>
      <c r="J1539" s="73"/>
    </row>
    <row r="1540" spans="1:10" x14ac:dyDescent="0.35">
      <c r="A1540" s="71"/>
      <c r="B1540" s="71"/>
      <c r="C1540" s="71"/>
      <c r="D1540" s="69"/>
      <c r="E1540" s="71"/>
      <c r="F1540" s="71"/>
      <c r="G1540" s="71"/>
      <c r="H1540" s="71"/>
      <c r="I1540" s="72"/>
      <c r="J1540" s="73"/>
    </row>
    <row r="1541" spans="1:10" x14ac:dyDescent="0.35">
      <c r="A1541" s="71"/>
      <c r="B1541" s="71"/>
      <c r="C1541" s="71"/>
      <c r="D1541" s="69"/>
      <c r="E1541" s="71"/>
      <c r="F1541" s="71"/>
      <c r="G1541" s="71"/>
      <c r="H1541" s="71"/>
      <c r="I1541" s="72"/>
      <c r="J1541" s="73"/>
    </row>
    <row r="1542" spans="1:10" x14ac:dyDescent="0.35">
      <c r="A1542" s="71"/>
      <c r="B1542" s="71"/>
      <c r="C1542" s="71"/>
      <c r="D1542" s="69"/>
      <c r="E1542" s="71"/>
      <c r="F1542" s="71"/>
      <c r="G1542" s="71"/>
      <c r="H1542" s="71"/>
      <c r="I1542" s="72"/>
      <c r="J1542" s="73"/>
    </row>
    <row r="1543" spans="1:10" x14ac:dyDescent="0.35">
      <c r="A1543" s="71"/>
      <c r="B1543" s="71"/>
      <c r="C1543" s="71"/>
      <c r="D1543" s="69"/>
      <c r="E1543" s="71"/>
      <c r="F1543" s="71"/>
      <c r="G1543" s="71"/>
      <c r="H1543" s="71"/>
      <c r="I1543" s="72"/>
      <c r="J1543" s="73"/>
    </row>
    <row r="1544" spans="1:10" x14ac:dyDescent="0.35">
      <c r="A1544" s="71"/>
      <c r="B1544" s="71"/>
      <c r="C1544" s="71"/>
      <c r="D1544" s="69"/>
      <c r="E1544" s="71"/>
      <c r="F1544" s="71"/>
      <c r="G1544" s="71"/>
      <c r="H1544" s="71"/>
      <c r="I1544" s="72"/>
      <c r="J1544" s="73"/>
    </row>
    <row r="1545" spans="1:10" x14ac:dyDescent="0.35">
      <c r="A1545" s="71"/>
      <c r="B1545" s="71"/>
      <c r="C1545" s="71"/>
      <c r="D1545" s="69"/>
      <c r="E1545" s="71"/>
      <c r="F1545" s="71"/>
      <c r="G1545" s="71"/>
      <c r="H1545" s="71"/>
      <c r="I1545" s="72"/>
      <c r="J1545" s="73"/>
    </row>
    <row r="1546" spans="1:10" x14ac:dyDescent="0.35">
      <c r="A1546" s="71"/>
      <c r="B1546" s="71"/>
      <c r="C1546" s="71"/>
      <c r="D1546" s="69"/>
      <c r="E1546" s="71"/>
      <c r="F1546" s="71"/>
      <c r="G1546" s="71"/>
      <c r="H1546" s="71"/>
      <c r="I1546" s="72"/>
      <c r="J1546" s="73"/>
    </row>
    <row r="1547" spans="1:10" x14ac:dyDescent="0.35">
      <c r="A1547" s="71"/>
      <c r="B1547" s="71"/>
      <c r="C1547" s="71"/>
      <c r="D1547" s="69"/>
      <c r="E1547" s="71"/>
      <c r="F1547" s="71"/>
      <c r="G1547" s="71"/>
      <c r="H1547" s="71"/>
      <c r="I1547" s="72"/>
      <c r="J1547" s="73"/>
    </row>
    <row r="1548" spans="1:10" x14ac:dyDescent="0.35">
      <c r="A1548" s="71"/>
      <c r="B1548" s="71"/>
      <c r="C1548" s="71"/>
      <c r="D1548" s="69"/>
      <c r="E1548" s="71"/>
      <c r="F1548" s="71"/>
      <c r="G1548" s="71"/>
      <c r="H1548" s="71"/>
      <c r="I1548" s="72"/>
      <c r="J1548" s="73"/>
    </row>
    <row r="1549" spans="1:10" x14ac:dyDescent="0.35">
      <c r="A1549" s="71"/>
      <c r="B1549" s="71"/>
      <c r="C1549" s="71"/>
      <c r="D1549" s="69"/>
      <c r="E1549" s="71"/>
      <c r="F1549" s="71"/>
      <c r="G1549" s="71"/>
      <c r="H1549" s="71"/>
      <c r="I1549" s="72"/>
      <c r="J1549" s="73"/>
    </row>
    <row r="1550" spans="1:10" x14ac:dyDescent="0.35">
      <c r="A1550" s="71"/>
      <c r="B1550" s="71"/>
      <c r="C1550" s="71"/>
      <c r="D1550" s="69"/>
      <c r="E1550" s="71"/>
      <c r="F1550" s="71"/>
      <c r="G1550" s="71"/>
      <c r="H1550" s="71"/>
      <c r="I1550" s="72"/>
      <c r="J1550" s="73"/>
    </row>
    <row r="1551" spans="1:10" x14ac:dyDescent="0.35">
      <c r="A1551" s="71"/>
      <c r="B1551" s="71"/>
      <c r="C1551" s="71"/>
      <c r="D1551" s="69"/>
      <c r="E1551" s="71"/>
      <c r="F1551" s="71"/>
      <c r="G1551" s="71"/>
      <c r="H1551" s="71"/>
      <c r="I1551" s="72"/>
      <c r="J1551" s="73"/>
    </row>
    <row r="1552" spans="1:10" x14ac:dyDescent="0.35">
      <c r="A1552" s="71"/>
      <c r="B1552" s="71"/>
      <c r="C1552" s="71"/>
      <c r="D1552" s="69"/>
      <c r="E1552" s="71"/>
      <c r="F1552" s="71"/>
      <c r="G1552" s="71"/>
      <c r="H1552" s="71"/>
      <c r="I1552" s="72"/>
      <c r="J1552" s="73"/>
    </row>
    <row r="1553" spans="1:10" x14ac:dyDescent="0.35">
      <c r="A1553" s="71"/>
      <c r="B1553" s="71"/>
      <c r="C1553" s="71"/>
      <c r="D1553" s="69"/>
      <c r="E1553" s="71"/>
      <c r="F1553" s="71"/>
      <c r="G1553" s="71"/>
      <c r="H1553" s="71"/>
      <c r="I1553" s="72"/>
      <c r="J1553" s="73"/>
    </row>
    <row r="1554" spans="1:10" x14ac:dyDescent="0.35">
      <c r="A1554" s="71"/>
      <c r="B1554" s="71"/>
      <c r="C1554" s="71"/>
      <c r="D1554" s="69"/>
      <c r="E1554" s="71"/>
      <c r="F1554" s="71"/>
      <c r="G1554" s="71"/>
      <c r="H1554" s="71"/>
      <c r="I1554" s="72"/>
      <c r="J1554" s="73"/>
    </row>
    <row r="1555" spans="1:10" x14ac:dyDescent="0.35">
      <c r="A1555" s="71"/>
      <c r="B1555" s="71"/>
      <c r="C1555" s="71"/>
      <c r="D1555" s="69"/>
      <c r="E1555" s="71"/>
      <c r="F1555" s="71"/>
      <c r="G1555" s="71"/>
      <c r="H1555" s="71"/>
      <c r="I1555" s="72"/>
      <c r="J1555" s="73"/>
    </row>
    <row r="1556" spans="1:10" x14ac:dyDescent="0.35">
      <c r="A1556" s="71"/>
      <c r="B1556" s="71"/>
      <c r="C1556" s="71"/>
      <c r="D1556" s="69"/>
      <c r="E1556" s="71"/>
      <c r="F1556" s="71"/>
      <c r="G1556" s="71"/>
      <c r="H1556" s="71"/>
      <c r="I1556" s="72"/>
      <c r="J1556" s="73"/>
    </row>
    <row r="1557" spans="1:10" x14ac:dyDescent="0.35">
      <c r="A1557" s="71"/>
      <c r="B1557" s="71"/>
      <c r="C1557" s="71"/>
      <c r="D1557" s="69"/>
      <c r="E1557" s="71"/>
      <c r="F1557" s="71"/>
      <c r="G1557" s="71"/>
      <c r="H1557" s="71"/>
      <c r="I1557" s="72"/>
      <c r="J1557" s="73"/>
    </row>
    <row r="1558" spans="1:10" x14ac:dyDescent="0.35">
      <c r="A1558" s="71"/>
      <c r="B1558" s="71"/>
      <c r="C1558" s="71"/>
      <c r="D1558" s="69"/>
      <c r="E1558" s="71"/>
      <c r="F1558" s="71"/>
      <c r="G1558" s="71"/>
      <c r="H1558" s="71"/>
      <c r="I1558" s="72"/>
      <c r="J1558" s="73"/>
    </row>
    <row r="1559" spans="1:10" x14ac:dyDescent="0.35">
      <c r="A1559" s="71"/>
      <c r="B1559" s="71"/>
      <c r="C1559" s="71"/>
      <c r="D1559" s="69"/>
      <c r="E1559" s="71"/>
      <c r="F1559" s="71"/>
      <c r="G1559" s="71"/>
      <c r="H1559" s="71"/>
      <c r="I1559" s="72"/>
      <c r="J1559" s="73"/>
    </row>
    <row r="1560" spans="1:10" x14ac:dyDescent="0.35">
      <c r="A1560" s="71"/>
      <c r="B1560" s="71"/>
      <c r="C1560" s="71"/>
      <c r="D1560" s="69"/>
      <c r="E1560" s="71"/>
      <c r="F1560" s="71"/>
      <c r="G1560" s="71"/>
      <c r="H1560" s="71"/>
      <c r="I1560" s="72"/>
      <c r="J1560" s="73"/>
    </row>
    <row r="1561" spans="1:10" x14ac:dyDescent="0.35">
      <c r="A1561" s="71"/>
      <c r="B1561" s="71"/>
      <c r="C1561" s="71"/>
      <c r="D1561" s="69"/>
      <c r="E1561" s="71"/>
      <c r="F1561" s="71"/>
      <c r="G1561" s="71"/>
      <c r="H1561" s="71"/>
      <c r="I1561" s="72"/>
      <c r="J1561" s="73"/>
    </row>
    <row r="1562" spans="1:10" x14ac:dyDescent="0.35">
      <c r="A1562" s="71"/>
      <c r="B1562" s="71"/>
      <c r="C1562" s="71"/>
      <c r="D1562" s="69"/>
      <c r="E1562" s="71"/>
      <c r="F1562" s="71"/>
      <c r="G1562" s="71"/>
      <c r="H1562" s="71"/>
      <c r="I1562" s="72"/>
      <c r="J1562" s="73"/>
    </row>
    <row r="1563" spans="1:10" x14ac:dyDescent="0.35">
      <c r="A1563" s="71"/>
      <c r="B1563" s="71"/>
      <c r="C1563" s="71"/>
      <c r="D1563" s="69"/>
      <c r="E1563" s="71"/>
      <c r="F1563" s="71"/>
      <c r="G1563" s="71"/>
      <c r="H1563" s="71"/>
      <c r="I1563" s="72"/>
      <c r="J1563" s="73"/>
    </row>
    <row r="1564" spans="1:10" x14ac:dyDescent="0.35">
      <c r="A1564" s="71"/>
      <c r="B1564" s="71"/>
      <c r="C1564" s="71"/>
      <c r="D1564" s="69"/>
      <c r="E1564" s="71"/>
      <c r="F1564" s="71"/>
      <c r="G1564" s="71"/>
      <c r="H1564" s="71"/>
      <c r="I1564" s="72"/>
      <c r="J1564" s="73"/>
    </row>
    <row r="1565" spans="1:10" x14ac:dyDescent="0.35">
      <c r="A1565" s="71"/>
      <c r="B1565" s="71"/>
      <c r="C1565" s="71"/>
      <c r="D1565" s="69"/>
      <c r="E1565" s="71"/>
      <c r="F1565" s="71"/>
      <c r="G1565" s="71"/>
      <c r="H1565" s="71"/>
      <c r="I1565" s="72"/>
      <c r="J1565" s="73"/>
    </row>
    <row r="1566" spans="1:10" x14ac:dyDescent="0.35">
      <c r="A1566" s="71"/>
      <c r="B1566" s="71"/>
      <c r="C1566" s="71"/>
      <c r="D1566" s="69"/>
      <c r="E1566" s="71"/>
      <c r="F1566" s="71"/>
      <c r="G1566" s="71"/>
      <c r="H1566" s="71"/>
      <c r="I1566" s="72"/>
      <c r="J1566" s="73"/>
    </row>
    <row r="1567" spans="1:10" x14ac:dyDescent="0.35">
      <c r="A1567" s="71"/>
      <c r="B1567" s="71"/>
      <c r="C1567" s="71"/>
      <c r="D1567" s="69"/>
      <c r="E1567" s="71"/>
      <c r="F1567" s="71"/>
      <c r="G1567" s="71"/>
      <c r="H1567" s="71"/>
      <c r="I1567" s="72"/>
      <c r="J1567" s="73"/>
    </row>
    <row r="1568" spans="1:10" x14ac:dyDescent="0.35">
      <c r="A1568" s="71"/>
      <c r="B1568" s="71"/>
      <c r="C1568" s="71"/>
      <c r="D1568" s="69"/>
      <c r="E1568" s="71"/>
      <c r="F1568" s="71"/>
      <c r="G1568" s="71"/>
      <c r="H1568" s="71"/>
      <c r="I1568" s="72"/>
      <c r="J1568" s="73"/>
    </row>
    <row r="1569" spans="1:10" x14ac:dyDescent="0.35">
      <c r="A1569" s="71"/>
      <c r="B1569" s="71"/>
      <c r="C1569" s="71"/>
      <c r="D1569" s="69"/>
      <c r="E1569" s="71"/>
      <c r="F1569" s="71"/>
      <c r="G1569" s="71"/>
      <c r="H1569" s="71"/>
      <c r="I1569" s="72"/>
      <c r="J1569" s="73"/>
    </row>
    <row r="1570" spans="1:10" x14ac:dyDescent="0.35">
      <c r="A1570" s="71"/>
      <c r="B1570" s="71"/>
      <c r="C1570" s="71"/>
      <c r="D1570" s="69"/>
      <c r="E1570" s="71"/>
      <c r="F1570" s="71"/>
      <c r="G1570" s="71"/>
      <c r="H1570" s="71"/>
      <c r="I1570" s="72"/>
      <c r="J1570" s="73"/>
    </row>
    <row r="1571" spans="1:10" x14ac:dyDescent="0.35">
      <c r="A1571" s="71"/>
      <c r="B1571" s="71"/>
      <c r="C1571" s="71"/>
      <c r="D1571" s="69"/>
      <c r="E1571" s="71"/>
      <c r="F1571" s="71"/>
      <c r="G1571" s="71"/>
      <c r="H1571" s="71"/>
      <c r="I1571" s="72"/>
      <c r="J1571" s="73"/>
    </row>
    <row r="1572" spans="1:10" x14ac:dyDescent="0.35">
      <c r="A1572" s="71"/>
      <c r="B1572" s="71"/>
      <c r="C1572" s="71"/>
      <c r="D1572" s="69"/>
      <c r="E1572" s="71"/>
      <c r="F1572" s="71"/>
      <c r="G1572" s="71"/>
      <c r="H1572" s="71"/>
      <c r="I1572" s="72"/>
      <c r="J1572" s="73"/>
    </row>
    <row r="1573" spans="1:10" x14ac:dyDescent="0.35">
      <c r="A1573" s="71"/>
      <c r="B1573" s="71"/>
      <c r="C1573" s="71"/>
      <c r="D1573" s="69"/>
      <c r="E1573" s="71"/>
      <c r="F1573" s="71"/>
      <c r="G1573" s="71"/>
      <c r="H1573" s="71"/>
      <c r="I1573" s="72"/>
      <c r="J1573" s="73"/>
    </row>
    <row r="1574" spans="1:10" x14ac:dyDescent="0.35">
      <c r="A1574" s="71"/>
      <c r="B1574" s="71"/>
      <c r="C1574" s="71"/>
      <c r="D1574" s="69"/>
      <c r="E1574" s="71"/>
      <c r="F1574" s="71"/>
      <c r="G1574" s="71"/>
      <c r="H1574" s="71"/>
      <c r="I1574" s="72"/>
      <c r="J1574" s="73"/>
    </row>
    <row r="1575" spans="1:10" x14ac:dyDescent="0.35">
      <c r="A1575" s="71"/>
      <c r="B1575" s="71"/>
      <c r="C1575" s="71"/>
      <c r="D1575" s="69"/>
      <c r="E1575" s="71"/>
      <c r="F1575" s="71"/>
      <c r="G1575" s="71"/>
      <c r="H1575" s="71"/>
      <c r="I1575" s="72"/>
      <c r="J1575" s="73"/>
    </row>
    <row r="1576" spans="1:10" x14ac:dyDescent="0.35">
      <c r="A1576" s="71"/>
      <c r="B1576" s="71"/>
      <c r="C1576" s="71"/>
      <c r="D1576" s="69"/>
      <c r="E1576" s="71"/>
      <c r="F1576" s="71"/>
      <c r="G1576" s="71"/>
      <c r="H1576" s="71"/>
      <c r="I1576" s="72"/>
      <c r="J1576" s="73"/>
    </row>
    <row r="1577" spans="1:10" x14ac:dyDescent="0.35">
      <c r="A1577" s="71"/>
      <c r="B1577" s="71"/>
      <c r="C1577" s="71"/>
      <c r="D1577" s="69"/>
      <c r="E1577" s="71"/>
      <c r="F1577" s="71"/>
      <c r="G1577" s="71"/>
      <c r="H1577" s="71"/>
      <c r="I1577" s="72"/>
      <c r="J1577" s="73"/>
    </row>
    <row r="1578" spans="1:10" x14ac:dyDescent="0.35">
      <c r="A1578" s="71"/>
      <c r="B1578" s="71"/>
      <c r="C1578" s="71"/>
      <c r="D1578" s="69"/>
      <c r="E1578" s="71"/>
      <c r="F1578" s="71"/>
      <c r="G1578" s="71"/>
      <c r="H1578" s="71"/>
      <c r="I1578" s="72"/>
      <c r="J1578" s="73"/>
    </row>
    <row r="1579" spans="1:10" x14ac:dyDescent="0.35">
      <c r="A1579" s="71"/>
      <c r="B1579" s="71"/>
      <c r="C1579" s="71"/>
      <c r="D1579" s="69"/>
      <c r="E1579" s="71"/>
      <c r="F1579" s="71"/>
      <c r="G1579" s="71"/>
      <c r="H1579" s="71"/>
      <c r="I1579" s="72"/>
      <c r="J1579" s="73"/>
    </row>
    <row r="1580" spans="1:10" x14ac:dyDescent="0.35">
      <c r="A1580" s="71"/>
      <c r="B1580" s="71"/>
      <c r="C1580" s="71"/>
      <c r="D1580" s="69"/>
      <c r="E1580" s="71"/>
      <c r="F1580" s="71"/>
      <c r="G1580" s="71"/>
      <c r="H1580" s="71"/>
      <c r="I1580" s="72"/>
      <c r="J1580" s="73"/>
    </row>
    <row r="1581" spans="1:10" x14ac:dyDescent="0.35">
      <c r="A1581" s="71"/>
      <c r="B1581" s="71"/>
      <c r="C1581" s="71"/>
      <c r="D1581" s="69"/>
      <c r="E1581" s="71"/>
      <c r="F1581" s="71"/>
      <c r="G1581" s="71"/>
      <c r="H1581" s="71"/>
      <c r="I1581" s="72"/>
      <c r="J1581" s="73"/>
    </row>
    <row r="1582" spans="1:10" x14ac:dyDescent="0.35">
      <c r="A1582" s="71"/>
      <c r="B1582" s="71"/>
      <c r="C1582" s="71"/>
      <c r="D1582" s="69"/>
      <c r="E1582" s="71"/>
      <c r="F1582" s="71"/>
      <c r="G1582" s="71"/>
      <c r="H1582" s="71"/>
      <c r="I1582" s="72"/>
      <c r="J1582" s="73"/>
    </row>
    <row r="1583" spans="1:10" x14ac:dyDescent="0.35">
      <c r="A1583" s="71"/>
      <c r="B1583" s="71"/>
      <c r="C1583" s="71"/>
      <c r="D1583" s="69"/>
      <c r="E1583" s="71"/>
      <c r="F1583" s="71"/>
      <c r="G1583" s="71"/>
      <c r="H1583" s="71"/>
      <c r="I1583" s="72"/>
      <c r="J1583" s="73"/>
    </row>
    <row r="1584" spans="1:10" x14ac:dyDescent="0.35">
      <c r="A1584" s="71"/>
      <c r="B1584" s="71"/>
      <c r="C1584" s="71"/>
      <c r="D1584" s="69"/>
      <c r="E1584" s="71"/>
      <c r="F1584" s="71"/>
      <c r="G1584" s="71"/>
      <c r="H1584" s="71"/>
      <c r="I1584" s="72"/>
      <c r="J1584" s="73"/>
    </row>
    <row r="1585" spans="1:10" x14ac:dyDescent="0.35">
      <c r="A1585" s="71"/>
      <c r="B1585" s="71"/>
      <c r="C1585" s="71"/>
      <c r="D1585" s="69"/>
      <c r="E1585" s="71"/>
      <c r="F1585" s="71"/>
      <c r="G1585" s="71"/>
      <c r="H1585" s="71"/>
      <c r="I1585" s="72"/>
      <c r="J1585" s="73"/>
    </row>
    <row r="1586" spans="1:10" x14ac:dyDescent="0.35">
      <c r="A1586" s="71"/>
      <c r="B1586" s="71"/>
      <c r="C1586" s="71"/>
      <c r="D1586" s="69"/>
      <c r="E1586" s="71"/>
      <c r="F1586" s="71"/>
      <c r="G1586" s="71"/>
      <c r="H1586" s="71"/>
      <c r="I1586" s="72"/>
      <c r="J1586" s="73"/>
    </row>
    <row r="1587" spans="1:10" x14ac:dyDescent="0.35">
      <c r="A1587" s="71"/>
      <c r="B1587" s="71"/>
      <c r="C1587" s="71"/>
      <c r="D1587" s="69"/>
      <c r="E1587" s="71"/>
      <c r="F1587" s="71"/>
      <c r="G1587" s="71"/>
      <c r="H1587" s="71"/>
      <c r="I1587" s="72"/>
      <c r="J1587" s="73"/>
    </row>
    <row r="1588" spans="1:10" x14ac:dyDescent="0.35">
      <c r="A1588" s="71"/>
      <c r="B1588" s="71"/>
      <c r="C1588" s="71"/>
      <c r="D1588" s="69"/>
      <c r="E1588" s="71"/>
      <c r="F1588" s="71"/>
      <c r="G1588" s="71"/>
      <c r="H1588" s="71"/>
      <c r="I1588" s="72"/>
      <c r="J1588" s="73"/>
    </row>
    <row r="1589" spans="1:10" x14ac:dyDescent="0.35">
      <c r="A1589" s="71"/>
      <c r="B1589" s="71"/>
      <c r="C1589" s="71"/>
      <c r="D1589" s="69"/>
      <c r="E1589" s="71"/>
      <c r="F1589" s="71"/>
      <c r="G1589" s="71"/>
      <c r="H1589" s="71"/>
      <c r="I1589" s="72"/>
      <c r="J1589" s="73"/>
    </row>
    <row r="1590" spans="1:10" x14ac:dyDescent="0.35">
      <c r="A1590" s="71"/>
      <c r="B1590" s="71"/>
      <c r="C1590" s="71"/>
      <c r="D1590" s="69"/>
      <c r="E1590" s="71"/>
      <c r="F1590" s="71"/>
      <c r="G1590" s="71"/>
      <c r="H1590" s="71"/>
      <c r="I1590" s="72"/>
      <c r="J1590" s="73"/>
    </row>
    <row r="1591" spans="1:10" x14ac:dyDescent="0.35">
      <c r="A1591" s="71"/>
      <c r="B1591" s="71"/>
      <c r="C1591" s="71"/>
      <c r="D1591" s="69"/>
      <c r="E1591" s="71"/>
      <c r="F1591" s="71"/>
      <c r="G1591" s="71"/>
      <c r="H1591" s="71"/>
      <c r="I1591" s="72"/>
      <c r="J1591" s="73"/>
    </row>
    <row r="1592" spans="1:10" x14ac:dyDescent="0.35">
      <c r="A1592" s="71"/>
      <c r="B1592" s="71"/>
      <c r="C1592" s="71"/>
      <c r="D1592" s="69"/>
      <c r="E1592" s="71"/>
      <c r="F1592" s="71"/>
      <c r="G1592" s="71"/>
      <c r="H1592" s="71"/>
      <c r="I1592" s="72"/>
      <c r="J1592" s="73"/>
    </row>
    <row r="1593" spans="1:10" x14ac:dyDescent="0.35">
      <c r="A1593" s="71"/>
      <c r="B1593" s="71"/>
      <c r="C1593" s="71"/>
      <c r="D1593" s="69"/>
      <c r="E1593" s="71"/>
      <c r="F1593" s="71"/>
      <c r="G1593" s="71"/>
      <c r="H1593" s="71"/>
      <c r="I1593" s="72"/>
      <c r="J1593" s="73"/>
    </row>
    <row r="1594" spans="1:10" x14ac:dyDescent="0.35">
      <c r="A1594" s="71"/>
      <c r="B1594" s="71"/>
      <c r="C1594" s="71"/>
      <c r="D1594" s="69"/>
      <c r="E1594" s="71"/>
      <c r="F1594" s="71"/>
      <c r="G1594" s="71"/>
      <c r="H1594" s="71"/>
      <c r="I1594" s="72"/>
      <c r="J1594" s="73"/>
    </row>
    <row r="1595" spans="1:10" x14ac:dyDescent="0.35">
      <c r="A1595" s="71"/>
      <c r="B1595" s="71"/>
      <c r="C1595" s="71"/>
      <c r="D1595" s="69"/>
      <c r="E1595" s="71"/>
      <c r="F1595" s="71"/>
      <c r="G1595" s="71"/>
      <c r="H1595" s="71"/>
      <c r="I1595" s="72"/>
      <c r="J1595" s="73"/>
    </row>
    <row r="1596" spans="1:10" x14ac:dyDescent="0.35">
      <c r="A1596" s="71"/>
      <c r="B1596" s="71"/>
      <c r="C1596" s="71"/>
      <c r="D1596" s="69"/>
      <c r="E1596" s="71"/>
      <c r="F1596" s="71"/>
      <c r="G1596" s="71"/>
      <c r="H1596" s="71"/>
      <c r="I1596" s="72"/>
      <c r="J1596" s="73"/>
    </row>
    <row r="1597" spans="1:10" x14ac:dyDescent="0.35">
      <c r="A1597" s="71"/>
      <c r="B1597" s="71"/>
      <c r="C1597" s="71"/>
      <c r="D1597" s="69"/>
      <c r="E1597" s="71"/>
      <c r="F1597" s="71"/>
      <c r="G1597" s="71"/>
      <c r="H1597" s="71"/>
      <c r="I1597" s="72"/>
      <c r="J1597" s="73"/>
    </row>
    <row r="1598" spans="1:10" x14ac:dyDescent="0.35">
      <c r="A1598" s="71"/>
      <c r="B1598" s="71"/>
      <c r="C1598" s="71"/>
      <c r="D1598" s="69"/>
      <c r="E1598" s="71"/>
      <c r="F1598" s="71"/>
      <c r="G1598" s="71"/>
      <c r="H1598" s="71"/>
      <c r="I1598" s="72"/>
      <c r="J1598" s="73"/>
    </row>
    <row r="1599" spans="1:10" x14ac:dyDescent="0.35">
      <c r="A1599" s="71"/>
      <c r="B1599" s="71"/>
      <c r="C1599" s="71"/>
      <c r="D1599" s="69"/>
      <c r="E1599" s="71"/>
      <c r="F1599" s="71"/>
      <c r="G1599" s="71"/>
      <c r="H1599" s="71"/>
      <c r="I1599" s="72"/>
      <c r="J1599" s="73"/>
    </row>
    <row r="1600" spans="1:10" x14ac:dyDescent="0.35">
      <c r="A1600" s="71"/>
      <c r="B1600" s="71"/>
      <c r="C1600" s="71"/>
      <c r="D1600" s="69"/>
      <c r="E1600" s="71"/>
      <c r="F1600" s="71"/>
      <c r="G1600" s="71"/>
      <c r="H1600" s="71"/>
      <c r="I1600" s="72"/>
      <c r="J1600" s="73"/>
    </row>
    <row r="1601" spans="1:10" x14ac:dyDescent="0.35">
      <c r="A1601" s="71"/>
      <c r="B1601" s="71"/>
      <c r="C1601" s="71"/>
      <c r="D1601" s="69"/>
      <c r="E1601" s="71"/>
      <c r="F1601" s="71"/>
      <c r="G1601" s="71"/>
      <c r="H1601" s="71"/>
      <c r="I1601" s="72"/>
      <c r="J1601" s="73"/>
    </row>
    <row r="1602" spans="1:10" x14ac:dyDescent="0.35">
      <c r="A1602" s="71"/>
      <c r="B1602" s="71"/>
      <c r="C1602" s="71"/>
      <c r="D1602" s="69"/>
      <c r="E1602" s="71"/>
      <c r="F1602" s="71"/>
      <c r="G1602" s="71"/>
      <c r="H1602" s="71"/>
      <c r="I1602" s="72"/>
      <c r="J1602" s="73"/>
    </row>
    <row r="1603" spans="1:10" x14ac:dyDescent="0.35">
      <c r="A1603" s="71"/>
      <c r="B1603" s="71"/>
      <c r="C1603" s="71"/>
      <c r="D1603" s="69"/>
      <c r="E1603" s="71"/>
      <c r="F1603" s="71"/>
      <c r="G1603" s="71"/>
      <c r="H1603" s="71"/>
      <c r="I1603" s="72"/>
      <c r="J1603" s="73"/>
    </row>
    <row r="1604" spans="1:10" x14ac:dyDescent="0.35">
      <c r="A1604" s="71"/>
      <c r="B1604" s="71"/>
      <c r="C1604" s="71"/>
      <c r="D1604" s="69"/>
      <c r="E1604" s="71"/>
      <c r="F1604" s="71"/>
      <c r="G1604" s="71"/>
      <c r="H1604" s="71"/>
      <c r="I1604" s="72"/>
      <c r="J1604" s="73"/>
    </row>
    <row r="1605" spans="1:10" x14ac:dyDescent="0.35">
      <c r="A1605" s="71"/>
      <c r="B1605" s="71"/>
      <c r="C1605" s="71"/>
      <c r="D1605" s="69"/>
      <c r="E1605" s="71"/>
      <c r="F1605" s="71"/>
      <c r="G1605" s="71"/>
      <c r="H1605" s="71"/>
      <c r="I1605" s="72"/>
      <c r="J1605" s="73"/>
    </row>
    <row r="1606" spans="1:10" x14ac:dyDescent="0.35">
      <c r="A1606" s="71"/>
      <c r="B1606" s="71"/>
      <c r="C1606" s="71"/>
      <c r="D1606" s="69"/>
      <c r="E1606" s="71"/>
      <c r="F1606" s="71"/>
      <c r="G1606" s="71"/>
      <c r="H1606" s="71"/>
      <c r="I1606" s="72"/>
      <c r="J1606" s="73"/>
    </row>
    <row r="1607" spans="1:10" x14ac:dyDescent="0.35">
      <c r="A1607" s="71"/>
      <c r="B1607" s="71"/>
      <c r="C1607" s="71"/>
      <c r="D1607" s="69"/>
      <c r="E1607" s="71"/>
      <c r="F1607" s="71"/>
      <c r="G1607" s="71"/>
      <c r="H1607" s="71"/>
      <c r="I1607" s="72"/>
      <c r="J1607" s="73"/>
    </row>
    <row r="1608" spans="1:10" x14ac:dyDescent="0.35">
      <c r="A1608" s="71"/>
      <c r="B1608" s="71"/>
      <c r="C1608" s="71"/>
      <c r="D1608" s="69"/>
      <c r="E1608" s="71"/>
      <c r="F1608" s="71"/>
      <c r="G1608" s="71"/>
      <c r="H1608" s="71"/>
      <c r="I1608" s="72"/>
      <c r="J1608" s="73"/>
    </row>
    <row r="1609" spans="1:10" x14ac:dyDescent="0.35">
      <c r="A1609" s="71"/>
      <c r="B1609" s="71"/>
      <c r="C1609" s="71"/>
      <c r="D1609" s="69"/>
      <c r="E1609" s="71"/>
      <c r="F1609" s="71"/>
      <c r="G1609" s="71"/>
      <c r="H1609" s="71"/>
      <c r="I1609" s="72"/>
      <c r="J1609" s="73"/>
    </row>
    <row r="1610" spans="1:10" x14ac:dyDescent="0.35">
      <c r="A1610" s="71"/>
      <c r="B1610" s="71"/>
      <c r="C1610" s="71"/>
      <c r="D1610" s="69"/>
      <c r="E1610" s="71"/>
      <c r="F1610" s="71"/>
      <c r="G1610" s="71"/>
      <c r="H1610" s="71"/>
      <c r="I1610" s="72"/>
      <c r="J1610" s="73"/>
    </row>
    <row r="1611" spans="1:10" x14ac:dyDescent="0.35">
      <c r="A1611" s="71"/>
      <c r="B1611" s="71"/>
      <c r="C1611" s="71"/>
      <c r="D1611" s="69"/>
      <c r="E1611" s="71"/>
      <c r="F1611" s="71"/>
      <c r="G1611" s="71"/>
      <c r="H1611" s="71"/>
      <c r="I1611" s="72"/>
      <c r="J1611" s="73"/>
    </row>
    <row r="1612" spans="1:10" x14ac:dyDescent="0.35">
      <c r="A1612" s="71"/>
      <c r="B1612" s="71"/>
      <c r="C1612" s="71"/>
      <c r="D1612" s="69"/>
      <c r="E1612" s="71"/>
      <c r="F1612" s="71"/>
      <c r="G1612" s="71"/>
      <c r="H1612" s="71"/>
      <c r="I1612" s="72"/>
      <c r="J1612" s="73"/>
    </row>
    <row r="1613" spans="1:10" x14ac:dyDescent="0.35">
      <c r="A1613" s="71"/>
      <c r="B1613" s="71"/>
      <c r="C1613" s="71"/>
      <c r="D1613" s="69"/>
      <c r="E1613" s="71"/>
      <c r="F1613" s="71"/>
      <c r="G1613" s="71"/>
      <c r="H1613" s="71"/>
      <c r="I1613" s="72"/>
      <c r="J1613" s="73"/>
    </row>
    <row r="1614" spans="1:10" x14ac:dyDescent="0.35">
      <c r="A1614" s="71"/>
      <c r="B1614" s="71"/>
      <c r="C1614" s="71"/>
      <c r="D1614" s="69"/>
      <c r="E1614" s="71"/>
      <c r="F1614" s="71"/>
      <c r="G1614" s="71"/>
      <c r="H1614" s="71"/>
      <c r="I1614" s="72"/>
      <c r="J1614" s="73"/>
    </row>
    <row r="1615" spans="1:10" x14ac:dyDescent="0.35">
      <c r="A1615" s="71"/>
      <c r="B1615" s="71"/>
      <c r="C1615" s="71"/>
      <c r="D1615" s="69"/>
      <c r="E1615" s="71"/>
      <c r="F1615" s="71"/>
      <c r="G1615" s="71"/>
      <c r="H1615" s="71"/>
      <c r="I1615" s="72"/>
      <c r="J1615" s="73"/>
    </row>
    <row r="1616" spans="1:10" x14ac:dyDescent="0.35">
      <c r="A1616" s="71"/>
      <c r="B1616" s="71"/>
      <c r="C1616" s="71"/>
      <c r="D1616" s="69"/>
      <c r="E1616" s="71"/>
      <c r="F1616" s="71"/>
      <c r="G1616" s="71"/>
      <c r="H1616" s="71"/>
      <c r="I1616" s="72"/>
      <c r="J1616" s="73"/>
    </row>
    <row r="1617" spans="1:10" x14ac:dyDescent="0.35">
      <c r="A1617" s="71"/>
      <c r="B1617" s="71"/>
      <c r="C1617" s="71"/>
      <c r="D1617" s="69"/>
      <c r="E1617" s="71"/>
      <c r="F1617" s="71"/>
      <c r="G1617" s="71"/>
      <c r="H1617" s="71"/>
      <c r="I1617" s="72"/>
      <c r="J1617" s="73"/>
    </row>
    <row r="1618" spans="1:10" x14ac:dyDescent="0.35">
      <c r="A1618" s="71"/>
      <c r="B1618" s="71"/>
      <c r="C1618" s="71"/>
      <c r="D1618" s="69"/>
      <c r="E1618" s="71"/>
      <c r="F1618" s="71"/>
      <c r="G1618" s="71"/>
      <c r="H1618" s="71"/>
      <c r="I1618" s="72"/>
      <c r="J1618" s="73"/>
    </row>
    <row r="1619" spans="1:10" x14ac:dyDescent="0.35">
      <c r="A1619" s="71"/>
      <c r="B1619" s="71"/>
      <c r="C1619" s="71"/>
      <c r="D1619" s="69"/>
      <c r="E1619" s="71"/>
      <c r="F1619" s="71"/>
      <c r="G1619" s="71"/>
      <c r="H1619" s="71"/>
      <c r="I1619" s="72"/>
      <c r="J1619" s="73"/>
    </row>
    <row r="1620" spans="1:10" x14ac:dyDescent="0.35">
      <c r="A1620" s="71"/>
      <c r="B1620" s="71"/>
      <c r="C1620" s="71"/>
      <c r="D1620" s="69"/>
      <c r="E1620" s="71"/>
      <c r="F1620" s="71"/>
      <c r="G1620" s="71"/>
      <c r="H1620" s="71"/>
      <c r="I1620" s="72"/>
      <c r="J1620" s="73"/>
    </row>
    <row r="1621" spans="1:10" x14ac:dyDescent="0.35">
      <c r="A1621" s="71"/>
      <c r="B1621" s="71"/>
      <c r="C1621" s="71"/>
      <c r="D1621" s="69"/>
      <c r="E1621" s="71"/>
      <c r="F1621" s="71"/>
      <c r="G1621" s="71"/>
      <c r="H1621" s="71"/>
      <c r="I1621" s="72"/>
      <c r="J1621" s="73"/>
    </row>
    <row r="1622" spans="1:10" x14ac:dyDescent="0.35">
      <c r="A1622" s="71"/>
      <c r="B1622" s="71"/>
      <c r="C1622" s="71"/>
      <c r="D1622" s="69"/>
      <c r="E1622" s="71"/>
      <c r="F1622" s="71"/>
      <c r="G1622" s="71"/>
      <c r="H1622" s="71"/>
      <c r="I1622" s="72"/>
      <c r="J1622" s="73"/>
    </row>
    <row r="1623" spans="1:10" x14ac:dyDescent="0.35">
      <c r="A1623" s="71"/>
      <c r="B1623" s="71"/>
      <c r="C1623" s="71"/>
      <c r="D1623" s="69"/>
      <c r="E1623" s="71"/>
      <c r="F1623" s="71"/>
      <c r="G1623" s="71"/>
      <c r="H1623" s="71"/>
      <c r="I1623" s="72"/>
      <c r="J1623" s="73"/>
    </row>
    <row r="1624" spans="1:10" x14ac:dyDescent="0.35">
      <c r="A1624" s="71"/>
      <c r="B1624" s="71"/>
      <c r="C1624" s="71"/>
      <c r="D1624" s="69"/>
      <c r="E1624" s="71"/>
      <c r="F1624" s="71"/>
      <c r="G1624" s="71"/>
      <c r="H1624" s="71"/>
      <c r="I1624" s="72"/>
      <c r="J1624" s="73"/>
    </row>
    <row r="1625" spans="1:10" x14ac:dyDescent="0.35">
      <c r="A1625" s="71"/>
      <c r="B1625" s="71"/>
      <c r="C1625" s="71"/>
      <c r="D1625" s="69"/>
      <c r="E1625" s="71"/>
      <c r="F1625" s="71"/>
      <c r="G1625" s="71"/>
      <c r="H1625" s="71"/>
      <c r="I1625" s="72"/>
      <c r="J1625" s="73"/>
    </row>
    <row r="1626" spans="1:10" x14ac:dyDescent="0.35">
      <c r="A1626" s="71"/>
      <c r="B1626" s="71"/>
      <c r="C1626" s="71"/>
      <c r="D1626" s="69"/>
      <c r="E1626" s="71"/>
      <c r="F1626" s="71"/>
      <c r="G1626" s="71"/>
      <c r="H1626" s="71"/>
      <c r="I1626" s="72"/>
      <c r="J1626" s="73"/>
    </row>
    <row r="1627" spans="1:10" x14ac:dyDescent="0.35">
      <c r="A1627" s="71"/>
      <c r="B1627" s="71"/>
      <c r="C1627" s="71"/>
      <c r="D1627" s="69"/>
      <c r="E1627" s="71"/>
      <c r="F1627" s="71"/>
      <c r="G1627" s="71"/>
      <c r="H1627" s="71"/>
      <c r="I1627" s="72"/>
      <c r="J1627" s="73"/>
    </row>
    <row r="1628" spans="1:10" x14ac:dyDescent="0.35">
      <c r="A1628" s="71"/>
      <c r="B1628" s="71"/>
      <c r="C1628" s="71"/>
      <c r="D1628" s="69"/>
      <c r="E1628" s="71"/>
      <c r="F1628" s="71"/>
      <c r="G1628" s="71"/>
      <c r="H1628" s="71"/>
      <c r="I1628" s="72"/>
      <c r="J1628" s="73"/>
    </row>
    <row r="1629" spans="1:10" x14ac:dyDescent="0.35">
      <c r="A1629" s="71"/>
      <c r="B1629" s="71"/>
      <c r="C1629" s="71"/>
      <c r="D1629" s="69"/>
      <c r="E1629" s="71"/>
      <c r="F1629" s="71"/>
      <c r="G1629" s="71"/>
      <c r="H1629" s="71"/>
      <c r="I1629" s="72"/>
      <c r="J1629" s="73"/>
    </row>
    <row r="1630" spans="1:10" x14ac:dyDescent="0.35">
      <c r="A1630" s="71"/>
      <c r="B1630" s="71"/>
      <c r="C1630" s="71"/>
      <c r="D1630" s="69"/>
      <c r="E1630" s="71"/>
      <c r="F1630" s="71"/>
      <c r="G1630" s="71"/>
      <c r="H1630" s="71"/>
      <c r="I1630" s="72"/>
      <c r="J1630" s="73"/>
    </row>
    <row r="1631" spans="1:10" x14ac:dyDescent="0.35">
      <c r="A1631" s="71"/>
      <c r="B1631" s="71"/>
      <c r="C1631" s="71"/>
      <c r="D1631" s="69"/>
      <c r="E1631" s="71"/>
      <c r="F1631" s="71"/>
      <c r="G1631" s="71"/>
      <c r="H1631" s="71"/>
      <c r="I1631" s="72"/>
      <c r="J1631" s="73"/>
    </row>
    <row r="1632" spans="1:10" x14ac:dyDescent="0.35">
      <c r="A1632" s="71"/>
      <c r="B1632" s="71"/>
      <c r="C1632" s="71"/>
      <c r="D1632" s="69"/>
      <c r="E1632" s="71"/>
      <c r="F1632" s="71"/>
      <c r="G1632" s="71"/>
      <c r="H1632" s="71"/>
      <c r="I1632" s="72"/>
      <c r="J1632" s="73"/>
    </row>
    <row r="1633" spans="1:10" x14ac:dyDescent="0.35">
      <c r="A1633" s="71"/>
      <c r="B1633" s="71"/>
      <c r="C1633" s="71"/>
      <c r="D1633" s="69"/>
      <c r="E1633" s="71"/>
      <c r="F1633" s="71"/>
      <c r="G1633" s="71"/>
      <c r="H1633" s="71"/>
      <c r="I1633" s="72"/>
      <c r="J1633" s="73"/>
    </row>
    <row r="1634" spans="1:10" x14ac:dyDescent="0.35">
      <c r="A1634" s="71"/>
      <c r="B1634" s="71"/>
      <c r="C1634" s="71"/>
      <c r="D1634" s="69"/>
      <c r="E1634" s="71"/>
      <c r="F1634" s="71"/>
      <c r="G1634" s="71"/>
      <c r="H1634" s="71"/>
      <c r="I1634" s="72"/>
      <c r="J1634" s="73"/>
    </row>
    <row r="1635" spans="1:10" x14ac:dyDescent="0.35">
      <c r="A1635" s="71"/>
      <c r="B1635" s="71"/>
      <c r="C1635" s="71"/>
      <c r="D1635" s="69"/>
      <c r="E1635" s="71"/>
      <c r="F1635" s="71"/>
      <c r="G1635" s="71"/>
      <c r="H1635" s="71"/>
      <c r="I1635" s="72"/>
      <c r="J1635" s="73"/>
    </row>
    <row r="1636" spans="1:10" x14ac:dyDescent="0.35">
      <c r="A1636" s="71"/>
      <c r="B1636" s="71"/>
      <c r="C1636" s="71"/>
      <c r="D1636" s="69"/>
      <c r="E1636" s="71"/>
      <c r="F1636" s="71"/>
      <c r="G1636" s="71"/>
      <c r="H1636" s="71"/>
      <c r="I1636" s="72"/>
      <c r="J1636" s="73"/>
    </row>
    <row r="1637" spans="1:10" x14ac:dyDescent="0.35">
      <c r="A1637" s="71"/>
      <c r="B1637" s="71"/>
      <c r="C1637" s="71"/>
      <c r="D1637" s="69"/>
      <c r="E1637" s="71"/>
      <c r="F1637" s="71"/>
      <c r="G1637" s="71"/>
      <c r="H1637" s="71"/>
      <c r="I1637" s="72"/>
      <c r="J1637" s="73"/>
    </row>
    <row r="1638" spans="1:10" x14ac:dyDescent="0.35">
      <c r="A1638" s="71"/>
      <c r="B1638" s="71"/>
      <c r="C1638" s="71"/>
      <c r="D1638" s="69"/>
      <c r="E1638" s="71"/>
      <c r="F1638" s="71"/>
      <c r="G1638" s="71"/>
      <c r="H1638" s="71"/>
      <c r="I1638" s="72"/>
      <c r="J1638" s="73"/>
    </row>
    <row r="1639" spans="1:10" x14ac:dyDescent="0.35">
      <c r="A1639" s="71"/>
      <c r="B1639" s="71"/>
      <c r="C1639" s="71"/>
      <c r="D1639" s="69"/>
      <c r="E1639" s="71"/>
      <c r="F1639" s="71"/>
      <c r="G1639" s="71"/>
      <c r="H1639" s="71"/>
      <c r="I1639" s="72"/>
      <c r="J1639" s="73"/>
    </row>
    <row r="1640" spans="1:10" x14ac:dyDescent="0.35">
      <c r="A1640" s="71"/>
      <c r="B1640" s="71"/>
      <c r="C1640" s="71"/>
      <c r="D1640" s="69"/>
      <c r="E1640" s="71"/>
      <c r="F1640" s="71"/>
      <c r="G1640" s="71"/>
      <c r="H1640" s="71"/>
      <c r="I1640" s="72"/>
      <c r="J1640" s="73"/>
    </row>
    <row r="1641" spans="1:10" x14ac:dyDescent="0.35">
      <c r="A1641" s="71"/>
      <c r="B1641" s="71"/>
      <c r="C1641" s="71"/>
      <c r="D1641" s="69"/>
      <c r="E1641" s="71"/>
      <c r="F1641" s="71"/>
      <c r="G1641" s="71"/>
      <c r="H1641" s="71"/>
      <c r="I1641" s="72"/>
      <c r="J1641" s="73"/>
    </row>
    <row r="1642" spans="1:10" x14ac:dyDescent="0.35">
      <c r="A1642" s="71"/>
      <c r="B1642" s="71"/>
      <c r="C1642" s="71"/>
      <c r="D1642" s="69"/>
      <c r="E1642" s="71"/>
      <c r="F1642" s="71"/>
      <c r="G1642" s="71"/>
      <c r="H1642" s="71"/>
      <c r="I1642" s="72"/>
      <c r="J1642" s="73"/>
    </row>
    <row r="1643" spans="1:10" x14ac:dyDescent="0.35">
      <c r="A1643" s="71"/>
      <c r="B1643" s="71"/>
      <c r="C1643" s="71"/>
      <c r="D1643" s="69"/>
      <c r="E1643" s="71"/>
      <c r="F1643" s="71"/>
      <c r="G1643" s="71"/>
      <c r="H1643" s="71"/>
      <c r="I1643" s="72"/>
      <c r="J1643" s="73"/>
    </row>
    <row r="1644" spans="1:10" x14ac:dyDescent="0.35">
      <c r="A1644" s="71"/>
      <c r="B1644" s="71"/>
      <c r="C1644" s="71"/>
      <c r="D1644" s="69"/>
      <c r="E1644" s="71"/>
      <c r="F1644" s="71"/>
      <c r="G1644" s="71"/>
      <c r="H1644" s="71"/>
      <c r="I1644" s="72"/>
      <c r="J1644" s="73"/>
    </row>
    <row r="1645" spans="1:10" x14ac:dyDescent="0.35">
      <c r="A1645" s="71"/>
      <c r="B1645" s="71"/>
      <c r="C1645" s="71"/>
      <c r="D1645" s="69"/>
      <c r="E1645" s="71"/>
      <c r="F1645" s="71"/>
      <c r="G1645" s="71"/>
      <c r="H1645" s="71"/>
      <c r="I1645" s="72"/>
      <c r="J1645" s="73"/>
    </row>
    <row r="1646" spans="1:10" x14ac:dyDescent="0.35">
      <c r="A1646" s="71"/>
      <c r="B1646" s="71"/>
      <c r="C1646" s="71"/>
      <c r="D1646" s="69"/>
      <c r="E1646" s="71"/>
      <c r="F1646" s="71"/>
      <c r="G1646" s="71"/>
      <c r="H1646" s="71"/>
      <c r="I1646" s="72"/>
      <c r="J1646" s="73"/>
    </row>
    <row r="1647" spans="1:10" x14ac:dyDescent="0.35">
      <c r="A1647" s="71"/>
      <c r="B1647" s="71"/>
      <c r="C1647" s="71"/>
      <c r="D1647" s="69"/>
      <c r="E1647" s="71"/>
      <c r="F1647" s="71"/>
      <c r="G1647" s="71"/>
      <c r="H1647" s="71"/>
      <c r="I1647" s="72"/>
      <c r="J1647" s="73"/>
    </row>
    <row r="1648" spans="1:10" x14ac:dyDescent="0.35">
      <c r="A1648" s="71"/>
      <c r="B1648" s="71"/>
      <c r="C1648" s="71"/>
      <c r="D1648" s="69"/>
      <c r="E1648" s="71"/>
      <c r="F1648" s="71"/>
      <c r="G1648" s="71"/>
      <c r="H1648" s="71"/>
      <c r="I1648" s="72"/>
      <c r="J1648" s="73"/>
    </row>
    <row r="1649" spans="1:10" x14ac:dyDescent="0.35">
      <c r="A1649" s="71"/>
      <c r="B1649" s="71"/>
      <c r="C1649" s="71"/>
      <c r="D1649" s="69"/>
      <c r="E1649" s="71"/>
      <c r="F1649" s="71"/>
      <c r="G1649" s="71"/>
      <c r="H1649" s="71"/>
      <c r="I1649" s="72"/>
      <c r="J1649" s="73"/>
    </row>
    <row r="1650" spans="1:10" x14ac:dyDescent="0.35">
      <c r="A1650" s="71"/>
      <c r="B1650" s="71"/>
      <c r="C1650" s="71"/>
      <c r="D1650" s="69"/>
      <c r="E1650" s="71"/>
      <c r="F1650" s="71"/>
      <c r="G1650" s="71"/>
      <c r="H1650" s="71"/>
      <c r="I1650" s="72"/>
      <c r="J1650" s="73"/>
    </row>
    <row r="1651" spans="1:10" x14ac:dyDescent="0.35">
      <c r="A1651" s="71"/>
      <c r="B1651" s="71"/>
      <c r="C1651" s="71"/>
      <c r="D1651" s="69"/>
      <c r="E1651" s="71"/>
      <c r="F1651" s="71"/>
      <c r="G1651" s="71"/>
      <c r="H1651" s="71"/>
      <c r="I1651" s="72"/>
      <c r="J1651" s="73"/>
    </row>
    <row r="1652" spans="1:10" x14ac:dyDescent="0.35">
      <c r="A1652" s="71"/>
      <c r="B1652" s="71"/>
      <c r="C1652" s="71"/>
      <c r="D1652" s="69"/>
      <c r="E1652" s="71"/>
      <c r="F1652" s="71"/>
      <c r="G1652" s="71"/>
      <c r="H1652" s="71"/>
      <c r="I1652" s="72"/>
      <c r="J1652" s="73"/>
    </row>
    <row r="1653" spans="1:10" x14ac:dyDescent="0.35">
      <c r="A1653" s="71"/>
      <c r="B1653" s="71"/>
      <c r="C1653" s="71"/>
      <c r="D1653" s="69"/>
      <c r="E1653" s="71"/>
      <c r="F1653" s="71"/>
      <c r="G1653" s="71"/>
      <c r="H1653" s="71"/>
      <c r="I1653" s="72"/>
      <c r="J1653" s="73"/>
    </row>
    <row r="1654" spans="1:10" x14ac:dyDescent="0.35">
      <c r="A1654" s="71"/>
      <c r="B1654" s="71"/>
      <c r="C1654" s="71"/>
      <c r="D1654" s="69"/>
      <c r="E1654" s="71"/>
      <c r="F1654" s="71"/>
      <c r="G1654" s="71"/>
      <c r="H1654" s="71"/>
      <c r="I1654" s="72"/>
      <c r="J1654" s="73"/>
    </row>
    <row r="1655" spans="1:10" x14ac:dyDescent="0.35">
      <c r="A1655" s="71"/>
      <c r="B1655" s="71"/>
      <c r="C1655" s="71"/>
      <c r="D1655" s="69"/>
      <c r="E1655" s="71"/>
      <c r="F1655" s="71"/>
      <c r="G1655" s="71"/>
      <c r="H1655" s="71"/>
      <c r="I1655" s="72"/>
      <c r="J1655" s="73"/>
    </row>
    <row r="1656" spans="1:10" x14ac:dyDescent="0.35">
      <c r="A1656" s="71"/>
      <c r="B1656" s="71"/>
      <c r="C1656" s="71"/>
      <c r="D1656" s="69"/>
      <c r="E1656" s="71"/>
      <c r="F1656" s="71"/>
      <c r="G1656" s="71"/>
      <c r="H1656" s="71"/>
      <c r="I1656" s="72"/>
      <c r="J1656" s="73"/>
    </row>
    <row r="1657" spans="1:10" x14ac:dyDescent="0.35">
      <c r="A1657" s="71"/>
      <c r="B1657" s="71"/>
      <c r="C1657" s="71"/>
      <c r="D1657" s="69"/>
      <c r="E1657" s="71"/>
      <c r="F1657" s="71"/>
      <c r="G1657" s="71"/>
      <c r="H1657" s="71"/>
      <c r="I1657" s="72"/>
      <c r="J1657" s="73"/>
    </row>
    <row r="1658" spans="1:10" x14ac:dyDescent="0.35">
      <c r="A1658" s="71"/>
      <c r="B1658" s="71"/>
      <c r="C1658" s="71"/>
      <c r="D1658" s="69"/>
      <c r="E1658" s="71"/>
      <c r="F1658" s="71"/>
      <c r="G1658" s="71"/>
      <c r="H1658" s="71"/>
      <c r="I1658" s="72"/>
      <c r="J1658" s="73"/>
    </row>
    <row r="1659" spans="1:10" x14ac:dyDescent="0.35">
      <c r="A1659" s="71"/>
      <c r="B1659" s="71"/>
      <c r="C1659" s="71"/>
      <c r="D1659" s="69"/>
      <c r="E1659" s="71"/>
      <c r="F1659" s="71"/>
      <c r="G1659" s="71"/>
      <c r="H1659" s="71"/>
      <c r="I1659" s="72"/>
      <c r="J1659" s="73"/>
    </row>
    <row r="1660" spans="1:10" x14ac:dyDescent="0.35">
      <c r="A1660" s="71"/>
      <c r="B1660" s="71"/>
      <c r="C1660" s="71"/>
      <c r="D1660" s="69"/>
      <c r="E1660" s="71"/>
      <c r="F1660" s="71"/>
      <c r="G1660" s="71"/>
      <c r="H1660" s="71"/>
      <c r="I1660" s="72"/>
      <c r="J1660" s="73"/>
    </row>
    <row r="1661" spans="1:10" x14ac:dyDescent="0.35">
      <c r="A1661" s="71"/>
      <c r="B1661" s="71"/>
      <c r="C1661" s="71"/>
      <c r="D1661" s="69"/>
      <c r="E1661" s="71"/>
      <c r="F1661" s="71"/>
      <c r="G1661" s="71"/>
      <c r="H1661" s="71"/>
      <c r="I1661" s="72"/>
      <c r="J1661" s="73"/>
    </row>
    <row r="1662" spans="1:10" x14ac:dyDescent="0.35">
      <c r="A1662" s="71"/>
      <c r="B1662" s="71"/>
      <c r="C1662" s="71"/>
      <c r="D1662" s="69"/>
      <c r="E1662" s="71"/>
      <c r="F1662" s="71"/>
      <c r="G1662" s="71"/>
      <c r="H1662" s="71"/>
      <c r="I1662" s="72"/>
      <c r="J1662" s="73"/>
    </row>
    <row r="1663" spans="1:10" x14ac:dyDescent="0.35">
      <c r="A1663" s="71"/>
      <c r="B1663" s="71"/>
      <c r="C1663" s="71"/>
      <c r="D1663" s="69"/>
      <c r="E1663" s="71"/>
      <c r="F1663" s="71"/>
      <c r="G1663" s="71"/>
      <c r="H1663" s="71"/>
      <c r="I1663" s="72"/>
      <c r="J1663" s="73"/>
    </row>
    <row r="1664" spans="1:10" x14ac:dyDescent="0.35">
      <c r="A1664" s="71"/>
      <c r="B1664" s="71"/>
      <c r="C1664" s="71"/>
      <c r="D1664" s="69"/>
      <c r="E1664" s="71"/>
      <c r="F1664" s="71"/>
      <c r="G1664" s="71"/>
      <c r="H1664" s="71"/>
      <c r="I1664" s="72"/>
      <c r="J1664" s="73"/>
    </row>
    <row r="1665" spans="1:10" x14ac:dyDescent="0.35">
      <c r="A1665" s="71"/>
      <c r="B1665" s="71"/>
      <c r="C1665" s="71"/>
      <c r="D1665" s="69"/>
      <c r="E1665" s="71"/>
      <c r="F1665" s="71"/>
      <c r="G1665" s="71"/>
      <c r="H1665" s="71"/>
      <c r="I1665" s="72"/>
      <c r="J1665" s="73"/>
    </row>
    <row r="1666" spans="1:10" x14ac:dyDescent="0.35">
      <c r="A1666" s="71"/>
      <c r="B1666" s="71"/>
      <c r="C1666" s="71"/>
      <c r="D1666" s="69"/>
      <c r="E1666" s="71"/>
      <c r="F1666" s="71"/>
      <c r="G1666" s="71"/>
      <c r="H1666" s="71"/>
      <c r="I1666" s="72"/>
      <c r="J1666" s="73"/>
    </row>
    <row r="1667" spans="1:10" x14ac:dyDescent="0.35">
      <c r="A1667" s="71"/>
      <c r="B1667" s="71"/>
      <c r="C1667" s="71"/>
      <c r="D1667" s="69"/>
      <c r="E1667" s="71"/>
      <c r="F1667" s="71"/>
      <c r="G1667" s="71"/>
      <c r="H1667" s="71"/>
      <c r="I1667" s="72"/>
      <c r="J1667" s="73"/>
    </row>
    <row r="1668" spans="1:10" x14ac:dyDescent="0.35">
      <c r="A1668" s="71"/>
      <c r="B1668" s="71"/>
      <c r="C1668" s="71"/>
      <c r="D1668" s="69"/>
      <c r="E1668" s="71"/>
      <c r="F1668" s="71"/>
      <c r="G1668" s="71"/>
      <c r="H1668" s="71"/>
      <c r="I1668" s="72"/>
      <c r="J1668" s="73"/>
    </row>
    <row r="1669" spans="1:10" x14ac:dyDescent="0.35">
      <c r="A1669" s="71"/>
      <c r="B1669" s="71"/>
      <c r="C1669" s="71"/>
      <c r="D1669" s="69"/>
      <c r="E1669" s="71"/>
      <c r="F1669" s="71"/>
      <c r="G1669" s="71"/>
      <c r="H1669" s="71"/>
      <c r="I1669" s="72"/>
      <c r="J1669" s="73"/>
    </row>
    <row r="1670" spans="1:10" x14ac:dyDescent="0.35">
      <c r="A1670" s="71"/>
      <c r="B1670" s="71"/>
      <c r="C1670" s="71"/>
      <c r="D1670" s="69"/>
      <c r="E1670" s="71"/>
      <c r="F1670" s="71"/>
      <c r="G1670" s="71"/>
      <c r="H1670" s="71"/>
      <c r="I1670" s="72"/>
      <c r="J1670" s="73"/>
    </row>
    <row r="1671" spans="1:10" x14ac:dyDescent="0.35">
      <c r="A1671" s="71"/>
      <c r="B1671" s="71"/>
      <c r="C1671" s="71"/>
      <c r="D1671" s="69"/>
      <c r="E1671" s="71"/>
      <c r="F1671" s="71"/>
      <c r="G1671" s="71"/>
      <c r="H1671" s="71"/>
      <c r="I1671" s="72"/>
      <c r="J1671" s="73"/>
    </row>
    <row r="1672" spans="1:10" x14ac:dyDescent="0.35">
      <c r="A1672" s="71"/>
      <c r="B1672" s="71"/>
      <c r="C1672" s="71"/>
      <c r="D1672" s="69"/>
      <c r="E1672" s="71"/>
      <c r="F1672" s="71"/>
      <c r="G1672" s="71"/>
      <c r="H1672" s="71"/>
      <c r="I1672" s="72"/>
      <c r="J1672" s="73"/>
    </row>
    <row r="1673" spans="1:10" x14ac:dyDescent="0.35">
      <c r="A1673" s="71"/>
      <c r="B1673" s="71"/>
      <c r="C1673" s="71"/>
      <c r="D1673" s="69"/>
      <c r="E1673" s="71"/>
      <c r="F1673" s="71"/>
      <c r="G1673" s="71"/>
      <c r="H1673" s="71"/>
      <c r="I1673" s="72"/>
      <c r="J1673" s="73"/>
    </row>
    <row r="1674" spans="1:10" x14ac:dyDescent="0.35">
      <c r="A1674" s="71"/>
      <c r="B1674" s="71"/>
      <c r="C1674" s="71"/>
      <c r="D1674" s="69"/>
      <c r="E1674" s="71"/>
      <c r="F1674" s="71"/>
      <c r="G1674" s="71"/>
      <c r="H1674" s="71"/>
      <c r="I1674" s="72"/>
      <c r="J1674" s="73"/>
    </row>
    <row r="1675" spans="1:10" x14ac:dyDescent="0.35">
      <c r="A1675" s="71"/>
      <c r="B1675" s="71"/>
      <c r="C1675" s="71"/>
      <c r="D1675" s="69"/>
      <c r="E1675" s="71"/>
      <c r="F1675" s="71"/>
      <c r="G1675" s="71"/>
      <c r="H1675" s="71"/>
      <c r="I1675" s="72"/>
      <c r="J1675" s="73"/>
    </row>
    <row r="1676" spans="1:10" x14ac:dyDescent="0.35">
      <c r="A1676" s="71"/>
      <c r="B1676" s="71"/>
      <c r="C1676" s="71"/>
      <c r="D1676" s="69"/>
      <c r="E1676" s="71"/>
      <c r="F1676" s="71"/>
      <c r="G1676" s="71"/>
      <c r="H1676" s="71"/>
      <c r="I1676" s="72"/>
      <c r="J1676" s="73"/>
    </row>
    <row r="1677" spans="1:10" x14ac:dyDescent="0.35">
      <c r="A1677" s="71"/>
      <c r="B1677" s="71"/>
      <c r="C1677" s="71"/>
      <c r="D1677" s="69"/>
      <c r="E1677" s="71"/>
      <c r="F1677" s="71"/>
      <c r="G1677" s="71"/>
      <c r="H1677" s="71"/>
      <c r="I1677" s="72"/>
      <c r="J1677" s="73"/>
    </row>
    <row r="1678" spans="1:10" x14ac:dyDescent="0.35">
      <c r="A1678" s="71"/>
      <c r="B1678" s="71"/>
      <c r="C1678" s="71"/>
      <c r="D1678" s="69"/>
      <c r="E1678" s="71"/>
      <c r="F1678" s="71"/>
      <c r="G1678" s="71"/>
      <c r="H1678" s="71"/>
      <c r="I1678" s="72"/>
      <c r="J1678" s="73"/>
    </row>
    <row r="1679" spans="1:10" x14ac:dyDescent="0.35">
      <c r="A1679" s="71"/>
      <c r="B1679" s="71"/>
      <c r="C1679" s="71"/>
      <c r="D1679" s="69"/>
      <c r="E1679" s="71"/>
      <c r="F1679" s="71"/>
      <c r="G1679" s="71"/>
      <c r="H1679" s="71"/>
      <c r="I1679" s="72"/>
      <c r="J1679" s="73"/>
    </row>
    <row r="1680" spans="1:10" x14ac:dyDescent="0.35">
      <c r="A1680" s="71"/>
      <c r="B1680" s="71"/>
      <c r="C1680" s="71"/>
      <c r="D1680" s="69"/>
      <c r="E1680" s="71"/>
      <c r="F1680" s="71"/>
      <c r="G1680" s="71"/>
      <c r="H1680" s="71"/>
      <c r="I1680" s="72"/>
      <c r="J1680" s="73"/>
    </row>
    <row r="1681" spans="1:10" x14ac:dyDescent="0.35">
      <c r="A1681" s="71"/>
      <c r="B1681" s="71"/>
      <c r="C1681" s="71"/>
      <c r="D1681" s="69"/>
      <c r="E1681" s="71"/>
      <c r="F1681" s="71"/>
      <c r="G1681" s="71"/>
      <c r="H1681" s="71"/>
      <c r="I1681" s="72"/>
      <c r="J1681" s="73"/>
    </row>
    <row r="1682" spans="1:10" x14ac:dyDescent="0.35">
      <c r="A1682" s="71"/>
      <c r="B1682" s="71"/>
      <c r="C1682" s="71"/>
      <c r="D1682" s="69"/>
      <c r="E1682" s="71"/>
      <c r="F1682" s="71"/>
      <c r="G1682" s="71"/>
      <c r="H1682" s="71"/>
      <c r="I1682" s="72"/>
      <c r="J1682" s="73"/>
    </row>
    <row r="1683" spans="1:10" x14ac:dyDescent="0.35">
      <c r="A1683" s="71"/>
      <c r="B1683" s="71"/>
      <c r="C1683" s="71"/>
      <c r="D1683" s="69"/>
      <c r="E1683" s="71"/>
      <c r="F1683" s="71"/>
      <c r="G1683" s="71"/>
      <c r="H1683" s="71"/>
      <c r="I1683" s="72"/>
      <c r="J1683" s="73"/>
    </row>
    <row r="1684" spans="1:10" x14ac:dyDescent="0.35">
      <c r="A1684" s="71"/>
      <c r="B1684" s="71"/>
      <c r="C1684" s="71"/>
      <c r="D1684" s="69"/>
      <c r="E1684" s="71"/>
      <c r="F1684" s="71"/>
      <c r="G1684" s="71"/>
      <c r="H1684" s="71"/>
      <c r="I1684" s="72"/>
      <c r="J1684" s="73"/>
    </row>
    <row r="1685" spans="1:10" x14ac:dyDescent="0.35">
      <c r="A1685" s="71"/>
      <c r="B1685" s="71"/>
      <c r="C1685" s="71"/>
      <c r="D1685" s="69"/>
      <c r="E1685" s="71"/>
      <c r="F1685" s="71"/>
      <c r="G1685" s="71"/>
      <c r="H1685" s="71"/>
      <c r="I1685" s="72"/>
      <c r="J1685" s="73"/>
    </row>
    <row r="1686" spans="1:10" x14ac:dyDescent="0.35">
      <c r="A1686" s="71"/>
      <c r="B1686" s="71"/>
      <c r="C1686" s="71"/>
      <c r="D1686" s="69"/>
      <c r="E1686" s="71"/>
      <c r="F1686" s="71"/>
      <c r="G1686" s="71"/>
      <c r="H1686" s="71"/>
      <c r="I1686" s="72"/>
      <c r="J1686" s="73"/>
    </row>
    <row r="1687" spans="1:10" x14ac:dyDescent="0.35">
      <c r="A1687" s="71"/>
      <c r="B1687" s="71"/>
      <c r="C1687" s="71"/>
      <c r="D1687" s="69"/>
      <c r="E1687" s="71"/>
      <c r="F1687" s="71"/>
      <c r="G1687" s="71"/>
      <c r="H1687" s="71"/>
      <c r="I1687" s="72"/>
      <c r="J1687" s="73"/>
    </row>
    <row r="1688" spans="1:10" x14ac:dyDescent="0.35">
      <c r="A1688" s="71"/>
      <c r="B1688" s="71"/>
      <c r="C1688" s="71"/>
      <c r="D1688" s="69"/>
      <c r="E1688" s="71"/>
      <c r="F1688" s="71"/>
      <c r="G1688" s="71"/>
      <c r="H1688" s="71"/>
      <c r="I1688" s="72"/>
      <c r="J1688" s="73"/>
    </row>
    <row r="1689" spans="1:10" x14ac:dyDescent="0.35">
      <c r="A1689" s="71"/>
      <c r="B1689" s="71"/>
      <c r="C1689" s="71"/>
      <c r="D1689" s="69"/>
      <c r="E1689" s="71"/>
      <c r="F1689" s="71"/>
      <c r="G1689" s="71"/>
      <c r="H1689" s="71"/>
      <c r="I1689" s="72"/>
      <c r="J1689" s="73"/>
    </row>
    <row r="1690" spans="1:10" x14ac:dyDescent="0.35">
      <c r="A1690" s="71"/>
      <c r="B1690" s="71"/>
      <c r="C1690" s="71"/>
      <c r="D1690" s="69"/>
      <c r="E1690" s="71"/>
      <c r="F1690" s="71"/>
      <c r="G1690" s="71"/>
      <c r="H1690" s="71"/>
      <c r="I1690" s="72"/>
      <c r="J1690" s="73"/>
    </row>
    <row r="1691" spans="1:10" x14ac:dyDescent="0.35">
      <c r="A1691" s="71"/>
      <c r="B1691" s="71"/>
      <c r="C1691" s="71"/>
      <c r="D1691" s="69"/>
      <c r="E1691" s="71"/>
      <c r="F1691" s="71"/>
      <c r="G1691" s="71"/>
      <c r="H1691" s="71"/>
      <c r="I1691" s="72"/>
      <c r="J1691" s="73"/>
    </row>
    <row r="1692" spans="1:10" x14ac:dyDescent="0.35">
      <c r="A1692" s="71"/>
      <c r="B1692" s="71"/>
      <c r="C1692" s="71"/>
      <c r="D1692" s="69"/>
      <c r="E1692" s="71"/>
      <c r="F1692" s="71"/>
      <c r="G1692" s="71"/>
      <c r="H1692" s="71"/>
      <c r="I1692" s="72"/>
      <c r="J1692" s="73"/>
    </row>
    <row r="1693" spans="1:10" x14ac:dyDescent="0.35">
      <c r="A1693" s="71"/>
      <c r="B1693" s="71"/>
      <c r="C1693" s="71"/>
      <c r="D1693" s="69"/>
      <c r="E1693" s="71"/>
      <c r="F1693" s="71"/>
      <c r="G1693" s="71"/>
      <c r="H1693" s="71"/>
      <c r="I1693" s="72"/>
      <c r="J1693" s="73"/>
    </row>
    <row r="1694" spans="1:10" x14ac:dyDescent="0.35">
      <c r="A1694" s="71"/>
      <c r="B1694" s="71"/>
      <c r="C1694" s="71"/>
      <c r="D1694" s="69"/>
      <c r="E1694" s="71"/>
      <c r="F1694" s="71"/>
      <c r="G1694" s="71"/>
      <c r="H1694" s="71"/>
      <c r="I1694" s="72"/>
      <c r="J1694" s="73"/>
    </row>
    <row r="1695" spans="1:10" x14ac:dyDescent="0.35">
      <c r="A1695" s="71"/>
      <c r="B1695" s="71"/>
      <c r="C1695" s="71"/>
      <c r="D1695" s="69"/>
      <c r="E1695" s="71"/>
      <c r="F1695" s="71"/>
      <c r="G1695" s="71"/>
      <c r="H1695" s="71"/>
      <c r="I1695" s="72"/>
      <c r="J1695" s="73"/>
    </row>
    <row r="1696" spans="1:10" x14ac:dyDescent="0.35">
      <c r="A1696" s="71"/>
      <c r="B1696" s="71"/>
      <c r="C1696" s="71"/>
      <c r="D1696" s="69"/>
      <c r="E1696" s="71"/>
      <c r="F1696" s="71"/>
      <c r="G1696" s="71"/>
      <c r="H1696" s="71"/>
      <c r="I1696" s="72"/>
      <c r="J1696" s="73"/>
    </row>
    <row r="1697" spans="1:10" x14ac:dyDescent="0.35">
      <c r="A1697" s="71"/>
      <c r="B1697" s="71"/>
      <c r="C1697" s="71"/>
      <c r="D1697" s="69"/>
      <c r="E1697" s="71"/>
      <c r="F1697" s="71"/>
      <c r="G1697" s="71"/>
      <c r="H1697" s="71"/>
      <c r="I1697" s="72"/>
      <c r="J1697" s="73"/>
    </row>
    <row r="1698" spans="1:10" x14ac:dyDescent="0.35">
      <c r="A1698" s="71"/>
      <c r="B1698" s="71"/>
      <c r="C1698" s="71"/>
      <c r="D1698" s="69"/>
      <c r="E1698" s="71"/>
      <c r="F1698" s="71"/>
      <c r="G1698" s="71"/>
      <c r="H1698" s="71"/>
      <c r="I1698" s="72"/>
      <c r="J1698" s="73"/>
    </row>
    <row r="1699" spans="1:10" x14ac:dyDescent="0.35">
      <c r="A1699" s="71"/>
      <c r="B1699" s="71"/>
      <c r="C1699" s="71"/>
      <c r="D1699" s="69"/>
      <c r="E1699" s="71"/>
      <c r="F1699" s="71"/>
      <c r="G1699" s="71"/>
      <c r="H1699" s="71"/>
      <c r="I1699" s="72"/>
      <c r="J1699" s="73"/>
    </row>
    <row r="1700" spans="1:10" x14ac:dyDescent="0.35">
      <c r="A1700" s="71"/>
      <c r="B1700" s="71"/>
      <c r="C1700" s="71"/>
      <c r="D1700" s="69"/>
      <c r="E1700" s="71"/>
      <c r="F1700" s="71"/>
      <c r="G1700" s="71"/>
      <c r="H1700" s="71"/>
      <c r="I1700" s="72"/>
      <c r="J1700" s="73"/>
    </row>
    <row r="1701" spans="1:10" x14ac:dyDescent="0.35">
      <c r="A1701" s="71"/>
      <c r="B1701" s="71"/>
      <c r="C1701" s="71"/>
      <c r="D1701" s="69"/>
      <c r="E1701" s="71"/>
      <c r="F1701" s="71"/>
      <c r="G1701" s="71"/>
      <c r="H1701" s="71"/>
      <c r="I1701" s="72"/>
      <c r="J1701" s="73"/>
    </row>
    <row r="1702" spans="1:10" x14ac:dyDescent="0.35">
      <c r="A1702" s="71"/>
      <c r="B1702" s="71"/>
      <c r="C1702" s="71"/>
      <c r="D1702" s="69"/>
      <c r="E1702" s="71"/>
      <c r="F1702" s="71"/>
      <c r="G1702" s="71"/>
      <c r="H1702" s="71"/>
      <c r="I1702" s="72"/>
      <c r="J1702" s="73"/>
    </row>
    <row r="1703" spans="1:10" x14ac:dyDescent="0.35">
      <c r="A1703" s="71"/>
      <c r="B1703" s="71"/>
      <c r="C1703" s="71"/>
      <c r="D1703" s="69"/>
      <c r="E1703" s="71"/>
      <c r="F1703" s="71"/>
      <c r="G1703" s="71"/>
      <c r="H1703" s="71"/>
      <c r="I1703" s="72"/>
      <c r="J1703" s="73"/>
    </row>
    <row r="1704" spans="1:10" x14ac:dyDescent="0.35">
      <c r="A1704" s="71"/>
      <c r="B1704" s="71"/>
      <c r="C1704" s="71"/>
      <c r="D1704" s="69"/>
      <c r="E1704" s="71"/>
      <c r="F1704" s="71"/>
      <c r="G1704" s="71"/>
      <c r="H1704" s="71"/>
      <c r="I1704" s="72"/>
      <c r="J1704" s="73"/>
    </row>
    <row r="1705" spans="1:10" x14ac:dyDescent="0.35">
      <c r="A1705" s="71"/>
      <c r="B1705" s="71"/>
      <c r="C1705" s="71"/>
      <c r="D1705" s="69"/>
      <c r="E1705" s="71"/>
      <c r="F1705" s="71"/>
      <c r="G1705" s="71"/>
      <c r="H1705" s="71"/>
      <c r="I1705" s="72"/>
      <c r="J1705" s="73"/>
    </row>
    <row r="1706" spans="1:10" x14ac:dyDescent="0.35">
      <c r="A1706" s="71"/>
      <c r="B1706" s="71"/>
      <c r="C1706" s="71"/>
      <c r="D1706" s="69"/>
      <c r="E1706" s="71"/>
      <c r="F1706" s="71"/>
      <c r="G1706" s="71"/>
      <c r="H1706" s="71"/>
      <c r="I1706" s="72"/>
      <c r="J1706" s="73"/>
    </row>
    <row r="1707" spans="1:10" x14ac:dyDescent="0.35">
      <c r="A1707" s="71"/>
      <c r="B1707" s="71"/>
      <c r="C1707" s="71"/>
      <c r="D1707" s="69"/>
      <c r="E1707" s="71"/>
      <c r="F1707" s="71"/>
      <c r="G1707" s="71"/>
      <c r="H1707" s="71"/>
      <c r="I1707" s="72"/>
      <c r="J1707" s="73"/>
    </row>
    <row r="1708" spans="1:10" x14ac:dyDescent="0.35">
      <c r="A1708" s="71"/>
      <c r="B1708" s="71"/>
      <c r="C1708" s="71"/>
      <c r="D1708" s="69"/>
      <c r="E1708" s="71"/>
      <c r="F1708" s="71"/>
      <c r="G1708" s="71"/>
      <c r="H1708" s="71"/>
      <c r="I1708" s="72"/>
      <c r="J1708" s="73"/>
    </row>
    <row r="1709" spans="1:10" x14ac:dyDescent="0.35">
      <c r="A1709" s="71"/>
      <c r="B1709" s="71"/>
      <c r="C1709" s="71"/>
      <c r="D1709" s="69"/>
      <c r="E1709" s="71"/>
      <c r="F1709" s="71"/>
      <c r="G1709" s="71"/>
      <c r="H1709" s="71"/>
      <c r="I1709" s="72"/>
      <c r="J1709" s="73"/>
    </row>
    <row r="1710" spans="1:10" x14ac:dyDescent="0.35">
      <c r="A1710" s="71"/>
      <c r="B1710" s="71"/>
      <c r="C1710" s="71"/>
      <c r="D1710" s="69"/>
      <c r="E1710" s="71"/>
      <c r="F1710" s="71"/>
      <c r="G1710" s="71"/>
      <c r="H1710" s="71"/>
      <c r="I1710" s="72"/>
      <c r="J1710" s="73"/>
    </row>
    <row r="1711" spans="1:10" x14ac:dyDescent="0.35">
      <c r="A1711" s="71"/>
      <c r="B1711" s="71"/>
      <c r="C1711" s="71"/>
      <c r="D1711" s="69"/>
      <c r="E1711" s="71"/>
      <c r="F1711" s="71"/>
      <c r="G1711" s="71"/>
      <c r="H1711" s="71"/>
      <c r="I1711" s="72"/>
      <c r="J1711" s="73"/>
    </row>
    <row r="1712" spans="1:10" x14ac:dyDescent="0.35">
      <c r="A1712" s="71"/>
      <c r="B1712" s="71"/>
      <c r="C1712" s="71"/>
      <c r="D1712" s="69"/>
      <c r="E1712" s="71"/>
      <c r="F1712" s="71"/>
      <c r="G1712" s="71"/>
      <c r="H1712" s="71"/>
      <c r="I1712" s="72"/>
      <c r="J1712" s="73"/>
    </row>
    <row r="1713" spans="1:10" x14ac:dyDescent="0.35">
      <c r="A1713" s="71"/>
      <c r="B1713" s="71"/>
      <c r="C1713" s="71"/>
      <c r="D1713" s="69"/>
      <c r="E1713" s="71"/>
      <c r="F1713" s="71"/>
      <c r="G1713" s="71"/>
      <c r="H1713" s="71"/>
      <c r="I1713" s="72"/>
      <c r="J1713" s="73"/>
    </row>
    <row r="1714" spans="1:10" x14ac:dyDescent="0.35">
      <c r="A1714" s="71"/>
      <c r="B1714" s="71"/>
      <c r="C1714" s="71"/>
      <c r="D1714" s="69"/>
      <c r="E1714" s="71"/>
      <c r="F1714" s="71"/>
      <c r="G1714" s="71"/>
      <c r="H1714" s="71"/>
      <c r="I1714" s="72"/>
      <c r="J1714" s="73"/>
    </row>
    <row r="1715" spans="1:10" x14ac:dyDescent="0.35">
      <c r="A1715" s="71"/>
      <c r="B1715" s="71"/>
      <c r="C1715" s="71"/>
      <c r="D1715" s="69"/>
      <c r="E1715" s="71"/>
      <c r="F1715" s="71"/>
      <c r="G1715" s="71"/>
      <c r="H1715" s="71"/>
      <c r="I1715" s="72"/>
      <c r="J1715" s="73"/>
    </row>
    <row r="1716" spans="1:10" x14ac:dyDescent="0.35">
      <c r="A1716" s="71"/>
      <c r="B1716" s="71"/>
      <c r="C1716" s="71"/>
      <c r="D1716" s="69"/>
      <c r="E1716" s="71"/>
      <c r="F1716" s="71"/>
      <c r="G1716" s="71"/>
      <c r="H1716" s="71"/>
      <c r="I1716" s="72"/>
      <c r="J1716" s="73"/>
    </row>
    <row r="1717" spans="1:10" x14ac:dyDescent="0.35">
      <c r="A1717" s="71"/>
      <c r="B1717" s="71"/>
      <c r="C1717" s="71"/>
      <c r="D1717" s="69"/>
      <c r="E1717" s="71"/>
      <c r="F1717" s="71"/>
      <c r="G1717" s="71"/>
      <c r="H1717" s="71"/>
      <c r="I1717" s="72"/>
      <c r="J1717" s="73"/>
    </row>
    <row r="1718" spans="1:10" x14ac:dyDescent="0.35">
      <c r="A1718" s="71"/>
      <c r="B1718" s="71"/>
      <c r="C1718" s="71"/>
      <c r="D1718" s="69"/>
      <c r="E1718" s="71"/>
      <c r="F1718" s="71"/>
      <c r="G1718" s="71"/>
      <c r="H1718" s="71"/>
      <c r="I1718" s="72"/>
      <c r="J1718" s="73"/>
    </row>
    <row r="1719" spans="1:10" x14ac:dyDescent="0.35">
      <c r="A1719" s="71"/>
      <c r="B1719" s="71"/>
      <c r="C1719" s="71"/>
      <c r="D1719" s="69"/>
      <c r="E1719" s="71"/>
      <c r="F1719" s="71"/>
      <c r="G1719" s="71"/>
      <c r="H1719" s="71"/>
      <c r="I1719" s="72"/>
      <c r="J1719" s="73"/>
    </row>
    <row r="1720" spans="1:10" x14ac:dyDescent="0.35">
      <c r="A1720" s="71"/>
      <c r="B1720" s="71"/>
      <c r="C1720" s="71"/>
      <c r="D1720" s="69"/>
      <c r="E1720" s="71"/>
      <c r="F1720" s="71"/>
      <c r="G1720" s="71"/>
      <c r="H1720" s="71"/>
      <c r="I1720" s="72"/>
      <c r="J1720" s="73"/>
    </row>
    <row r="1721" spans="1:10" x14ac:dyDescent="0.35">
      <c r="A1721" s="71"/>
      <c r="B1721" s="71"/>
      <c r="C1721" s="71"/>
      <c r="D1721" s="69"/>
      <c r="E1721" s="71"/>
      <c r="F1721" s="71"/>
      <c r="G1721" s="71"/>
      <c r="H1721" s="71"/>
      <c r="I1721" s="72"/>
      <c r="J1721" s="73"/>
    </row>
    <row r="1722" spans="1:10" x14ac:dyDescent="0.35">
      <c r="A1722" s="71"/>
      <c r="B1722" s="71"/>
      <c r="C1722" s="71"/>
      <c r="D1722" s="69"/>
      <c r="E1722" s="71"/>
      <c r="F1722" s="71"/>
      <c r="G1722" s="71"/>
      <c r="H1722" s="71"/>
      <c r="I1722" s="72"/>
      <c r="J1722" s="73"/>
    </row>
    <row r="1723" spans="1:10" x14ac:dyDescent="0.35">
      <c r="A1723" s="71"/>
      <c r="B1723" s="71"/>
      <c r="C1723" s="71"/>
      <c r="D1723" s="69"/>
      <c r="E1723" s="71"/>
      <c r="F1723" s="71"/>
      <c r="G1723" s="71"/>
      <c r="H1723" s="71"/>
      <c r="I1723" s="72"/>
      <c r="J1723" s="73"/>
    </row>
    <row r="1724" spans="1:10" x14ac:dyDescent="0.35">
      <c r="A1724" s="71"/>
      <c r="B1724" s="71"/>
      <c r="C1724" s="71"/>
      <c r="D1724" s="69"/>
      <c r="E1724" s="71"/>
      <c r="F1724" s="71"/>
      <c r="G1724" s="71"/>
      <c r="H1724" s="71"/>
      <c r="I1724" s="72"/>
      <c r="J1724" s="73"/>
    </row>
    <row r="1725" spans="1:10" x14ac:dyDescent="0.35">
      <c r="A1725" s="71"/>
      <c r="B1725" s="71"/>
      <c r="C1725" s="71"/>
      <c r="D1725" s="69"/>
      <c r="E1725" s="71"/>
      <c r="F1725" s="71"/>
      <c r="G1725" s="71"/>
      <c r="H1725" s="71"/>
      <c r="I1725" s="72"/>
      <c r="J1725" s="73"/>
    </row>
    <row r="1726" spans="1:10" x14ac:dyDescent="0.35">
      <c r="A1726" s="71"/>
      <c r="B1726" s="71"/>
      <c r="C1726" s="71"/>
      <c r="D1726" s="69"/>
      <c r="E1726" s="71"/>
      <c r="F1726" s="71"/>
      <c r="G1726" s="71"/>
      <c r="H1726" s="71"/>
      <c r="I1726" s="72"/>
      <c r="J1726" s="73"/>
    </row>
    <row r="1727" spans="1:10" x14ac:dyDescent="0.35">
      <c r="A1727" s="71"/>
      <c r="B1727" s="71"/>
      <c r="C1727" s="71"/>
      <c r="D1727" s="69"/>
      <c r="E1727" s="71"/>
      <c r="F1727" s="71"/>
      <c r="G1727" s="71"/>
      <c r="H1727" s="71"/>
      <c r="I1727" s="72"/>
      <c r="J1727" s="73"/>
    </row>
    <row r="1728" spans="1:10" x14ac:dyDescent="0.35">
      <c r="A1728" s="71"/>
      <c r="B1728" s="71"/>
      <c r="C1728" s="71"/>
      <c r="D1728" s="69"/>
      <c r="E1728" s="71"/>
      <c r="F1728" s="71"/>
      <c r="G1728" s="71"/>
      <c r="H1728" s="71"/>
      <c r="I1728" s="72"/>
      <c r="J1728" s="73"/>
    </row>
    <row r="1729" spans="1:10" x14ac:dyDescent="0.35">
      <c r="A1729" s="71"/>
      <c r="B1729" s="71"/>
      <c r="C1729" s="71"/>
      <c r="D1729" s="69"/>
      <c r="E1729" s="71"/>
      <c r="F1729" s="71"/>
      <c r="G1729" s="71"/>
      <c r="H1729" s="71"/>
      <c r="I1729" s="72"/>
      <c r="J1729" s="73"/>
    </row>
    <row r="1730" spans="1:10" x14ac:dyDescent="0.35">
      <c r="A1730" s="71"/>
      <c r="B1730" s="71"/>
      <c r="C1730" s="71"/>
      <c r="D1730" s="69"/>
      <c r="E1730" s="71"/>
      <c r="F1730" s="71"/>
      <c r="G1730" s="71"/>
      <c r="H1730" s="71"/>
      <c r="I1730" s="72"/>
      <c r="J1730" s="73"/>
    </row>
    <row r="1731" spans="1:10" x14ac:dyDescent="0.35">
      <c r="A1731" s="71"/>
      <c r="B1731" s="71"/>
      <c r="C1731" s="71"/>
      <c r="D1731" s="69"/>
      <c r="E1731" s="71"/>
      <c r="F1731" s="71"/>
      <c r="G1731" s="71"/>
      <c r="H1731" s="71"/>
      <c r="I1731" s="72"/>
      <c r="J1731" s="73"/>
    </row>
    <row r="1732" spans="1:10" x14ac:dyDescent="0.35">
      <c r="A1732" s="71"/>
      <c r="B1732" s="71"/>
      <c r="C1732" s="71"/>
      <c r="D1732" s="69"/>
      <c r="E1732" s="71"/>
      <c r="F1732" s="71"/>
      <c r="G1732" s="71"/>
      <c r="H1732" s="71"/>
      <c r="I1732" s="72"/>
      <c r="J1732" s="73"/>
    </row>
    <row r="1733" spans="1:10" x14ac:dyDescent="0.35">
      <c r="A1733" s="71"/>
      <c r="B1733" s="71"/>
      <c r="C1733" s="71"/>
      <c r="D1733" s="69"/>
      <c r="E1733" s="71"/>
      <c r="F1733" s="71"/>
      <c r="G1733" s="71"/>
      <c r="H1733" s="71"/>
      <c r="I1733" s="72"/>
      <c r="J1733" s="73"/>
    </row>
    <row r="1734" spans="1:10" x14ac:dyDescent="0.35">
      <c r="A1734" s="71"/>
      <c r="B1734" s="71"/>
      <c r="C1734" s="71"/>
      <c r="D1734" s="69"/>
      <c r="E1734" s="71"/>
      <c r="F1734" s="71"/>
      <c r="G1734" s="71"/>
      <c r="H1734" s="71"/>
      <c r="I1734" s="72"/>
      <c r="J1734" s="73"/>
    </row>
    <row r="1735" spans="1:10" x14ac:dyDescent="0.35">
      <c r="A1735" s="71"/>
      <c r="B1735" s="71"/>
      <c r="C1735" s="71"/>
      <c r="D1735" s="69"/>
      <c r="E1735" s="71"/>
      <c r="F1735" s="71"/>
      <c r="G1735" s="71"/>
      <c r="H1735" s="71"/>
      <c r="I1735" s="72"/>
      <c r="J1735" s="73"/>
    </row>
    <row r="1736" spans="1:10" x14ac:dyDescent="0.35">
      <c r="A1736" s="71"/>
      <c r="B1736" s="71"/>
      <c r="C1736" s="71"/>
      <c r="D1736" s="69"/>
      <c r="E1736" s="71"/>
      <c r="F1736" s="71"/>
      <c r="G1736" s="71"/>
      <c r="H1736" s="71"/>
      <c r="I1736" s="72"/>
      <c r="J1736" s="73"/>
    </row>
    <row r="1737" spans="1:10" x14ac:dyDescent="0.35">
      <c r="A1737" s="71"/>
      <c r="B1737" s="71"/>
      <c r="C1737" s="71"/>
      <c r="D1737" s="69"/>
      <c r="E1737" s="71"/>
      <c r="F1737" s="71"/>
      <c r="G1737" s="71"/>
      <c r="H1737" s="71"/>
      <c r="I1737" s="72"/>
      <c r="J1737" s="73"/>
    </row>
    <row r="1738" spans="1:10" x14ac:dyDescent="0.35">
      <c r="A1738" s="71"/>
      <c r="B1738" s="71"/>
      <c r="C1738" s="71"/>
      <c r="D1738" s="69"/>
      <c r="E1738" s="71"/>
      <c r="F1738" s="71"/>
      <c r="G1738" s="71"/>
      <c r="H1738" s="71"/>
      <c r="I1738" s="72"/>
      <c r="J1738" s="73"/>
    </row>
    <row r="1739" spans="1:10" x14ac:dyDescent="0.35">
      <c r="A1739" s="71"/>
      <c r="B1739" s="71"/>
      <c r="C1739" s="71"/>
      <c r="D1739" s="69"/>
      <c r="E1739" s="71"/>
      <c r="F1739" s="71"/>
      <c r="G1739" s="71"/>
      <c r="H1739" s="71"/>
      <c r="I1739" s="72"/>
      <c r="J1739" s="73"/>
    </row>
    <row r="1740" spans="1:10" x14ac:dyDescent="0.35">
      <c r="A1740" s="71"/>
      <c r="B1740" s="71"/>
      <c r="C1740" s="71"/>
      <c r="D1740" s="69"/>
      <c r="E1740" s="71"/>
      <c r="F1740" s="71"/>
      <c r="G1740" s="71"/>
      <c r="H1740" s="71"/>
      <c r="I1740" s="72"/>
      <c r="J1740" s="73"/>
    </row>
    <row r="1741" spans="1:10" x14ac:dyDescent="0.35">
      <c r="A1741" s="71"/>
      <c r="B1741" s="71"/>
      <c r="C1741" s="71"/>
      <c r="D1741" s="69"/>
      <c r="E1741" s="71"/>
      <c r="F1741" s="71"/>
      <c r="G1741" s="71"/>
      <c r="H1741" s="71"/>
      <c r="I1741" s="72"/>
      <c r="J1741" s="73"/>
    </row>
    <row r="1742" spans="1:10" x14ac:dyDescent="0.35">
      <c r="A1742" s="71"/>
      <c r="B1742" s="71"/>
      <c r="C1742" s="71"/>
      <c r="D1742" s="69"/>
      <c r="E1742" s="71"/>
      <c r="F1742" s="71"/>
      <c r="G1742" s="71"/>
      <c r="H1742" s="71"/>
      <c r="I1742" s="72"/>
      <c r="J1742" s="73"/>
    </row>
    <row r="1743" spans="1:10" x14ac:dyDescent="0.35">
      <c r="A1743" s="71"/>
      <c r="B1743" s="71"/>
      <c r="C1743" s="71"/>
      <c r="D1743" s="69"/>
      <c r="E1743" s="71"/>
      <c r="F1743" s="71"/>
      <c r="G1743" s="71"/>
      <c r="H1743" s="71"/>
      <c r="I1743" s="72"/>
      <c r="J1743" s="73"/>
    </row>
    <row r="1744" spans="1:10" x14ac:dyDescent="0.35">
      <c r="A1744" s="71"/>
      <c r="B1744" s="71"/>
      <c r="C1744" s="71"/>
      <c r="D1744" s="69"/>
      <c r="E1744" s="71"/>
      <c r="F1744" s="71"/>
      <c r="G1744" s="71"/>
      <c r="H1744" s="71"/>
      <c r="I1744" s="72"/>
      <c r="J1744" s="73"/>
    </row>
    <row r="1745" spans="1:10" x14ac:dyDescent="0.35">
      <c r="A1745" s="71"/>
      <c r="B1745" s="71"/>
      <c r="C1745" s="71"/>
      <c r="D1745" s="69"/>
      <c r="E1745" s="71"/>
      <c r="F1745" s="71"/>
      <c r="G1745" s="71"/>
      <c r="H1745" s="71"/>
      <c r="I1745" s="72"/>
      <c r="J1745" s="73"/>
    </row>
    <row r="1746" spans="1:10" x14ac:dyDescent="0.35">
      <c r="A1746" s="71"/>
      <c r="B1746" s="71"/>
      <c r="C1746" s="71"/>
      <c r="D1746" s="69"/>
      <c r="E1746" s="71"/>
      <c r="F1746" s="71"/>
      <c r="G1746" s="71"/>
      <c r="H1746" s="71"/>
      <c r="I1746" s="72"/>
      <c r="J1746" s="73"/>
    </row>
    <row r="1747" spans="1:10" x14ac:dyDescent="0.35">
      <c r="A1747" s="71"/>
      <c r="B1747" s="71"/>
      <c r="C1747" s="71"/>
      <c r="D1747" s="69"/>
      <c r="E1747" s="71"/>
      <c r="F1747" s="71"/>
      <c r="G1747" s="71"/>
      <c r="H1747" s="71"/>
      <c r="I1747" s="72"/>
      <c r="J1747" s="73"/>
    </row>
    <row r="1748" spans="1:10" x14ac:dyDescent="0.35">
      <c r="A1748" s="71"/>
      <c r="B1748" s="71"/>
      <c r="C1748" s="71"/>
      <c r="D1748" s="69"/>
      <c r="E1748" s="71"/>
      <c r="F1748" s="71"/>
      <c r="G1748" s="71"/>
      <c r="H1748" s="71"/>
      <c r="I1748" s="72"/>
      <c r="J1748" s="73"/>
    </row>
    <row r="1749" spans="1:10" x14ac:dyDescent="0.35">
      <c r="A1749" s="71"/>
      <c r="B1749" s="71"/>
      <c r="C1749" s="71"/>
      <c r="D1749" s="69"/>
      <c r="E1749" s="71"/>
      <c r="F1749" s="71"/>
      <c r="G1749" s="71"/>
      <c r="H1749" s="71"/>
      <c r="I1749" s="72"/>
      <c r="J1749" s="73"/>
    </row>
    <row r="1750" spans="1:10" x14ac:dyDescent="0.35">
      <c r="A1750" s="71"/>
      <c r="B1750" s="71"/>
      <c r="C1750" s="71"/>
      <c r="D1750" s="69"/>
      <c r="E1750" s="71"/>
      <c r="F1750" s="71"/>
      <c r="G1750" s="71"/>
      <c r="H1750" s="71"/>
      <c r="I1750" s="72"/>
      <c r="J1750" s="73"/>
    </row>
    <row r="1751" spans="1:10" x14ac:dyDescent="0.35">
      <c r="A1751" s="71"/>
      <c r="B1751" s="71"/>
      <c r="C1751" s="71"/>
      <c r="D1751" s="69"/>
      <c r="E1751" s="71"/>
      <c r="F1751" s="71"/>
      <c r="G1751" s="71"/>
      <c r="H1751" s="71"/>
      <c r="I1751" s="72"/>
      <c r="J1751" s="73"/>
    </row>
    <row r="1752" spans="1:10" x14ac:dyDescent="0.35">
      <c r="A1752" s="71"/>
      <c r="B1752" s="71"/>
      <c r="C1752" s="71"/>
      <c r="D1752" s="69"/>
      <c r="E1752" s="71"/>
      <c r="F1752" s="71"/>
      <c r="G1752" s="71"/>
      <c r="H1752" s="71"/>
      <c r="I1752" s="72"/>
      <c r="J1752" s="73"/>
    </row>
    <row r="1753" spans="1:10" x14ac:dyDescent="0.35">
      <c r="A1753" s="71"/>
      <c r="B1753" s="71"/>
      <c r="C1753" s="71"/>
      <c r="D1753" s="69"/>
      <c r="E1753" s="71"/>
      <c r="F1753" s="71"/>
      <c r="G1753" s="71"/>
      <c r="H1753" s="71"/>
      <c r="I1753" s="72"/>
      <c r="J1753" s="73"/>
    </row>
    <row r="1754" spans="1:10" x14ac:dyDescent="0.35">
      <c r="A1754" s="71"/>
      <c r="B1754" s="71"/>
      <c r="C1754" s="71"/>
      <c r="D1754" s="69"/>
      <c r="E1754" s="71"/>
      <c r="F1754" s="71"/>
      <c r="G1754" s="71"/>
      <c r="H1754" s="71"/>
      <c r="I1754" s="72"/>
      <c r="J1754" s="73"/>
    </row>
    <row r="1755" spans="1:10" x14ac:dyDescent="0.35">
      <c r="A1755" s="71"/>
      <c r="B1755" s="71"/>
      <c r="C1755" s="71"/>
      <c r="D1755" s="69"/>
      <c r="E1755" s="71"/>
      <c r="F1755" s="71"/>
      <c r="G1755" s="71"/>
      <c r="H1755" s="71"/>
      <c r="I1755" s="72"/>
      <c r="J1755" s="73"/>
    </row>
    <row r="1756" spans="1:10" x14ac:dyDescent="0.35">
      <c r="A1756" s="71"/>
      <c r="B1756" s="71"/>
      <c r="C1756" s="71"/>
      <c r="D1756" s="69"/>
      <c r="E1756" s="71"/>
      <c r="F1756" s="71"/>
      <c r="G1756" s="71"/>
      <c r="H1756" s="71"/>
      <c r="I1756" s="72"/>
      <c r="J1756" s="73"/>
    </row>
    <row r="1757" spans="1:10" x14ac:dyDescent="0.35">
      <c r="A1757" s="71"/>
      <c r="B1757" s="71"/>
      <c r="C1757" s="71"/>
      <c r="D1757" s="69"/>
      <c r="E1757" s="71"/>
      <c r="F1757" s="71"/>
      <c r="G1757" s="71"/>
      <c r="H1757" s="71"/>
      <c r="I1757" s="72"/>
      <c r="J1757" s="73"/>
    </row>
    <row r="1758" spans="1:10" x14ac:dyDescent="0.35">
      <c r="A1758" s="71"/>
      <c r="B1758" s="71"/>
      <c r="C1758" s="71"/>
      <c r="D1758" s="69"/>
      <c r="E1758" s="71"/>
      <c r="F1758" s="71"/>
      <c r="G1758" s="71"/>
      <c r="H1758" s="71"/>
      <c r="I1758" s="72"/>
      <c r="J1758" s="73"/>
    </row>
    <row r="1759" spans="1:10" x14ac:dyDescent="0.35">
      <c r="A1759" s="71"/>
      <c r="B1759" s="71"/>
      <c r="C1759" s="71"/>
      <c r="D1759" s="69"/>
      <c r="E1759" s="71"/>
      <c r="F1759" s="71"/>
      <c r="G1759" s="71"/>
      <c r="H1759" s="71"/>
      <c r="I1759" s="72"/>
      <c r="J1759" s="73"/>
    </row>
    <row r="1760" spans="1:10" x14ac:dyDescent="0.35">
      <c r="A1760" s="71"/>
      <c r="B1760" s="71"/>
      <c r="C1760" s="71"/>
      <c r="D1760" s="69"/>
      <c r="E1760" s="71"/>
      <c r="F1760" s="71"/>
      <c r="G1760" s="71"/>
      <c r="H1760" s="71"/>
      <c r="I1760" s="72"/>
      <c r="J1760" s="73"/>
    </row>
    <row r="1761" spans="1:10" x14ac:dyDescent="0.35">
      <c r="A1761" s="71"/>
      <c r="B1761" s="71"/>
      <c r="C1761" s="71"/>
      <c r="D1761" s="69"/>
      <c r="E1761" s="71"/>
      <c r="F1761" s="71"/>
      <c r="G1761" s="71"/>
      <c r="H1761" s="71"/>
      <c r="I1761" s="72"/>
      <c r="J1761" s="73"/>
    </row>
    <row r="1762" spans="1:10" x14ac:dyDescent="0.35">
      <c r="A1762" s="71"/>
      <c r="B1762" s="71"/>
      <c r="C1762" s="71"/>
      <c r="D1762" s="69"/>
      <c r="E1762" s="71"/>
      <c r="F1762" s="71"/>
      <c r="G1762" s="71"/>
      <c r="H1762" s="71"/>
      <c r="I1762" s="72"/>
      <c r="J1762" s="73"/>
    </row>
    <row r="1763" spans="1:10" x14ac:dyDescent="0.35">
      <c r="A1763" s="71"/>
      <c r="B1763" s="71"/>
      <c r="C1763" s="71"/>
      <c r="D1763" s="69"/>
      <c r="E1763" s="71"/>
      <c r="F1763" s="71"/>
      <c r="G1763" s="71"/>
      <c r="H1763" s="71"/>
      <c r="I1763" s="72"/>
      <c r="J1763" s="73"/>
    </row>
    <row r="1764" spans="1:10" x14ac:dyDescent="0.35">
      <c r="A1764" s="71"/>
      <c r="B1764" s="71"/>
      <c r="C1764" s="71"/>
      <c r="D1764" s="69"/>
      <c r="E1764" s="71"/>
      <c r="F1764" s="71"/>
      <c r="G1764" s="71"/>
      <c r="H1764" s="71"/>
      <c r="I1764" s="72"/>
      <c r="J1764" s="73"/>
    </row>
    <row r="1765" spans="1:10" x14ac:dyDescent="0.35">
      <c r="A1765" s="71"/>
      <c r="B1765" s="71"/>
      <c r="C1765" s="71"/>
      <c r="D1765" s="69"/>
      <c r="E1765" s="71"/>
      <c r="F1765" s="71"/>
      <c r="G1765" s="71"/>
      <c r="H1765" s="71"/>
      <c r="I1765" s="72"/>
      <c r="J1765" s="73"/>
    </row>
    <row r="1766" spans="1:10" x14ac:dyDescent="0.35">
      <c r="A1766" s="71"/>
      <c r="B1766" s="71"/>
      <c r="C1766" s="71"/>
      <c r="D1766" s="69"/>
      <c r="E1766" s="71"/>
      <c r="F1766" s="71"/>
      <c r="G1766" s="71"/>
      <c r="H1766" s="71"/>
      <c r="I1766" s="72"/>
      <c r="J1766" s="73"/>
    </row>
    <row r="1767" spans="1:10" x14ac:dyDescent="0.35">
      <c r="A1767" s="71"/>
      <c r="B1767" s="71"/>
      <c r="C1767" s="71"/>
      <c r="D1767" s="69"/>
      <c r="E1767" s="71"/>
      <c r="F1767" s="71"/>
      <c r="G1767" s="71"/>
      <c r="H1767" s="71"/>
      <c r="I1767" s="72"/>
      <c r="J1767" s="73"/>
    </row>
    <row r="1768" spans="1:10" x14ac:dyDescent="0.35">
      <c r="A1768" s="71"/>
      <c r="B1768" s="71"/>
      <c r="C1768" s="71"/>
      <c r="D1768" s="69"/>
      <c r="E1768" s="71"/>
      <c r="F1768" s="71"/>
      <c r="G1768" s="71"/>
      <c r="H1768" s="71"/>
      <c r="I1768" s="72"/>
      <c r="J1768" s="73"/>
    </row>
    <row r="1769" spans="1:10" x14ac:dyDescent="0.35">
      <c r="A1769" s="71"/>
      <c r="B1769" s="71"/>
      <c r="C1769" s="71"/>
      <c r="D1769" s="69"/>
      <c r="E1769" s="71"/>
      <c r="F1769" s="71"/>
      <c r="G1769" s="71"/>
      <c r="H1769" s="71"/>
      <c r="I1769" s="72"/>
      <c r="J1769" s="73"/>
    </row>
    <row r="1770" spans="1:10" x14ac:dyDescent="0.35">
      <c r="A1770" s="71"/>
      <c r="B1770" s="71"/>
      <c r="C1770" s="71"/>
      <c r="D1770" s="69"/>
      <c r="E1770" s="71"/>
      <c r="F1770" s="71"/>
      <c r="G1770" s="71"/>
      <c r="H1770" s="71"/>
      <c r="I1770" s="72"/>
      <c r="J1770" s="73"/>
    </row>
    <row r="1771" spans="1:10" x14ac:dyDescent="0.35">
      <c r="A1771" s="71"/>
      <c r="B1771" s="71"/>
      <c r="C1771" s="71"/>
      <c r="D1771" s="69"/>
      <c r="E1771" s="71"/>
      <c r="F1771" s="71"/>
      <c r="G1771" s="71"/>
      <c r="H1771" s="71"/>
      <c r="I1771" s="72"/>
      <c r="J1771" s="73"/>
    </row>
    <row r="1772" spans="1:10" x14ac:dyDescent="0.35">
      <c r="A1772" s="71"/>
      <c r="B1772" s="71"/>
      <c r="C1772" s="71"/>
      <c r="D1772" s="69"/>
      <c r="E1772" s="71"/>
      <c r="F1772" s="71"/>
      <c r="G1772" s="71"/>
      <c r="H1772" s="71"/>
      <c r="I1772" s="72"/>
      <c r="J1772" s="73"/>
    </row>
    <row r="1773" spans="1:10" x14ac:dyDescent="0.35">
      <c r="A1773" s="71"/>
      <c r="B1773" s="71"/>
      <c r="C1773" s="71"/>
      <c r="D1773" s="69"/>
      <c r="E1773" s="71"/>
      <c r="F1773" s="71"/>
      <c r="G1773" s="71"/>
      <c r="H1773" s="71"/>
      <c r="I1773" s="72"/>
      <c r="J1773" s="73"/>
    </row>
    <row r="1774" spans="1:10" x14ac:dyDescent="0.35">
      <c r="A1774" s="71"/>
      <c r="B1774" s="71"/>
      <c r="C1774" s="71"/>
      <c r="D1774" s="69"/>
      <c r="E1774" s="71"/>
      <c r="F1774" s="71"/>
      <c r="G1774" s="71"/>
      <c r="H1774" s="71"/>
      <c r="I1774" s="72"/>
      <c r="J1774" s="73"/>
    </row>
    <row r="1775" spans="1:10" x14ac:dyDescent="0.35">
      <c r="A1775" s="71"/>
      <c r="B1775" s="71"/>
      <c r="C1775" s="71"/>
      <c r="D1775" s="69"/>
      <c r="E1775" s="71"/>
      <c r="F1775" s="71"/>
      <c r="G1775" s="71"/>
      <c r="H1775" s="71"/>
      <c r="I1775" s="72"/>
      <c r="J1775" s="73"/>
    </row>
    <row r="1776" spans="1:10" x14ac:dyDescent="0.35">
      <c r="A1776" s="71"/>
      <c r="B1776" s="71"/>
      <c r="C1776" s="71"/>
      <c r="D1776" s="69"/>
      <c r="E1776" s="71"/>
      <c r="F1776" s="71"/>
      <c r="G1776" s="71"/>
      <c r="H1776" s="71"/>
      <c r="I1776" s="72"/>
      <c r="J1776" s="73"/>
    </row>
    <row r="1777" spans="1:10" x14ac:dyDescent="0.35">
      <c r="A1777" s="71"/>
      <c r="B1777" s="71"/>
      <c r="C1777" s="71"/>
      <c r="D1777" s="69"/>
      <c r="E1777" s="71"/>
      <c r="F1777" s="71"/>
      <c r="G1777" s="71"/>
      <c r="H1777" s="71"/>
      <c r="I1777" s="72"/>
      <c r="J1777" s="73"/>
    </row>
    <row r="1778" spans="1:10" x14ac:dyDescent="0.35">
      <c r="A1778" s="71"/>
      <c r="B1778" s="71"/>
      <c r="C1778" s="71"/>
      <c r="D1778" s="69"/>
      <c r="E1778" s="71"/>
      <c r="F1778" s="71"/>
      <c r="G1778" s="71"/>
      <c r="H1778" s="71"/>
      <c r="I1778" s="72"/>
      <c r="J1778" s="73"/>
    </row>
    <row r="1779" spans="1:10" x14ac:dyDescent="0.35">
      <c r="A1779" s="71"/>
      <c r="B1779" s="71"/>
      <c r="C1779" s="71"/>
      <c r="D1779" s="69"/>
      <c r="E1779" s="71"/>
      <c r="F1779" s="71"/>
      <c r="G1779" s="71"/>
      <c r="H1779" s="71"/>
      <c r="I1779" s="72"/>
      <c r="J1779" s="73"/>
    </row>
    <row r="1780" spans="1:10" x14ac:dyDescent="0.35">
      <c r="A1780" s="71"/>
      <c r="B1780" s="71"/>
      <c r="C1780" s="71"/>
      <c r="D1780" s="69"/>
      <c r="E1780" s="71"/>
      <c r="F1780" s="71"/>
      <c r="G1780" s="71"/>
      <c r="H1780" s="71"/>
      <c r="I1780" s="72"/>
      <c r="J1780" s="73"/>
    </row>
    <row r="1781" spans="1:10" x14ac:dyDescent="0.35">
      <c r="A1781" s="71"/>
      <c r="B1781" s="71"/>
      <c r="C1781" s="71"/>
      <c r="D1781" s="69"/>
      <c r="E1781" s="71"/>
      <c r="F1781" s="71"/>
      <c r="G1781" s="71"/>
      <c r="H1781" s="71"/>
      <c r="I1781" s="72"/>
      <c r="J1781" s="73"/>
    </row>
    <row r="1782" spans="1:10" x14ac:dyDescent="0.35">
      <c r="A1782" s="71"/>
      <c r="B1782" s="71"/>
      <c r="C1782" s="71"/>
      <c r="D1782" s="69"/>
      <c r="E1782" s="71"/>
      <c r="F1782" s="71"/>
      <c r="G1782" s="71"/>
      <c r="H1782" s="71"/>
      <c r="I1782" s="72"/>
      <c r="J1782" s="73"/>
    </row>
    <row r="1783" spans="1:10" x14ac:dyDescent="0.35">
      <c r="A1783" s="71"/>
      <c r="B1783" s="71"/>
      <c r="C1783" s="71"/>
      <c r="D1783" s="69"/>
      <c r="E1783" s="71"/>
      <c r="F1783" s="71"/>
      <c r="G1783" s="71"/>
      <c r="H1783" s="71"/>
      <c r="I1783" s="72"/>
      <c r="J1783" s="73"/>
    </row>
    <row r="1784" spans="1:10" x14ac:dyDescent="0.35">
      <c r="A1784" s="71"/>
      <c r="B1784" s="71"/>
      <c r="C1784" s="71"/>
      <c r="D1784" s="69"/>
      <c r="E1784" s="71"/>
      <c r="F1784" s="71"/>
      <c r="G1784" s="71"/>
      <c r="H1784" s="71"/>
      <c r="I1784" s="72"/>
      <c r="J1784" s="73"/>
    </row>
    <row r="1785" spans="1:10" x14ac:dyDescent="0.35">
      <c r="A1785" s="71"/>
      <c r="B1785" s="71"/>
      <c r="C1785" s="71"/>
      <c r="D1785" s="69"/>
      <c r="E1785" s="71"/>
      <c r="F1785" s="71"/>
      <c r="G1785" s="71"/>
      <c r="H1785" s="71"/>
      <c r="I1785" s="72"/>
      <c r="J1785" s="73"/>
    </row>
    <row r="1786" spans="1:10" x14ac:dyDescent="0.35">
      <c r="A1786" s="71"/>
      <c r="B1786" s="71"/>
      <c r="C1786" s="71"/>
      <c r="D1786" s="69"/>
      <c r="E1786" s="71"/>
      <c r="F1786" s="71"/>
      <c r="G1786" s="71"/>
      <c r="H1786" s="71"/>
      <c r="I1786" s="72"/>
      <c r="J1786" s="73"/>
    </row>
    <row r="1787" spans="1:10" x14ac:dyDescent="0.35">
      <c r="A1787" s="71"/>
      <c r="B1787" s="71"/>
      <c r="C1787" s="71"/>
      <c r="D1787" s="69"/>
      <c r="E1787" s="71"/>
      <c r="F1787" s="71"/>
      <c r="G1787" s="71"/>
      <c r="H1787" s="71"/>
      <c r="I1787" s="72"/>
      <c r="J1787" s="73"/>
    </row>
    <row r="1788" spans="1:10" x14ac:dyDescent="0.35">
      <c r="A1788" s="71"/>
      <c r="B1788" s="71"/>
      <c r="C1788" s="71"/>
      <c r="D1788" s="69"/>
      <c r="E1788" s="71"/>
      <c r="F1788" s="71"/>
      <c r="G1788" s="71"/>
      <c r="H1788" s="71"/>
      <c r="I1788" s="72"/>
      <c r="J1788" s="73"/>
    </row>
    <row r="1789" spans="1:10" x14ac:dyDescent="0.35">
      <c r="A1789" s="71"/>
      <c r="B1789" s="71"/>
      <c r="C1789" s="71"/>
      <c r="D1789" s="69"/>
      <c r="E1789" s="71"/>
      <c r="F1789" s="71"/>
      <c r="G1789" s="71"/>
      <c r="H1789" s="71"/>
      <c r="I1789" s="72"/>
      <c r="J1789" s="73"/>
    </row>
    <row r="1790" spans="1:10" x14ac:dyDescent="0.35">
      <c r="A1790" s="71"/>
      <c r="B1790" s="71"/>
      <c r="C1790" s="71"/>
      <c r="D1790" s="69"/>
      <c r="E1790" s="71"/>
      <c r="F1790" s="71"/>
      <c r="G1790" s="71"/>
      <c r="H1790" s="71"/>
      <c r="I1790" s="72"/>
      <c r="J1790" s="73"/>
    </row>
    <row r="1791" spans="1:10" x14ac:dyDescent="0.35">
      <c r="A1791" s="71"/>
      <c r="B1791" s="71"/>
      <c r="C1791" s="71"/>
      <c r="D1791" s="69"/>
      <c r="E1791" s="71"/>
      <c r="F1791" s="71"/>
      <c r="G1791" s="71"/>
      <c r="H1791" s="71"/>
      <c r="I1791" s="72"/>
      <c r="J1791" s="73"/>
    </row>
    <row r="1792" spans="1:10" x14ac:dyDescent="0.35">
      <c r="A1792" s="71"/>
      <c r="B1792" s="71"/>
      <c r="C1792" s="71"/>
      <c r="D1792" s="69"/>
      <c r="E1792" s="71"/>
      <c r="F1792" s="71"/>
      <c r="G1792" s="71"/>
      <c r="H1792" s="71"/>
      <c r="I1792" s="72"/>
      <c r="J1792" s="73"/>
    </row>
    <row r="1793" spans="1:10" x14ac:dyDescent="0.35">
      <c r="A1793" s="71"/>
      <c r="B1793" s="71"/>
      <c r="C1793" s="71"/>
      <c r="D1793" s="69"/>
      <c r="E1793" s="71"/>
      <c r="F1793" s="71"/>
      <c r="G1793" s="71"/>
      <c r="H1793" s="71"/>
      <c r="I1793" s="72"/>
      <c r="J1793" s="73"/>
    </row>
    <row r="1794" spans="1:10" x14ac:dyDescent="0.35">
      <c r="A1794" s="71"/>
      <c r="B1794" s="71"/>
      <c r="C1794" s="71"/>
      <c r="D1794" s="69"/>
      <c r="E1794" s="71"/>
      <c r="F1794" s="71"/>
      <c r="G1794" s="71"/>
      <c r="H1794" s="71"/>
      <c r="I1794" s="72"/>
      <c r="J1794" s="73"/>
    </row>
    <row r="1795" spans="1:10" x14ac:dyDescent="0.35">
      <c r="A1795" s="71"/>
      <c r="B1795" s="71"/>
      <c r="C1795" s="71"/>
      <c r="D1795" s="69"/>
      <c r="E1795" s="71"/>
      <c r="F1795" s="71"/>
      <c r="G1795" s="71"/>
      <c r="H1795" s="71"/>
      <c r="I1795" s="72"/>
      <c r="J1795" s="73"/>
    </row>
    <row r="1796" spans="1:10" x14ac:dyDescent="0.35">
      <c r="A1796" s="71"/>
      <c r="B1796" s="71"/>
      <c r="C1796" s="71"/>
      <c r="D1796" s="69"/>
      <c r="E1796" s="71"/>
      <c r="F1796" s="71"/>
      <c r="G1796" s="71"/>
      <c r="H1796" s="71"/>
      <c r="I1796" s="72"/>
      <c r="J1796" s="73"/>
    </row>
    <row r="1797" spans="1:10" x14ac:dyDescent="0.35">
      <c r="A1797" s="71"/>
      <c r="B1797" s="71"/>
      <c r="C1797" s="71"/>
      <c r="D1797" s="69"/>
      <c r="E1797" s="71"/>
      <c r="F1797" s="71"/>
      <c r="G1797" s="71"/>
      <c r="H1797" s="71"/>
      <c r="I1797" s="72"/>
      <c r="J1797" s="73"/>
    </row>
    <row r="1798" spans="1:10" x14ac:dyDescent="0.35">
      <c r="A1798" s="71"/>
      <c r="B1798" s="71"/>
      <c r="C1798" s="71"/>
      <c r="D1798" s="69"/>
      <c r="E1798" s="71"/>
      <c r="F1798" s="71"/>
      <c r="G1798" s="71"/>
      <c r="H1798" s="71"/>
      <c r="I1798" s="72"/>
      <c r="J1798" s="73"/>
    </row>
    <row r="1799" spans="1:10" x14ac:dyDescent="0.35">
      <c r="A1799" s="71"/>
      <c r="B1799" s="71"/>
      <c r="C1799" s="71"/>
      <c r="D1799" s="69"/>
      <c r="E1799" s="71"/>
      <c r="F1799" s="71"/>
      <c r="G1799" s="71"/>
      <c r="H1799" s="71"/>
      <c r="I1799" s="72"/>
      <c r="J1799" s="73"/>
    </row>
    <row r="1800" spans="1:10" x14ac:dyDescent="0.35">
      <c r="A1800" s="71"/>
      <c r="B1800" s="71"/>
      <c r="C1800" s="71"/>
      <c r="D1800" s="69"/>
      <c r="E1800" s="71"/>
      <c r="F1800" s="71"/>
      <c r="G1800" s="71"/>
      <c r="H1800" s="71"/>
      <c r="I1800" s="72"/>
      <c r="J1800" s="73"/>
    </row>
    <row r="1801" spans="1:10" x14ac:dyDescent="0.35">
      <c r="A1801" s="71"/>
      <c r="B1801" s="71"/>
      <c r="C1801" s="71"/>
      <c r="D1801" s="69"/>
      <c r="E1801" s="71"/>
      <c r="F1801" s="71"/>
      <c r="G1801" s="71"/>
      <c r="H1801" s="71"/>
      <c r="I1801" s="72"/>
      <c r="J1801" s="73"/>
    </row>
    <row r="1802" spans="1:10" x14ac:dyDescent="0.35">
      <c r="A1802" s="71"/>
      <c r="B1802" s="71"/>
      <c r="C1802" s="71"/>
      <c r="D1802" s="69"/>
      <c r="E1802" s="71"/>
      <c r="F1802" s="71"/>
      <c r="G1802" s="71"/>
      <c r="H1802" s="71"/>
      <c r="I1802" s="72"/>
      <c r="J1802" s="73"/>
    </row>
    <row r="1803" spans="1:10" x14ac:dyDescent="0.35">
      <c r="A1803" s="71"/>
      <c r="B1803" s="71"/>
      <c r="C1803" s="71"/>
      <c r="D1803" s="69"/>
      <c r="E1803" s="71"/>
      <c r="F1803" s="71"/>
      <c r="G1803" s="71"/>
      <c r="H1803" s="71"/>
      <c r="I1803" s="72"/>
      <c r="J1803" s="73"/>
    </row>
    <row r="1804" spans="1:10" x14ac:dyDescent="0.35">
      <c r="A1804" s="71"/>
      <c r="B1804" s="71"/>
      <c r="C1804" s="71"/>
      <c r="D1804" s="69"/>
      <c r="E1804" s="71"/>
      <c r="F1804" s="71"/>
      <c r="G1804" s="71"/>
      <c r="H1804" s="71"/>
      <c r="I1804" s="72"/>
      <c r="J1804" s="73"/>
    </row>
    <row r="1805" spans="1:10" x14ac:dyDescent="0.35">
      <c r="A1805" s="71"/>
      <c r="B1805" s="71"/>
      <c r="C1805" s="71"/>
      <c r="D1805" s="69"/>
      <c r="E1805" s="71"/>
      <c r="F1805" s="71"/>
      <c r="G1805" s="71"/>
      <c r="H1805" s="71"/>
      <c r="I1805" s="72"/>
      <c r="J1805" s="73"/>
    </row>
    <row r="1806" spans="1:10" x14ac:dyDescent="0.35">
      <c r="A1806" s="71"/>
      <c r="B1806" s="71"/>
      <c r="C1806" s="71"/>
      <c r="D1806" s="69"/>
      <c r="E1806" s="71"/>
      <c r="F1806" s="71"/>
      <c r="G1806" s="71"/>
      <c r="H1806" s="71"/>
      <c r="I1806" s="72"/>
      <c r="J1806" s="73"/>
    </row>
    <row r="1807" spans="1:10" x14ac:dyDescent="0.35">
      <c r="A1807" s="71"/>
      <c r="B1807" s="71"/>
      <c r="C1807" s="71"/>
      <c r="D1807" s="69"/>
      <c r="E1807" s="71"/>
      <c r="F1807" s="71"/>
      <c r="G1807" s="71"/>
      <c r="H1807" s="71"/>
      <c r="I1807" s="72"/>
      <c r="J1807" s="73"/>
    </row>
    <row r="1808" spans="1:10" x14ac:dyDescent="0.35">
      <c r="A1808" s="71"/>
      <c r="B1808" s="71"/>
      <c r="C1808" s="71"/>
      <c r="D1808" s="69"/>
      <c r="E1808" s="71"/>
      <c r="F1808" s="71"/>
      <c r="G1808" s="71"/>
      <c r="H1808" s="71"/>
      <c r="I1808" s="72"/>
      <c r="J1808" s="73"/>
    </row>
    <row r="1809" spans="1:10" x14ac:dyDescent="0.35">
      <c r="A1809" s="71"/>
      <c r="B1809" s="71"/>
      <c r="C1809" s="71"/>
      <c r="D1809" s="69"/>
      <c r="E1809" s="71"/>
      <c r="F1809" s="71"/>
      <c r="G1809" s="71"/>
      <c r="H1809" s="71"/>
      <c r="I1809" s="72"/>
      <c r="J1809" s="73"/>
    </row>
    <row r="1810" spans="1:10" x14ac:dyDescent="0.35">
      <c r="A1810" s="71"/>
      <c r="B1810" s="71"/>
      <c r="C1810" s="71"/>
      <c r="D1810" s="69"/>
      <c r="E1810" s="71"/>
      <c r="F1810" s="71"/>
      <c r="G1810" s="71"/>
      <c r="H1810" s="71"/>
      <c r="I1810" s="72"/>
      <c r="J1810" s="73"/>
    </row>
    <row r="1811" spans="1:10" x14ac:dyDescent="0.35">
      <c r="A1811" s="71"/>
      <c r="B1811" s="71"/>
      <c r="C1811" s="71"/>
      <c r="D1811" s="69"/>
      <c r="E1811" s="71"/>
      <c r="F1811" s="71"/>
      <c r="G1811" s="71"/>
      <c r="H1811" s="71"/>
      <c r="I1811" s="72"/>
      <c r="J1811" s="73"/>
    </row>
    <row r="1812" spans="1:10" x14ac:dyDescent="0.35">
      <c r="A1812" s="71"/>
      <c r="B1812" s="71"/>
      <c r="C1812" s="71"/>
      <c r="D1812" s="69"/>
      <c r="E1812" s="71"/>
      <c r="F1812" s="71"/>
      <c r="G1812" s="71"/>
      <c r="H1812" s="71"/>
      <c r="I1812" s="72"/>
      <c r="J1812" s="73"/>
    </row>
    <row r="1813" spans="1:10" x14ac:dyDescent="0.35">
      <c r="A1813" s="71"/>
      <c r="B1813" s="71"/>
      <c r="C1813" s="71"/>
      <c r="D1813" s="69"/>
      <c r="E1813" s="71"/>
      <c r="F1813" s="71"/>
      <c r="G1813" s="71"/>
      <c r="H1813" s="71"/>
      <c r="I1813" s="72"/>
      <c r="J1813" s="73"/>
    </row>
    <row r="1814" spans="1:10" x14ac:dyDescent="0.35">
      <c r="A1814" s="71"/>
      <c r="B1814" s="71"/>
      <c r="C1814" s="71"/>
      <c r="D1814" s="69"/>
      <c r="E1814" s="71"/>
      <c r="F1814" s="71"/>
      <c r="G1814" s="71"/>
      <c r="H1814" s="71"/>
      <c r="I1814" s="72"/>
      <c r="J1814" s="73"/>
    </row>
    <row r="1815" spans="1:10" x14ac:dyDescent="0.35">
      <c r="A1815" s="71"/>
      <c r="B1815" s="71"/>
      <c r="C1815" s="71"/>
      <c r="D1815" s="69"/>
      <c r="E1815" s="71"/>
      <c r="F1815" s="71"/>
      <c r="G1815" s="71"/>
      <c r="H1815" s="71"/>
      <c r="I1815" s="72"/>
      <c r="J1815" s="73"/>
    </row>
    <row r="1816" spans="1:10" x14ac:dyDescent="0.35">
      <c r="A1816" s="71"/>
      <c r="B1816" s="71"/>
      <c r="C1816" s="71"/>
      <c r="D1816" s="69"/>
      <c r="E1816" s="71"/>
      <c r="F1816" s="71"/>
      <c r="G1816" s="71"/>
      <c r="H1816" s="71"/>
      <c r="I1816" s="72"/>
      <c r="J1816" s="73"/>
    </row>
    <row r="1817" spans="1:10" x14ac:dyDescent="0.35">
      <c r="A1817" s="71"/>
      <c r="B1817" s="71"/>
      <c r="C1817" s="71"/>
      <c r="D1817" s="69"/>
      <c r="E1817" s="71"/>
      <c r="F1817" s="71"/>
      <c r="G1817" s="71"/>
      <c r="H1817" s="71"/>
      <c r="I1817" s="72"/>
      <c r="J1817" s="73"/>
    </row>
    <row r="1818" spans="1:10" x14ac:dyDescent="0.35">
      <c r="A1818" s="71"/>
      <c r="B1818" s="71"/>
      <c r="C1818" s="71"/>
      <c r="D1818" s="69"/>
      <c r="E1818" s="71"/>
      <c r="F1818" s="71"/>
      <c r="G1818" s="71"/>
      <c r="H1818" s="71"/>
      <c r="I1818" s="72"/>
      <c r="J1818" s="73"/>
    </row>
    <row r="1819" spans="1:10" x14ac:dyDescent="0.35">
      <c r="A1819" s="71"/>
      <c r="B1819" s="71"/>
      <c r="C1819" s="71"/>
      <c r="D1819" s="69"/>
      <c r="E1819" s="71"/>
      <c r="F1819" s="71"/>
      <c r="G1819" s="71"/>
      <c r="H1819" s="71"/>
      <c r="I1819" s="72"/>
      <c r="J1819" s="73"/>
    </row>
    <row r="1820" spans="1:10" x14ac:dyDescent="0.35">
      <c r="A1820" s="71"/>
      <c r="B1820" s="71"/>
      <c r="C1820" s="71"/>
      <c r="D1820" s="69"/>
      <c r="E1820" s="71"/>
      <c r="F1820" s="71"/>
      <c r="G1820" s="71"/>
      <c r="H1820" s="71"/>
      <c r="I1820" s="72"/>
      <c r="J1820" s="73"/>
    </row>
    <row r="1821" spans="1:10" x14ac:dyDescent="0.35">
      <c r="A1821" s="71"/>
      <c r="B1821" s="71"/>
      <c r="C1821" s="71"/>
      <c r="D1821" s="69"/>
      <c r="E1821" s="71"/>
      <c r="F1821" s="71"/>
      <c r="G1821" s="71"/>
      <c r="H1821" s="71"/>
      <c r="I1821" s="72"/>
      <c r="J1821" s="73"/>
    </row>
    <row r="1822" spans="1:10" x14ac:dyDescent="0.35">
      <c r="A1822" s="71"/>
      <c r="B1822" s="71"/>
      <c r="C1822" s="71"/>
      <c r="D1822" s="69"/>
      <c r="E1822" s="71"/>
      <c r="F1822" s="71"/>
      <c r="G1822" s="71"/>
      <c r="H1822" s="71"/>
      <c r="I1822" s="72"/>
      <c r="J1822" s="73"/>
    </row>
    <row r="1823" spans="1:10" x14ac:dyDescent="0.35">
      <c r="A1823" s="71"/>
      <c r="B1823" s="71"/>
      <c r="C1823" s="71"/>
      <c r="D1823" s="69"/>
      <c r="E1823" s="71"/>
      <c r="F1823" s="71"/>
      <c r="G1823" s="71"/>
      <c r="H1823" s="71"/>
      <c r="I1823" s="72"/>
      <c r="J1823" s="73"/>
    </row>
    <row r="1824" spans="1:10" x14ac:dyDescent="0.35">
      <c r="A1824" s="71"/>
      <c r="B1824" s="71"/>
      <c r="C1824" s="71"/>
      <c r="D1824" s="69"/>
      <c r="E1824" s="71"/>
      <c r="F1824" s="71"/>
      <c r="G1824" s="71"/>
      <c r="H1824" s="71"/>
      <c r="I1824" s="72"/>
      <c r="J1824" s="73"/>
    </row>
    <row r="1825" spans="1:10" x14ac:dyDescent="0.35">
      <c r="A1825" s="71"/>
      <c r="B1825" s="71"/>
      <c r="C1825" s="71"/>
      <c r="D1825" s="69"/>
      <c r="E1825" s="71"/>
      <c r="F1825" s="71"/>
      <c r="G1825" s="71"/>
      <c r="H1825" s="71"/>
      <c r="I1825" s="72"/>
      <c r="J1825" s="73"/>
    </row>
    <row r="1826" spans="1:10" x14ac:dyDescent="0.35">
      <c r="A1826" s="71"/>
      <c r="B1826" s="71"/>
      <c r="C1826" s="71"/>
      <c r="D1826" s="69"/>
      <c r="E1826" s="71"/>
      <c r="F1826" s="71"/>
      <c r="G1826" s="71"/>
      <c r="H1826" s="71"/>
      <c r="I1826" s="72"/>
      <c r="J1826" s="73"/>
    </row>
    <row r="1827" spans="1:10" x14ac:dyDescent="0.35">
      <c r="A1827" s="71"/>
      <c r="B1827" s="71"/>
      <c r="C1827" s="71"/>
      <c r="D1827" s="69"/>
      <c r="E1827" s="71"/>
      <c r="F1827" s="71"/>
      <c r="G1827" s="71"/>
      <c r="H1827" s="71"/>
      <c r="I1827" s="72"/>
      <c r="J1827" s="73"/>
    </row>
    <row r="1828" spans="1:10" x14ac:dyDescent="0.35">
      <c r="A1828" s="71"/>
      <c r="B1828" s="71"/>
      <c r="C1828" s="71"/>
      <c r="D1828" s="69"/>
      <c r="E1828" s="71"/>
      <c r="F1828" s="71"/>
      <c r="G1828" s="71"/>
      <c r="H1828" s="71"/>
      <c r="I1828" s="72"/>
      <c r="J1828" s="73"/>
    </row>
    <row r="1829" spans="1:10" x14ac:dyDescent="0.35">
      <c r="A1829" s="71"/>
      <c r="B1829" s="71"/>
      <c r="C1829" s="71"/>
      <c r="D1829" s="69"/>
      <c r="E1829" s="71"/>
      <c r="F1829" s="71"/>
      <c r="G1829" s="71"/>
      <c r="H1829" s="71"/>
      <c r="I1829" s="72"/>
      <c r="J1829" s="73"/>
    </row>
    <row r="1830" spans="1:10" x14ac:dyDescent="0.35">
      <c r="A1830" s="71"/>
      <c r="B1830" s="71"/>
      <c r="C1830" s="71"/>
      <c r="D1830" s="69"/>
      <c r="E1830" s="71"/>
      <c r="F1830" s="71"/>
      <c r="G1830" s="71"/>
      <c r="H1830" s="71"/>
      <c r="I1830" s="72"/>
      <c r="J1830" s="73"/>
    </row>
    <row r="1831" spans="1:10" x14ac:dyDescent="0.35">
      <c r="A1831" s="71"/>
      <c r="B1831" s="71"/>
      <c r="C1831" s="71"/>
      <c r="D1831" s="69"/>
      <c r="E1831" s="71"/>
      <c r="F1831" s="71"/>
      <c r="G1831" s="71"/>
      <c r="H1831" s="71"/>
      <c r="I1831" s="72"/>
      <c r="J1831" s="73"/>
    </row>
    <row r="1832" spans="1:10" x14ac:dyDescent="0.35">
      <c r="A1832" s="71"/>
      <c r="B1832" s="71"/>
      <c r="C1832" s="71"/>
      <c r="D1832" s="69"/>
      <c r="E1832" s="71"/>
      <c r="F1832" s="71"/>
      <c r="G1832" s="71"/>
      <c r="H1832" s="71"/>
      <c r="I1832" s="72"/>
      <c r="J1832" s="73"/>
    </row>
    <row r="1833" spans="1:10" x14ac:dyDescent="0.35">
      <c r="A1833" s="71"/>
      <c r="B1833" s="71"/>
      <c r="C1833" s="71"/>
      <c r="D1833" s="69"/>
      <c r="E1833" s="71"/>
      <c r="F1833" s="71"/>
      <c r="G1833" s="71"/>
      <c r="H1833" s="71"/>
      <c r="I1833" s="72"/>
      <c r="J1833" s="73"/>
    </row>
    <row r="1834" spans="1:10" x14ac:dyDescent="0.35">
      <c r="A1834" s="71"/>
      <c r="B1834" s="71"/>
      <c r="C1834" s="71"/>
      <c r="D1834" s="69"/>
      <c r="E1834" s="71"/>
      <c r="F1834" s="71"/>
      <c r="G1834" s="71"/>
      <c r="H1834" s="71"/>
      <c r="I1834" s="72"/>
      <c r="J1834" s="73"/>
    </row>
    <row r="1835" spans="1:10" x14ac:dyDescent="0.35">
      <c r="A1835" s="71"/>
      <c r="B1835" s="71"/>
      <c r="C1835" s="71"/>
      <c r="D1835" s="69"/>
      <c r="E1835" s="71"/>
      <c r="F1835" s="71"/>
      <c r="G1835" s="71"/>
      <c r="H1835" s="71"/>
      <c r="I1835" s="72"/>
      <c r="J1835" s="73"/>
    </row>
    <row r="1836" spans="1:10" x14ac:dyDescent="0.35">
      <c r="A1836" s="71"/>
      <c r="B1836" s="71"/>
      <c r="C1836" s="71"/>
      <c r="D1836" s="69"/>
      <c r="E1836" s="71"/>
      <c r="F1836" s="71"/>
      <c r="G1836" s="71"/>
      <c r="H1836" s="71"/>
      <c r="I1836" s="72"/>
      <c r="J1836" s="73"/>
    </row>
    <row r="1837" spans="1:10" x14ac:dyDescent="0.35">
      <c r="A1837" s="71"/>
      <c r="B1837" s="71"/>
      <c r="C1837" s="71"/>
      <c r="D1837" s="69"/>
      <c r="E1837" s="71"/>
      <c r="F1837" s="71"/>
      <c r="G1837" s="71"/>
      <c r="H1837" s="71"/>
      <c r="I1837" s="72"/>
      <c r="J1837" s="73"/>
    </row>
    <row r="1838" spans="1:10" x14ac:dyDescent="0.35">
      <c r="A1838" s="71"/>
      <c r="B1838" s="71"/>
      <c r="C1838" s="71"/>
      <c r="D1838" s="69"/>
      <c r="E1838" s="71"/>
      <c r="F1838" s="71"/>
      <c r="G1838" s="71"/>
      <c r="H1838" s="71"/>
      <c r="I1838" s="72"/>
      <c r="J1838" s="73"/>
    </row>
    <row r="1839" spans="1:10" x14ac:dyDescent="0.35">
      <c r="A1839" s="71"/>
      <c r="B1839" s="71"/>
      <c r="C1839" s="71"/>
      <c r="D1839" s="69"/>
      <c r="E1839" s="71"/>
      <c r="F1839" s="71"/>
      <c r="G1839" s="71"/>
      <c r="H1839" s="71"/>
      <c r="I1839" s="72"/>
      <c r="J1839" s="73"/>
    </row>
    <row r="1840" spans="1:10" x14ac:dyDescent="0.35">
      <c r="A1840" s="71"/>
      <c r="B1840" s="71"/>
      <c r="C1840" s="71"/>
      <c r="D1840" s="69"/>
      <c r="E1840" s="71"/>
      <c r="F1840" s="71"/>
      <c r="G1840" s="71"/>
      <c r="H1840" s="71"/>
      <c r="I1840" s="72"/>
      <c r="J1840" s="73"/>
    </row>
    <row r="1841" spans="1:10" x14ac:dyDescent="0.35">
      <c r="A1841" s="71"/>
      <c r="B1841" s="71"/>
      <c r="C1841" s="71"/>
      <c r="D1841" s="69"/>
      <c r="E1841" s="71"/>
      <c r="F1841" s="71"/>
      <c r="G1841" s="71"/>
      <c r="H1841" s="71"/>
      <c r="I1841" s="72"/>
      <c r="J1841" s="73"/>
    </row>
    <row r="1842" spans="1:10" x14ac:dyDescent="0.35">
      <c r="A1842" s="71"/>
      <c r="B1842" s="71"/>
      <c r="C1842" s="71"/>
      <c r="D1842" s="69"/>
      <c r="E1842" s="71"/>
      <c r="F1842" s="71"/>
      <c r="G1842" s="71"/>
      <c r="H1842" s="71"/>
      <c r="I1842" s="72"/>
      <c r="J1842" s="73"/>
    </row>
    <row r="1843" spans="1:10" x14ac:dyDescent="0.35">
      <c r="A1843" s="71"/>
      <c r="B1843" s="71"/>
      <c r="C1843" s="71"/>
      <c r="D1843" s="69"/>
      <c r="E1843" s="71"/>
      <c r="F1843" s="71"/>
      <c r="G1843" s="71"/>
      <c r="H1843" s="71"/>
      <c r="I1843" s="72"/>
      <c r="J1843" s="73"/>
    </row>
    <row r="1844" spans="1:10" x14ac:dyDescent="0.35">
      <c r="A1844" s="71"/>
      <c r="B1844" s="71"/>
      <c r="C1844" s="71"/>
      <c r="D1844" s="69"/>
      <c r="E1844" s="71"/>
      <c r="F1844" s="71"/>
      <c r="G1844" s="71"/>
      <c r="H1844" s="71"/>
      <c r="I1844" s="72"/>
      <c r="J1844" s="73"/>
    </row>
    <row r="1845" spans="1:10" x14ac:dyDescent="0.35">
      <c r="A1845" s="71"/>
      <c r="B1845" s="71"/>
      <c r="C1845" s="71"/>
      <c r="D1845" s="69"/>
      <c r="E1845" s="71"/>
      <c r="F1845" s="71"/>
      <c r="G1845" s="71"/>
      <c r="H1845" s="71"/>
      <c r="I1845" s="72"/>
      <c r="J1845" s="73"/>
    </row>
    <row r="1846" spans="1:10" x14ac:dyDescent="0.35">
      <c r="A1846" s="71"/>
      <c r="B1846" s="71"/>
      <c r="C1846" s="71"/>
      <c r="D1846" s="69"/>
      <c r="E1846" s="71"/>
      <c r="F1846" s="71"/>
      <c r="G1846" s="71"/>
      <c r="H1846" s="71"/>
      <c r="I1846" s="72"/>
      <c r="J1846" s="73"/>
    </row>
    <row r="1847" spans="1:10" x14ac:dyDescent="0.35">
      <c r="A1847" s="71"/>
      <c r="B1847" s="71"/>
      <c r="C1847" s="71"/>
      <c r="D1847" s="69"/>
      <c r="E1847" s="71"/>
      <c r="F1847" s="71"/>
      <c r="G1847" s="71"/>
      <c r="H1847" s="71"/>
      <c r="I1847" s="72"/>
      <c r="J1847" s="73"/>
    </row>
    <row r="1848" spans="1:10" x14ac:dyDescent="0.35">
      <c r="A1848" s="71"/>
      <c r="B1848" s="71"/>
      <c r="C1848" s="71"/>
      <c r="D1848" s="69"/>
      <c r="E1848" s="71"/>
      <c r="F1848" s="71"/>
      <c r="G1848" s="71"/>
      <c r="H1848" s="71"/>
      <c r="I1848" s="72"/>
      <c r="J1848" s="73"/>
    </row>
    <row r="1849" spans="1:10" x14ac:dyDescent="0.35">
      <c r="A1849" s="71"/>
      <c r="B1849" s="71"/>
      <c r="C1849" s="71"/>
      <c r="D1849" s="69"/>
      <c r="E1849" s="71"/>
      <c r="F1849" s="71"/>
      <c r="G1849" s="71"/>
      <c r="H1849" s="71"/>
      <c r="I1849" s="72"/>
      <c r="J1849" s="73"/>
    </row>
    <row r="1850" spans="1:10" x14ac:dyDescent="0.35">
      <c r="A1850" s="71"/>
      <c r="B1850" s="71"/>
      <c r="C1850" s="71"/>
      <c r="D1850" s="69"/>
      <c r="E1850" s="71"/>
      <c r="F1850" s="71"/>
      <c r="G1850" s="71"/>
      <c r="H1850" s="71"/>
      <c r="I1850" s="72"/>
      <c r="J1850" s="73"/>
    </row>
    <row r="1851" spans="1:10" x14ac:dyDescent="0.35">
      <c r="A1851" s="71"/>
      <c r="B1851" s="71"/>
      <c r="C1851" s="71"/>
      <c r="D1851" s="69"/>
      <c r="E1851" s="71"/>
      <c r="F1851" s="71"/>
      <c r="G1851" s="71"/>
      <c r="H1851" s="71"/>
      <c r="I1851" s="72"/>
      <c r="J1851" s="73"/>
    </row>
    <row r="1852" spans="1:10" x14ac:dyDescent="0.35">
      <c r="A1852" s="71"/>
      <c r="B1852" s="71"/>
      <c r="C1852" s="71"/>
      <c r="D1852" s="69"/>
      <c r="E1852" s="71"/>
      <c r="F1852" s="71"/>
      <c r="G1852" s="71"/>
      <c r="H1852" s="71"/>
      <c r="I1852" s="72"/>
      <c r="J1852" s="73"/>
    </row>
    <row r="1853" spans="1:10" x14ac:dyDescent="0.35">
      <c r="A1853" s="71"/>
      <c r="B1853" s="71"/>
      <c r="C1853" s="71"/>
      <c r="D1853" s="69"/>
      <c r="E1853" s="71"/>
      <c r="F1853" s="71"/>
      <c r="G1853" s="71"/>
      <c r="H1853" s="71"/>
      <c r="I1853" s="72"/>
      <c r="J1853" s="73"/>
    </row>
    <row r="1854" spans="1:10" x14ac:dyDescent="0.35">
      <c r="A1854" s="71"/>
      <c r="B1854" s="71"/>
      <c r="C1854" s="71"/>
      <c r="D1854" s="69"/>
      <c r="E1854" s="71"/>
      <c r="F1854" s="71"/>
      <c r="G1854" s="71"/>
      <c r="H1854" s="71"/>
      <c r="I1854" s="72"/>
      <c r="J1854" s="73"/>
    </row>
    <row r="1855" spans="1:10" x14ac:dyDescent="0.35">
      <c r="A1855" s="71"/>
      <c r="B1855" s="71"/>
      <c r="C1855" s="71"/>
      <c r="D1855" s="69"/>
      <c r="E1855" s="71"/>
      <c r="F1855" s="71"/>
      <c r="G1855" s="71"/>
      <c r="H1855" s="71"/>
      <c r="I1855" s="72"/>
      <c r="J1855" s="73"/>
    </row>
    <row r="1856" spans="1:10" x14ac:dyDescent="0.35">
      <c r="A1856" s="71"/>
      <c r="B1856" s="71"/>
      <c r="C1856" s="71"/>
      <c r="D1856" s="69"/>
      <c r="E1856" s="71"/>
      <c r="F1856" s="71"/>
      <c r="G1856" s="71"/>
      <c r="H1856" s="71"/>
      <c r="I1856" s="72"/>
      <c r="J1856" s="73"/>
    </row>
    <row r="1857" spans="1:10" x14ac:dyDescent="0.35">
      <c r="A1857" s="71"/>
      <c r="B1857" s="71"/>
      <c r="C1857" s="71"/>
      <c r="D1857" s="69"/>
      <c r="E1857" s="71"/>
      <c r="F1857" s="71"/>
      <c r="G1857" s="71"/>
      <c r="H1857" s="71"/>
      <c r="I1857" s="72"/>
      <c r="J1857" s="73"/>
    </row>
    <row r="1858" spans="1:10" x14ac:dyDescent="0.35">
      <c r="A1858" s="71"/>
      <c r="B1858" s="71"/>
      <c r="C1858" s="71"/>
      <c r="D1858" s="69"/>
      <c r="E1858" s="71"/>
      <c r="F1858" s="71"/>
      <c r="G1858" s="71"/>
      <c r="H1858" s="71"/>
      <c r="I1858" s="72"/>
      <c r="J1858" s="73"/>
    </row>
    <row r="1859" spans="1:10" x14ac:dyDescent="0.35">
      <c r="A1859" s="71"/>
      <c r="B1859" s="71"/>
      <c r="C1859" s="71"/>
      <c r="D1859" s="69"/>
      <c r="E1859" s="71"/>
      <c r="F1859" s="71"/>
      <c r="G1859" s="71"/>
      <c r="H1859" s="71"/>
      <c r="I1859" s="72"/>
      <c r="J1859" s="73"/>
    </row>
    <row r="1860" spans="1:10" x14ac:dyDescent="0.35">
      <c r="A1860" s="71"/>
      <c r="B1860" s="71"/>
      <c r="C1860" s="71"/>
      <c r="D1860" s="69"/>
      <c r="E1860" s="71"/>
      <c r="F1860" s="71"/>
      <c r="G1860" s="71"/>
      <c r="H1860" s="71"/>
      <c r="I1860" s="72"/>
      <c r="J1860" s="73"/>
    </row>
    <row r="1861" spans="1:10" x14ac:dyDescent="0.35">
      <c r="A1861" s="71"/>
      <c r="B1861" s="71"/>
      <c r="C1861" s="71"/>
      <c r="D1861" s="69"/>
      <c r="E1861" s="71"/>
      <c r="F1861" s="71"/>
      <c r="G1861" s="71"/>
      <c r="H1861" s="71"/>
      <c r="I1861" s="72"/>
      <c r="J1861" s="73"/>
    </row>
    <row r="1862" spans="1:10" x14ac:dyDescent="0.35">
      <c r="A1862" s="71"/>
      <c r="B1862" s="71"/>
      <c r="C1862" s="71"/>
      <c r="D1862" s="69"/>
      <c r="E1862" s="71"/>
      <c r="F1862" s="71"/>
      <c r="G1862" s="71"/>
      <c r="H1862" s="71"/>
      <c r="I1862" s="72"/>
      <c r="J1862" s="73"/>
    </row>
    <row r="1863" spans="1:10" x14ac:dyDescent="0.35">
      <c r="A1863" s="71"/>
      <c r="B1863" s="71"/>
      <c r="C1863" s="71"/>
      <c r="D1863" s="69"/>
      <c r="E1863" s="71"/>
      <c r="F1863" s="71"/>
      <c r="G1863" s="71"/>
      <c r="H1863" s="71"/>
      <c r="I1863" s="72"/>
      <c r="J1863" s="73"/>
    </row>
    <row r="1864" spans="1:10" x14ac:dyDescent="0.35">
      <c r="A1864" s="71"/>
      <c r="B1864" s="71"/>
      <c r="C1864" s="71"/>
      <c r="D1864" s="69"/>
      <c r="E1864" s="71"/>
      <c r="F1864" s="71"/>
      <c r="G1864" s="71"/>
      <c r="H1864" s="71"/>
      <c r="I1864" s="72"/>
      <c r="J1864" s="73"/>
    </row>
    <row r="1865" spans="1:10" x14ac:dyDescent="0.35">
      <c r="A1865" s="71"/>
      <c r="B1865" s="71"/>
      <c r="C1865" s="71"/>
      <c r="D1865" s="69"/>
      <c r="E1865" s="71"/>
      <c r="F1865" s="71"/>
      <c r="G1865" s="71"/>
      <c r="H1865" s="71"/>
      <c r="I1865" s="72"/>
      <c r="J1865" s="73"/>
    </row>
    <row r="1866" spans="1:10" x14ac:dyDescent="0.35">
      <c r="A1866" s="71"/>
      <c r="B1866" s="71"/>
      <c r="C1866" s="71"/>
      <c r="D1866" s="69"/>
      <c r="E1866" s="71"/>
      <c r="F1866" s="71"/>
      <c r="G1866" s="71"/>
      <c r="H1866" s="71"/>
      <c r="I1866" s="72"/>
      <c r="J1866" s="73"/>
    </row>
    <row r="1867" spans="1:10" x14ac:dyDescent="0.35">
      <c r="A1867" s="71"/>
      <c r="B1867" s="71"/>
      <c r="C1867" s="71"/>
      <c r="D1867" s="69"/>
      <c r="E1867" s="71"/>
      <c r="F1867" s="71"/>
      <c r="G1867" s="71"/>
      <c r="H1867" s="71"/>
      <c r="I1867" s="72"/>
      <c r="J1867" s="73"/>
    </row>
    <row r="1868" spans="1:10" x14ac:dyDescent="0.35">
      <c r="A1868" s="71"/>
      <c r="B1868" s="71"/>
      <c r="C1868" s="71"/>
      <c r="D1868" s="69"/>
      <c r="E1868" s="71"/>
      <c r="F1868" s="71"/>
      <c r="G1868" s="71"/>
      <c r="H1868" s="71"/>
      <c r="I1868" s="72"/>
      <c r="J1868" s="73"/>
    </row>
    <row r="1869" spans="1:10" x14ac:dyDescent="0.35">
      <c r="A1869" s="71"/>
      <c r="B1869" s="71"/>
      <c r="C1869" s="71"/>
      <c r="D1869" s="69"/>
      <c r="E1869" s="71"/>
      <c r="F1869" s="71"/>
      <c r="G1869" s="71"/>
      <c r="H1869" s="71"/>
      <c r="I1869" s="72"/>
      <c r="J1869" s="73"/>
    </row>
    <row r="1870" spans="1:10" x14ac:dyDescent="0.35">
      <c r="A1870" s="71"/>
      <c r="B1870" s="71"/>
      <c r="C1870" s="71"/>
      <c r="D1870" s="69"/>
      <c r="E1870" s="71"/>
      <c r="F1870" s="71"/>
      <c r="G1870" s="71"/>
      <c r="H1870" s="71"/>
      <c r="I1870" s="72"/>
      <c r="J1870" s="73"/>
    </row>
    <row r="1871" spans="1:10" x14ac:dyDescent="0.35">
      <c r="A1871" s="71"/>
      <c r="B1871" s="71"/>
      <c r="C1871" s="71"/>
      <c r="D1871" s="69"/>
      <c r="E1871" s="71"/>
      <c r="F1871" s="71"/>
      <c r="G1871" s="71"/>
      <c r="H1871" s="71"/>
      <c r="I1871" s="72"/>
      <c r="J1871" s="73"/>
    </row>
    <row r="1872" spans="1:10" x14ac:dyDescent="0.35">
      <c r="A1872" s="71"/>
      <c r="B1872" s="71"/>
      <c r="C1872" s="71"/>
      <c r="D1872" s="69"/>
      <c r="E1872" s="71"/>
      <c r="F1872" s="71"/>
      <c r="G1872" s="71"/>
      <c r="H1872" s="71"/>
      <c r="I1872" s="72"/>
      <c r="J1872" s="73"/>
    </row>
    <row r="1873" spans="1:10" x14ac:dyDescent="0.35">
      <c r="A1873" s="71"/>
      <c r="B1873" s="71"/>
      <c r="C1873" s="71"/>
      <c r="D1873" s="69"/>
      <c r="E1873" s="71"/>
      <c r="F1873" s="71"/>
      <c r="G1873" s="71"/>
      <c r="H1873" s="71"/>
      <c r="I1873" s="72"/>
      <c r="J1873" s="73"/>
    </row>
    <row r="1874" spans="1:10" x14ac:dyDescent="0.35">
      <c r="A1874" s="71"/>
      <c r="B1874" s="71"/>
      <c r="C1874" s="71"/>
      <c r="D1874" s="69"/>
      <c r="E1874" s="71"/>
      <c r="F1874" s="71"/>
      <c r="G1874" s="71"/>
      <c r="H1874" s="71"/>
      <c r="I1874" s="72"/>
      <c r="J1874" s="73"/>
    </row>
    <row r="1875" spans="1:10" x14ac:dyDescent="0.35">
      <c r="A1875" s="71"/>
      <c r="B1875" s="71"/>
      <c r="C1875" s="71"/>
      <c r="D1875" s="69"/>
      <c r="E1875" s="71"/>
      <c r="F1875" s="71"/>
      <c r="G1875" s="71"/>
      <c r="H1875" s="71"/>
      <c r="I1875" s="72"/>
      <c r="J1875" s="73"/>
    </row>
    <row r="1876" spans="1:10" x14ac:dyDescent="0.35">
      <c r="A1876" s="71"/>
      <c r="B1876" s="71"/>
      <c r="C1876" s="71"/>
      <c r="D1876" s="69"/>
      <c r="E1876" s="71"/>
      <c r="F1876" s="71"/>
      <c r="G1876" s="71"/>
      <c r="H1876" s="71"/>
      <c r="I1876" s="72"/>
      <c r="J1876" s="73"/>
    </row>
    <row r="1877" spans="1:10" x14ac:dyDescent="0.35">
      <c r="A1877" s="71"/>
      <c r="B1877" s="71"/>
      <c r="C1877" s="71"/>
      <c r="D1877" s="69"/>
      <c r="E1877" s="71"/>
      <c r="F1877" s="71"/>
      <c r="G1877" s="71"/>
      <c r="H1877" s="71"/>
      <c r="I1877" s="72"/>
      <c r="J1877" s="73"/>
    </row>
    <row r="1878" spans="1:10" x14ac:dyDescent="0.35">
      <c r="A1878" s="71"/>
      <c r="B1878" s="71"/>
      <c r="C1878" s="71"/>
      <c r="D1878" s="69"/>
      <c r="E1878" s="71"/>
      <c r="F1878" s="71"/>
      <c r="G1878" s="71"/>
      <c r="H1878" s="71"/>
      <c r="I1878" s="72"/>
      <c r="J1878" s="73"/>
    </row>
    <row r="1879" spans="1:10" x14ac:dyDescent="0.35">
      <c r="A1879" s="71"/>
      <c r="B1879" s="71"/>
      <c r="C1879" s="71"/>
      <c r="D1879" s="69"/>
      <c r="E1879" s="71"/>
      <c r="F1879" s="71"/>
      <c r="G1879" s="71"/>
      <c r="H1879" s="71"/>
      <c r="I1879" s="72"/>
      <c r="J1879" s="73"/>
    </row>
    <row r="1880" spans="1:10" x14ac:dyDescent="0.35">
      <c r="A1880" s="71"/>
      <c r="B1880" s="71"/>
      <c r="C1880" s="71"/>
      <c r="D1880" s="69"/>
      <c r="E1880" s="71"/>
      <c r="F1880" s="71"/>
      <c r="G1880" s="71"/>
      <c r="H1880" s="71"/>
      <c r="I1880" s="72"/>
      <c r="J1880" s="73"/>
    </row>
    <row r="1881" spans="1:10" x14ac:dyDescent="0.35">
      <c r="A1881" s="71"/>
      <c r="B1881" s="71"/>
      <c r="C1881" s="71"/>
      <c r="D1881" s="69"/>
      <c r="E1881" s="71"/>
      <c r="F1881" s="71"/>
      <c r="G1881" s="71"/>
      <c r="H1881" s="71"/>
      <c r="I1881" s="72"/>
      <c r="J1881" s="73"/>
    </row>
    <row r="1882" spans="1:10" x14ac:dyDescent="0.35">
      <c r="A1882" s="71"/>
      <c r="B1882" s="71"/>
      <c r="C1882" s="71"/>
      <c r="D1882" s="69"/>
      <c r="E1882" s="71"/>
      <c r="F1882" s="71"/>
      <c r="G1882" s="71"/>
      <c r="H1882" s="71"/>
      <c r="I1882" s="72"/>
      <c r="J1882" s="73"/>
    </row>
    <row r="1883" spans="1:10" x14ac:dyDescent="0.35">
      <c r="A1883" s="71"/>
      <c r="B1883" s="71"/>
      <c r="C1883" s="71"/>
      <c r="D1883" s="69"/>
      <c r="E1883" s="71"/>
      <c r="F1883" s="71"/>
      <c r="G1883" s="71"/>
      <c r="H1883" s="71"/>
      <c r="I1883" s="72"/>
      <c r="J1883" s="73"/>
    </row>
    <row r="1884" spans="1:10" x14ac:dyDescent="0.35">
      <c r="A1884" s="71"/>
      <c r="B1884" s="71"/>
      <c r="C1884" s="71"/>
      <c r="D1884" s="69"/>
      <c r="E1884" s="71"/>
      <c r="F1884" s="71"/>
      <c r="G1884" s="71"/>
      <c r="H1884" s="71"/>
      <c r="I1884" s="72"/>
      <c r="J1884" s="73"/>
    </row>
    <row r="1885" spans="1:10" x14ac:dyDescent="0.35">
      <c r="A1885" s="71"/>
      <c r="B1885" s="71"/>
      <c r="C1885" s="71"/>
      <c r="D1885" s="69"/>
      <c r="E1885" s="71"/>
      <c r="F1885" s="71"/>
      <c r="G1885" s="71"/>
      <c r="H1885" s="71"/>
      <c r="I1885" s="72"/>
      <c r="J1885" s="73"/>
    </row>
    <row r="1886" spans="1:10" x14ac:dyDescent="0.35">
      <c r="A1886" s="71"/>
      <c r="B1886" s="71"/>
      <c r="C1886" s="71"/>
      <c r="D1886" s="69"/>
      <c r="E1886" s="71"/>
      <c r="F1886" s="71"/>
      <c r="G1886" s="71"/>
      <c r="H1886" s="71"/>
      <c r="I1886" s="72"/>
      <c r="J1886" s="73"/>
    </row>
    <row r="1887" spans="1:10" x14ac:dyDescent="0.35">
      <c r="A1887" s="71"/>
      <c r="B1887" s="71"/>
      <c r="C1887" s="71"/>
      <c r="D1887" s="69"/>
      <c r="E1887" s="71"/>
      <c r="F1887" s="71"/>
      <c r="G1887" s="71"/>
      <c r="H1887" s="71"/>
      <c r="I1887" s="72"/>
      <c r="J1887" s="73"/>
    </row>
    <row r="1888" spans="1:10" x14ac:dyDescent="0.35">
      <c r="A1888" s="71"/>
      <c r="B1888" s="71"/>
      <c r="C1888" s="71"/>
      <c r="D1888" s="69"/>
      <c r="E1888" s="71"/>
      <c r="F1888" s="71"/>
      <c r="G1888" s="71"/>
      <c r="H1888" s="71"/>
      <c r="I1888" s="72"/>
      <c r="J1888" s="73"/>
    </row>
    <row r="1889" spans="1:10" x14ac:dyDescent="0.35">
      <c r="A1889" s="71"/>
      <c r="B1889" s="71"/>
      <c r="C1889" s="71"/>
      <c r="D1889" s="69"/>
      <c r="E1889" s="71"/>
      <c r="F1889" s="71"/>
      <c r="G1889" s="71"/>
      <c r="H1889" s="71"/>
      <c r="I1889" s="72"/>
      <c r="J1889" s="73"/>
    </row>
    <row r="1890" spans="1:10" x14ac:dyDescent="0.35">
      <c r="A1890" s="71"/>
      <c r="B1890" s="71"/>
      <c r="C1890" s="71"/>
      <c r="D1890" s="69"/>
      <c r="E1890" s="71"/>
      <c r="F1890" s="71"/>
      <c r="G1890" s="71"/>
      <c r="H1890" s="71"/>
      <c r="I1890" s="72"/>
      <c r="J1890" s="73"/>
    </row>
    <row r="1891" spans="1:10" x14ac:dyDescent="0.35">
      <c r="A1891" s="71"/>
      <c r="B1891" s="71"/>
      <c r="C1891" s="71"/>
      <c r="D1891" s="69"/>
      <c r="E1891" s="71"/>
      <c r="F1891" s="71"/>
      <c r="G1891" s="71"/>
      <c r="H1891" s="71"/>
      <c r="I1891" s="72"/>
      <c r="J1891" s="73"/>
    </row>
    <row r="1892" spans="1:10" x14ac:dyDescent="0.35">
      <c r="A1892" s="71"/>
      <c r="B1892" s="71"/>
      <c r="C1892" s="71"/>
      <c r="D1892" s="69"/>
      <c r="E1892" s="71"/>
      <c r="F1892" s="71"/>
      <c r="G1892" s="71"/>
      <c r="H1892" s="71"/>
      <c r="I1892" s="72"/>
      <c r="J1892" s="73"/>
    </row>
    <row r="1893" spans="1:10" x14ac:dyDescent="0.35">
      <c r="A1893" s="71"/>
      <c r="B1893" s="71"/>
      <c r="C1893" s="71"/>
      <c r="D1893" s="69"/>
      <c r="E1893" s="71"/>
      <c r="F1893" s="71"/>
      <c r="G1893" s="71"/>
      <c r="H1893" s="71"/>
      <c r="I1893" s="72"/>
      <c r="J1893" s="73"/>
    </row>
    <row r="1894" spans="1:10" x14ac:dyDescent="0.35">
      <c r="A1894" s="71"/>
      <c r="B1894" s="71"/>
      <c r="C1894" s="71"/>
      <c r="D1894" s="69"/>
      <c r="E1894" s="71"/>
      <c r="F1894" s="71"/>
      <c r="G1894" s="71"/>
      <c r="H1894" s="71"/>
      <c r="I1894" s="72"/>
      <c r="J1894" s="73"/>
    </row>
    <row r="1895" spans="1:10" x14ac:dyDescent="0.35">
      <c r="A1895" s="71"/>
      <c r="B1895" s="71"/>
      <c r="C1895" s="71"/>
      <c r="D1895" s="69"/>
      <c r="E1895" s="71"/>
      <c r="F1895" s="71"/>
      <c r="G1895" s="71"/>
      <c r="H1895" s="71"/>
      <c r="I1895" s="72"/>
      <c r="J1895" s="73"/>
    </row>
    <row r="1896" spans="1:10" x14ac:dyDescent="0.35">
      <c r="A1896" s="71"/>
      <c r="B1896" s="71"/>
      <c r="C1896" s="71"/>
      <c r="D1896" s="69"/>
      <c r="E1896" s="71"/>
      <c r="F1896" s="71"/>
      <c r="G1896" s="71"/>
      <c r="H1896" s="71"/>
      <c r="I1896" s="72"/>
      <c r="J1896" s="73"/>
    </row>
    <row r="1897" spans="1:10" x14ac:dyDescent="0.35">
      <c r="A1897" s="71"/>
      <c r="B1897" s="71"/>
      <c r="C1897" s="71"/>
      <c r="D1897" s="69"/>
      <c r="E1897" s="71"/>
      <c r="F1897" s="71"/>
      <c r="G1897" s="71"/>
      <c r="H1897" s="71"/>
      <c r="I1897" s="72"/>
      <c r="J1897" s="73"/>
    </row>
    <row r="1898" spans="1:10" x14ac:dyDescent="0.35">
      <c r="A1898" s="71"/>
      <c r="B1898" s="71"/>
      <c r="C1898" s="71"/>
      <c r="D1898" s="69"/>
      <c r="E1898" s="71"/>
      <c r="F1898" s="71"/>
      <c r="G1898" s="71"/>
      <c r="H1898" s="71"/>
      <c r="I1898" s="72"/>
      <c r="J1898" s="73"/>
    </row>
    <row r="1899" spans="1:10" x14ac:dyDescent="0.35">
      <c r="A1899" s="71"/>
      <c r="B1899" s="71"/>
      <c r="C1899" s="71"/>
      <c r="D1899" s="69"/>
      <c r="E1899" s="71"/>
      <c r="F1899" s="71"/>
      <c r="G1899" s="71"/>
      <c r="H1899" s="71"/>
      <c r="I1899" s="72"/>
      <c r="J1899" s="73"/>
    </row>
    <row r="1900" spans="1:10" x14ac:dyDescent="0.35">
      <c r="A1900" s="71"/>
      <c r="B1900" s="71"/>
      <c r="C1900" s="71"/>
      <c r="D1900" s="69"/>
      <c r="E1900" s="71"/>
      <c r="F1900" s="71"/>
      <c r="G1900" s="71"/>
      <c r="H1900" s="71"/>
      <c r="I1900" s="72"/>
      <c r="J1900" s="73"/>
    </row>
    <row r="1901" spans="1:10" x14ac:dyDescent="0.35">
      <c r="A1901" s="71"/>
      <c r="B1901" s="71"/>
      <c r="C1901" s="71"/>
      <c r="D1901" s="69"/>
      <c r="E1901" s="71"/>
      <c r="F1901" s="71"/>
      <c r="G1901" s="71"/>
      <c r="H1901" s="71"/>
      <c r="I1901" s="72"/>
      <c r="J1901" s="73"/>
    </row>
    <row r="1902" spans="1:10" x14ac:dyDescent="0.35">
      <c r="A1902" s="71"/>
      <c r="B1902" s="71"/>
      <c r="C1902" s="71"/>
      <c r="D1902" s="69"/>
      <c r="E1902" s="71"/>
      <c r="F1902" s="71"/>
      <c r="G1902" s="71"/>
      <c r="H1902" s="71"/>
      <c r="I1902" s="72"/>
      <c r="J1902" s="73"/>
    </row>
    <row r="1903" spans="1:10" x14ac:dyDescent="0.35">
      <c r="A1903" s="71"/>
      <c r="B1903" s="71"/>
      <c r="C1903" s="71"/>
      <c r="D1903" s="69"/>
      <c r="E1903" s="71"/>
      <c r="F1903" s="71"/>
      <c r="G1903" s="71"/>
      <c r="H1903" s="71"/>
      <c r="I1903" s="72"/>
      <c r="J1903" s="73"/>
    </row>
    <row r="1904" spans="1:10" x14ac:dyDescent="0.35">
      <c r="A1904" s="71"/>
      <c r="B1904" s="71"/>
      <c r="C1904" s="71"/>
      <c r="D1904" s="69"/>
      <c r="E1904" s="71"/>
      <c r="F1904" s="71"/>
      <c r="G1904" s="71"/>
      <c r="H1904" s="71"/>
      <c r="I1904" s="72"/>
      <c r="J1904" s="73"/>
    </row>
    <row r="1905" spans="1:10" x14ac:dyDescent="0.35">
      <c r="A1905" s="71"/>
      <c r="B1905" s="71"/>
      <c r="C1905" s="71"/>
      <c r="D1905" s="69"/>
      <c r="E1905" s="71"/>
      <c r="F1905" s="71"/>
      <c r="G1905" s="71"/>
      <c r="H1905" s="71"/>
      <c r="I1905" s="72"/>
      <c r="J1905" s="73"/>
    </row>
    <row r="1906" spans="1:10" x14ac:dyDescent="0.35">
      <c r="A1906" s="71"/>
      <c r="B1906" s="71"/>
      <c r="C1906" s="71"/>
      <c r="D1906" s="69"/>
      <c r="E1906" s="71"/>
      <c r="F1906" s="71"/>
      <c r="G1906" s="71"/>
      <c r="H1906" s="71"/>
      <c r="I1906" s="72"/>
      <c r="J1906" s="73"/>
    </row>
    <row r="1907" spans="1:10" x14ac:dyDescent="0.35">
      <c r="A1907" s="71"/>
      <c r="B1907" s="71"/>
      <c r="C1907" s="71"/>
      <c r="D1907" s="69"/>
      <c r="E1907" s="71"/>
      <c r="F1907" s="71"/>
      <c r="G1907" s="71"/>
      <c r="H1907" s="71"/>
      <c r="I1907" s="72"/>
      <c r="J1907" s="73"/>
    </row>
    <row r="1908" spans="1:10" x14ac:dyDescent="0.35">
      <c r="A1908" s="71"/>
      <c r="B1908" s="71"/>
      <c r="C1908" s="71"/>
      <c r="D1908" s="69"/>
      <c r="E1908" s="71"/>
      <c r="F1908" s="71"/>
      <c r="G1908" s="71"/>
      <c r="H1908" s="71"/>
      <c r="I1908" s="72"/>
      <c r="J1908" s="73"/>
    </row>
    <row r="1909" spans="1:10" x14ac:dyDescent="0.35">
      <c r="A1909" s="71"/>
      <c r="B1909" s="71"/>
      <c r="C1909" s="71"/>
      <c r="D1909" s="69"/>
      <c r="E1909" s="71"/>
      <c r="F1909" s="71"/>
      <c r="G1909" s="71"/>
      <c r="H1909" s="71"/>
      <c r="I1909" s="72"/>
      <c r="J1909" s="73"/>
    </row>
    <row r="1910" spans="1:10" x14ac:dyDescent="0.35">
      <c r="A1910" s="71"/>
      <c r="B1910" s="71"/>
      <c r="C1910" s="71"/>
      <c r="D1910" s="69"/>
      <c r="E1910" s="71"/>
      <c r="F1910" s="71"/>
      <c r="G1910" s="71"/>
      <c r="H1910" s="71"/>
      <c r="I1910" s="72"/>
      <c r="J1910" s="73"/>
    </row>
    <row r="1911" spans="1:10" x14ac:dyDescent="0.35">
      <c r="A1911" s="71"/>
      <c r="B1911" s="71"/>
      <c r="C1911" s="71"/>
      <c r="D1911" s="69"/>
      <c r="E1911" s="71"/>
      <c r="F1911" s="71"/>
      <c r="G1911" s="71"/>
      <c r="H1911" s="71"/>
      <c r="I1911" s="72"/>
      <c r="J1911" s="73"/>
    </row>
    <row r="1912" spans="1:10" x14ac:dyDescent="0.35">
      <c r="A1912" s="71"/>
      <c r="B1912" s="71"/>
      <c r="C1912" s="71"/>
      <c r="D1912" s="69"/>
      <c r="E1912" s="71"/>
      <c r="F1912" s="71"/>
      <c r="G1912" s="71"/>
      <c r="H1912" s="71"/>
      <c r="I1912" s="72"/>
      <c r="J1912" s="73"/>
    </row>
    <row r="1913" spans="1:10" x14ac:dyDescent="0.35">
      <c r="A1913" s="71"/>
      <c r="B1913" s="71"/>
      <c r="C1913" s="71"/>
      <c r="D1913" s="69"/>
      <c r="E1913" s="71"/>
      <c r="F1913" s="71"/>
      <c r="G1913" s="71"/>
      <c r="H1913" s="71"/>
      <c r="I1913" s="72"/>
      <c r="J1913" s="73"/>
    </row>
    <row r="1914" spans="1:10" x14ac:dyDescent="0.35">
      <c r="A1914" s="71"/>
      <c r="B1914" s="71"/>
      <c r="C1914" s="71"/>
      <c r="D1914" s="69"/>
      <c r="E1914" s="71"/>
      <c r="F1914" s="71"/>
      <c r="G1914" s="71"/>
      <c r="H1914" s="71"/>
      <c r="I1914" s="72"/>
      <c r="J1914" s="73"/>
    </row>
    <row r="1915" spans="1:10" x14ac:dyDescent="0.35">
      <c r="A1915" s="71"/>
      <c r="B1915" s="71"/>
      <c r="C1915" s="71"/>
      <c r="D1915" s="69"/>
      <c r="E1915" s="71"/>
      <c r="F1915" s="71"/>
      <c r="G1915" s="71"/>
      <c r="H1915" s="71"/>
      <c r="I1915" s="72"/>
      <c r="J1915" s="73"/>
    </row>
    <row r="1916" spans="1:10" x14ac:dyDescent="0.35">
      <c r="A1916" s="71"/>
      <c r="B1916" s="71"/>
      <c r="C1916" s="71"/>
      <c r="D1916" s="69"/>
      <c r="E1916" s="71"/>
      <c r="F1916" s="71"/>
      <c r="G1916" s="71"/>
      <c r="H1916" s="71"/>
      <c r="I1916" s="72"/>
      <c r="J1916" s="73"/>
    </row>
    <row r="1917" spans="1:10" x14ac:dyDescent="0.35">
      <c r="A1917" s="71"/>
      <c r="B1917" s="71"/>
      <c r="C1917" s="71"/>
      <c r="D1917" s="69"/>
      <c r="E1917" s="71"/>
      <c r="F1917" s="71"/>
      <c r="G1917" s="71"/>
      <c r="H1917" s="71"/>
      <c r="I1917" s="72"/>
      <c r="J1917" s="73"/>
    </row>
    <row r="1918" spans="1:10" x14ac:dyDescent="0.35">
      <c r="A1918" s="71"/>
      <c r="B1918" s="71"/>
      <c r="C1918" s="71"/>
      <c r="D1918" s="69"/>
      <c r="E1918" s="71"/>
      <c r="F1918" s="71"/>
      <c r="G1918" s="71"/>
      <c r="H1918" s="71"/>
      <c r="I1918" s="72"/>
      <c r="J1918" s="73"/>
    </row>
    <row r="1919" spans="1:10" x14ac:dyDescent="0.35">
      <c r="A1919" s="71"/>
      <c r="B1919" s="71"/>
      <c r="C1919" s="71"/>
      <c r="D1919" s="69"/>
      <c r="E1919" s="71"/>
      <c r="F1919" s="71"/>
      <c r="G1919" s="71"/>
      <c r="H1919" s="71"/>
      <c r="I1919" s="72"/>
      <c r="J1919" s="73"/>
    </row>
    <row r="1920" spans="1:10" x14ac:dyDescent="0.35">
      <c r="A1920" s="71"/>
      <c r="B1920" s="71"/>
      <c r="C1920" s="71"/>
      <c r="D1920" s="69"/>
      <c r="E1920" s="71"/>
      <c r="F1920" s="71"/>
      <c r="G1920" s="71"/>
      <c r="H1920" s="71"/>
      <c r="I1920" s="72"/>
      <c r="J1920" s="73"/>
    </row>
    <row r="1921" spans="1:10" x14ac:dyDescent="0.35">
      <c r="A1921" s="71"/>
      <c r="B1921" s="71"/>
      <c r="C1921" s="71"/>
      <c r="D1921" s="69"/>
      <c r="E1921" s="71"/>
      <c r="F1921" s="71"/>
      <c r="G1921" s="71"/>
      <c r="H1921" s="71"/>
      <c r="I1921" s="72"/>
      <c r="J1921" s="73"/>
    </row>
    <row r="1922" spans="1:10" x14ac:dyDescent="0.35">
      <c r="A1922" s="71"/>
      <c r="B1922" s="71"/>
      <c r="C1922" s="71"/>
      <c r="D1922" s="69"/>
      <c r="E1922" s="71"/>
      <c r="F1922" s="71"/>
      <c r="G1922" s="71"/>
      <c r="H1922" s="71"/>
      <c r="I1922" s="72"/>
      <c r="J1922" s="73"/>
    </row>
    <row r="1923" spans="1:10" x14ac:dyDescent="0.35">
      <c r="A1923" s="71"/>
      <c r="B1923" s="71"/>
      <c r="C1923" s="71"/>
      <c r="D1923" s="69"/>
      <c r="E1923" s="71"/>
      <c r="F1923" s="71"/>
      <c r="G1923" s="71"/>
      <c r="H1923" s="71"/>
      <c r="I1923" s="72"/>
      <c r="J1923" s="73"/>
    </row>
    <row r="1924" spans="1:10" x14ac:dyDescent="0.35">
      <c r="A1924" s="71"/>
      <c r="B1924" s="71"/>
      <c r="C1924" s="71"/>
      <c r="D1924" s="69"/>
      <c r="E1924" s="71"/>
      <c r="F1924" s="71"/>
      <c r="G1924" s="71"/>
      <c r="H1924" s="71"/>
      <c r="I1924" s="72"/>
      <c r="J1924" s="73"/>
    </row>
    <row r="1925" spans="1:10" x14ac:dyDescent="0.35">
      <c r="A1925" s="71"/>
      <c r="B1925" s="71"/>
      <c r="C1925" s="71"/>
      <c r="D1925" s="69"/>
      <c r="E1925" s="71"/>
      <c r="F1925" s="71"/>
      <c r="G1925" s="71"/>
      <c r="H1925" s="71"/>
      <c r="I1925" s="72"/>
      <c r="J1925" s="73"/>
    </row>
    <row r="1926" spans="1:10" x14ac:dyDescent="0.35">
      <c r="A1926" s="71"/>
      <c r="B1926" s="71"/>
      <c r="C1926" s="71"/>
      <c r="D1926" s="69"/>
      <c r="E1926" s="71"/>
      <c r="F1926" s="71"/>
      <c r="G1926" s="71"/>
      <c r="H1926" s="71"/>
      <c r="I1926" s="72"/>
      <c r="J1926" s="73"/>
    </row>
    <row r="1927" spans="1:10" x14ac:dyDescent="0.35">
      <c r="A1927" s="71"/>
      <c r="B1927" s="71"/>
      <c r="C1927" s="71"/>
      <c r="D1927" s="69"/>
      <c r="E1927" s="71"/>
      <c r="F1927" s="71"/>
      <c r="G1927" s="71"/>
      <c r="H1927" s="71"/>
      <c r="I1927" s="72"/>
      <c r="J1927" s="73"/>
    </row>
    <row r="1928" spans="1:10" x14ac:dyDescent="0.35">
      <c r="A1928" s="71"/>
      <c r="B1928" s="71"/>
      <c r="C1928" s="71"/>
      <c r="D1928" s="69"/>
      <c r="E1928" s="71"/>
      <c r="F1928" s="71"/>
      <c r="G1928" s="71"/>
      <c r="H1928" s="71"/>
      <c r="I1928" s="72"/>
      <c r="J1928" s="73"/>
    </row>
    <row r="1929" spans="1:10" x14ac:dyDescent="0.35">
      <c r="A1929" s="71"/>
      <c r="B1929" s="71"/>
      <c r="C1929" s="71"/>
      <c r="D1929" s="69"/>
      <c r="E1929" s="71"/>
      <c r="F1929" s="71"/>
      <c r="G1929" s="71"/>
      <c r="H1929" s="71"/>
      <c r="I1929" s="72"/>
      <c r="J1929" s="73"/>
    </row>
    <row r="1930" spans="1:10" x14ac:dyDescent="0.35">
      <c r="A1930" s="71"/>
      <c r="B1930" s="71"/>
      <c r="C1930" s="71"/>
      <c r="D1930" s="69"/>
      <c r="E1930" s="71"/>
      <c r="F1930" s="71"/>
      <c r="G1930" s="71"/>
      <c r="H1930" s="71"/>
      <c r="I1930" s="72"/>
      <c r="J1930" s="73"/>
    </row>
    <row r="1931" spans="1:10" x14ac:dyDescent="0.35">
      <c r="A1931" s="71"/>
      <c r="B1931" s="71"/>
      <c r="C1931" s="71"/>
      <c r="D1931" s="69"/>
      <c r="E1931" s="71"/>
      <c r="F1931" s="71"/>
      <c r="G1931" s="71"/>
      <c r="H1931" s="71"/>
      <c r="I1931" s="72"/>
      <c r="J1931" s="73"/>
    </row>
    <row r="1932" spans="1:10" x14ac:dyDescent="0.35">
      <c r="A1932" s="71"/>
      <c r="B1932" s="71"/>
      <c r="C1932" s="71"/>
      <c r="D1932" s="69"/>
      <c r="E1932" s="71"/>
      <c r="F1932" s="71"/>
      <c r="G1932" s="71"/>
      <c r="H1932" s="71"/>
      <c r="I1932" s="72"/>
      <c r="J1932" s="73"/>
    </row>
    <row r="1933" spans="1:10" x14ac:dyDescent="0.35">
      <c r="A1933" s="71"/>
      <c r="B1933" s="71"/>
      <c r="C1933" s="71"/>
      <c r="D1933" s="69"/>
      <c r="E1933" s="71"/>
      <c r="F1933" s="71"/>
      <c r="G1933" s="71"/>
      <c r="H1933" s="71"/>
      <c r="I1933" s="72"/>
      <c r="J1933" s="73"/>
    </row>
    <row r="1934" spans="1:10" x14ac:dyDescent="0.35">
      <c r="A1934" s="71"/>
      <c r="B1934" s="71"/>
      <c r="C1934" s="71"/>
      <c r="D1934" s="69"/>
      <c r="E1934" s="71"/>
      <c r="F1934" s="71"/>
      <c r="G1934" s="71"/>
      <c r="H1934" s="71"/>
      <c r="I1934" s="72"/>
      <c r="J1934" s="73"/>
    </row>
    <row r="1935" spans="1:10" x14ac:dyDescent="0.35">
      <c r="A1935" s="71"/>
      <c r="B1935" s="71"/>
      <c r="C1935" s="71"/>
      <c r="D1935" s="69"/>
      <c r="E1935" s="71"/>
      <c r="F1935" s="71"/>
      <c r="G1935" s="71"/>
      <c r="H1935" s="71"/>
      <c r="I1935" s="72"/>
      <c r="J1935" s="73"/>
    </row>
    <row r="1936" spans="1:10" x14ac:dyDescent="0.35">
      <c r="A1936" s="71"/>
      <c r="B1936" s="71"/>
      <c r="C1936" s="71"/>
      <c r="D1936" s="69"/>
      <c r="E1936" s="71"/>
      <c r="F1936" s="71"/>
      <c r="G1936" s="71"/>
      <c r="H1936" s="71"/>
      <c r="I1936" s="72"/>
      <c r="J1936" s="73"/>
    </row>
    <row r="1937" spans="1:10" x14ac:dyDescent="0.35">
      <c r="A1937" s="71"/>
      <c r="B1937" s="71"/>
      <c r="C1937" s="71"/>
      <c r="D1937" s="69"/>
      <c r="E1937" s="71"/>
      <c r="F1937" s="71"/>
      <c r="G1937" s="71"/>
      <c r="H1937" s="71"/>
      <c r="I1937" s="72"/>
      <c r="J1937" s="73"/>
    </row>
    <row r="1938" spans="1:10" x14ac:dyDescent="0.35">
      <c r="A1938" s="71"/>
      <c r="B1938" s="71"/>
      <c r="C1938" s="71"/>
      <c r="D1938" s="69"/>
      <c r="E1938" s="71"/>
      <c r="F1938" s="71"/>
      <c r="G1938" s="71"/>
      <c r="H1938" s="71"/>
      <c r="I1938" s="72"/>
      <c r="J1938" s="73"/>
    </row>
    <row r="1939" spans="1:10" x14ac:dyDescent="0.35">
      <c r="A1939" s="71"/>
      <c r="B1939" s="71"/>
      <c r="C1939" s="71"/>
      <c r="D1939" s="69"/>
      <c r="E1939" s="71"/>
      <c r="F1939" s="71"/>
      <c r="G1939" s="71"/>
      <c r="H1939" s="71"/>
      <c r="I1939" s="72"/>
      <c r="J1939" s="73"/>
    </row>
    <row r="1940" spans="1:10" x14ac:dyDescent="0.35">
      <c r="A1940" s="71"/>
      <c r="B1940" s="71"/>
      <c r="C1940" s="71"/>
      <c r="D1940" s="69"/>
      <c r="E1940" s="71"/>
      <c r="F1940" s="71"/>
      <c r="G1940" s="71"/>
      <c r="H1940" s="71"/>
      <c r="I1940" s="72"/>
      <c r="J1940" s="73"/>
    </row>
    <row r="1941" spans="1:10" x14ac:dyDescent="0.35">
      <c r="A1941" s="71"/>
      <c r="B1941" s="71"/>
      <c r="C1941" s="71"/>
      <c r="D1941" s="69"/>
      <c r="E1941" s="71"/>
      <c r="F1941" s="71"/>
      <c r="G1941" s="71"/>
      <c r="H1941" s="71"/>
      <c r="I1941" s="72"/>
      <c r="J1941" s="73"/>
    </row>
    <row r="1942" spans="1:10" x14ac:dyDescent="0.35">
      <c r="A1942" s="71"/>
      <c r="B1942" s="71"/>
      <c r="C1942" s="71"/>
      <c r="D1942" s="69"/>
      <c r="E1942" s="71"/>
      <c r="F1942" s="71"/>
      <c r="G1942" s="71"/>
      <c r="H1942" s="71"/>
      <c r="I1942" s="72"/>
      <c r="J1942" s="73"/>
    </row>
    <row r="1943" spans="1:10" x14ac:dyDescent="0.35">
      <c r="A1943" s="71"/>
      <c r="B1943" s="71"/>
      <c r="C1943" s="71"/>
      <c r="D1943" s="69"/>
      <c r="E1943" s="71"/>
      <c r="F1943" s="71"/>
      <c r="G1943" s="71"/>
      <c r="H1943" s="71"/>
      <c r="I1943" s="72"/>
      <c r="J1943" s="73"/>
    </row>
    <row r="1944" spans="1:10" x14ac:dyDescent="0.35">
      <c r="A1944" s="71"/>
      <c r="B1944" s="71"/>
      <c r="C1944" s="71"/>
      <c r="D1944" s="69"/>
      <c r="E1944" s="71"/>
      <c r="F1944" s="71"/>
      <c r="G1944" s="71"/>
      <c r="H1944" s="71"/>
      <c r="I1944" s="72"/>
      <c r="J1944" s="73"/>
    </row>
    <row r="1945" spans="1:10" x14ac:dyDescent="0.35">
      <c r="A1945" s="71"/>
      <c r="B1945" s="71"/>
      <c r="C1945" s="71"/>
      <c r="D1945" s="69"/>
      <c r="E1945" s="71"/>
      <c r="F1945" s="71"/>
      <c r="G1945" s="71"/>
      <c r="H1945" s="71"/>
      <c r="I1945" s="72"/>
      <c r="J1945" s="73"/>
    </row>
    <row r="1946" spans="1:10" x14ac:dyDescent="0.35">
      <c r="A1946" s="71"/>
      <c r="B1946" s="71"/>
      <c r="C1946" s="71"/>
      <c r="D1946" s="69"/>
      <c r="E1946" s="71"/>
      <c r="F1946" s="71"/>
      <c r="G1946" s="71"/>
      <c r="H1946" s="71"/>
      <c r="I1946" s="72"/>
      <c r="J1946" s="73"/>
    </row>
    <row r="1947" spans="1:10" x14ac:dyDescent="0.35">
      <c r="A1947" s="71"/>
      <c r="B1947" s="71"/>
      <c r="C1947" s="71"/>
      <c r="D1947" s="69"/>
      <c r="E1947" s="71"/>
      <c r="F1947" s="71"/>
      <c r="G1947" s="71"/>
      <c r="H1947" s="71"/>
      <c r="I1947" s="72"/>
      <c r="J1947" s="73"/>
    </row>
    <row r="1948" spans="1:10" x14ac:dyDescent="0.35">
      <c r="A1948" s="71"/>
      <c r="B1948" s="71"/>
      <c r="C1948" s="71"/>
      <c r="D1948" s="69"/>
      <c r="E1948" s="71"/>
      <c r="F1948" s="71"/>
      <c r="G1948" s="71"/>
      <c r="H1948" s="71"/>
      <c r="I1948" s="72"/>
      <c r="J1948" s="73"/>
    </row>
    <row r="1949" spans="1:10" x14ac:dyDescent="0.35">
      <c r="A1949" s="71"/>
      <c r="B1949" s="71"/>
      <c r="C1949" s="71"/>
      <c r="D1949" s="69"/>
      <c r="E1949" s="71"/>
      <c r="F1949" s="71"/>
      <c r="G1949" s="71"/>
      <c r="H1949" s="71"/>
      <c r="I1949" s="72"/>
      <c r="J1949" s="73"/>
    </row>
    <row r="1950" spans="1:10" x14ac:dyDescent="0.35">
      <c r="A1950" s="71"/>
      <c r="B1950" s="71"/>
      <c r="C1950" s="71"/>
      <c r="D1950" s="69"/>
      <c r="E1950" s="71"/>
      <c r="F1950" s="71"/>
      <c r="G1950" s="71"/>
      <c r="H1950" s="71"/>
      <c r="I1950" s="72"/>
      <c r="J1950" s="73"/>
    </row>
    <row r="1951" spans="1:10" x14ac:dyDescent="0.35">
      <c r="A1951" s="71"/>
      <c r="B1951" s="71"/>
      <c r="C1951" s="71"/>
      <c r="D1951" s="69"/>
      <c r="E1951" s="71"/>
      <c r="F1951" s="71"/>
      <c r="G1951" s="71"/>
      <c r="H1951" s="71"/>
      <c r="I1951" s="72"/>
      <c r="J1951" s="73"/>
    </row>
    <row r="1952" spans="1:10" x14ac:dyDescent="0.35">
      <c r="A1952" s="71"/>
      <c r="B1952" s="71"/>
      <c r="C1952" s="71"/>
      <c r="D1952" s="69"/>
      <c r="E1952" s="71"/>
      <c r="F1952" s="71"/>
      <c r="G1952" s="71"/>
      <c r="H1952" s="71"/>
      <c r="I1952" s="72"/>
      <c r="J1952" s="73"/>
    </row>
    <row r="1953" spans="1:10" x14ac:dyDescent="0.35">
      <c r="A1953" s="71"/>
      <c r="B1953" s="71"/>
      <c r="C1953" s="71"/>
      <c r="D1953" s="69"/>
      <c r="E1953" s="71"/>
      <c r="F1953" s="71"/>
      <c r="G1953" s="71"/>
      <c r="H1953" s="71"/>
      <c r="I1953" s="72"/>
      <c r="J1953" s="73"/>
    </row>
    <row r="1954" spans="1:10" x14ac:dyDescent="0.35">
      <c r="A1954" s="71"/>
      <c r="B1954" s="71"/>
      <c r="C1954" s="71"/>
      <c r="D1954" s="69"/>
      <c r="E1954" s="71"/>
      <c r="F1954" s="71"/>
      <c r="G1954" s="71"/>
      <c r="H1954" s="71"/>
      <c r="I1954" s="72"/>
      <c r="J1954" s="73"/>
    </row>
    <row r="1955" spans="1:10" x14ac:dyDescent="0.35">
      <c r="A1955" s="71"/>
      <c r="B1955" s="71"/>
      <c r="C1955" s="71"/>
      <c r="D1955" s="69"/>
      <c r="E1955" s="71"/>
      <c r="F1955" s="71"/>
      <c r="G1955" s="71"/>
      <c r="H1955" s="71"/>
      <c r="I1955" s="72"/>
      <c r="J1955" s="73"/>
    </row>
    <row r="1956" spans="1:10" x14ac:dyDescent="0.35">
      <c r="A1956" s="71"/>
      <c r="B1956" s="71"/>
      <c r="C1956" s="71"/>
      <c r="D1956" s="69"/>
      <c r="E1956" s="71"/>
      <c r="F1956" s="71"/>
      <c r="G1956" s="71"/>
      <c r="H1956" s="71"/>
      <c r="I1956" s="72"/>
      <c r="J1956" s="73"/>
    </row>
    <row r="1957" spans="1:10" x14ac:dyDescent="0.35">
      <c r="A1957" s="71"/>
      <c r="B1957" s="71"/>
      <c r="C1957" s="71"/>
      <c r="D1957" s="69"/>
      <c r="E1957" s="71"/>
      <c r="F1957" s="71"/>
      <c r="G1957" s="71"/>
      <c r="H1957" s="71"/>
      <c r="I1957" s="72"/>
      <c r="J1957" s="73"/>
    </row>
    <row r="1958" spans="1:10" x14ac:dyDescent="0.35">
      <c r="A1958" s="71"/>
      <c r="B1958" s="71"/>
      <c r="C1958" s="71"/>
      <c r="D1958" s="69"/>
      <c r="E1958" s="71"/>
      <c r="F1958" s="71"/>
      <c r="G1958" s="71"/>
      <c r="H1958" s="71"/>
      <c r="I1958" s="72"/>
      <c r="J1958" s="73"/>
    </row>
    <row r="1959" spans="1:10" x14ac:dyDescent="0.35">
      <c r="A1959" s="71"/>
      <c r="B1959" s="71"/>
      <c r="C1959" s="71"/>
      <c r="D1959" s="69"/>
      <c r="E1959" s="71"/>
      <c r="F1959" s="71"/>
      <c r="G1959" s="71"/>
      <c r="H1959" s="71"/>
      <c r="I1959" s="72"/>
      <c r="J1959" s="73"/>
    </row>
    <row r="1960" spans="1:10" x14ac:dyDescent="0.35">
      <c r="A1960" s="71"/>
      <c r="B1960" s="71"/>
      <c r="C1960" s="71"/>
      <c r="D1960" s="69"/>
      <c r="E1960" s="71"/>
      <c r="F1960" s="71"/>
      <c r="G1960" s="71"/>
      <c r="H1960" s="71"/>
      <c r="I1960" s="72"/>
      <c r="J1960" s="73"/>
    </row>
    <row r="1961" spans="1:10" x14ac:dyDescent="0.35">
      <c r="A1961" s="71"/>
      <c r="B1961" s="71"/>
      <c r="C1961" s="71"/>
      <c r="D1961" s="69"/>
      <c r="E1961" s="71"/>
      <c r="F1961" s="71"/>
      <c r="G1961" s="71"/>
      <c r="H1961" s="71"/>
      <c r="I1961" s="72"/>
      <c r="J1961" s="73"/>
    </row>
    <row r="1962" spans="1:10" x14ac:dyDescent="0.35">
      <c r="A1962" s="71"/>
      <c r="B1962" s="71"/>
      <c r="C1962" s="71"/>
      <c r="D1962" s="69"/>
      <c r="E1962" s="71"/>
      <c r="F1962" s="71"/>
      <c r="G1962" s="71"/>
      <c r="H1962" s="71"/>
      <c r="I1962" s="72"/>
      <c r="J1962" s="73"/>
    </row>
    <row r="1963" spans="1:10" x14ac:dyDescent="0.35">
      <c r="A1963" s="71"/>
      <c r="B1963" s="71"/>
      <c r="C1963" s="71"/>
      <c r="D1963" s="69"/>
      <c r="E1963" s="71"/>
      <c r="F1963" s="71"/>
      <c r="G1963" s="71"/>
      <c r="H1963" s="71"/>
      <c r="I1963" s="72"/>
      <c r="J1963" s="73"/>
    </row>
    <row r="1964" spans="1:10" x14ac:dyDescent="0.35">
      <c r="A1964" s="71"/>
      <c r="B1964" s="71"/>
      <c r="C1964" s="71"/>
      <c r="D1964" s="69"/>
      <c r="E1964" s="71"/>
      <c r="F1964" s="71"/>
      <c r="G1964" s="71"/>
      <c r="H1964" s="71"/>
      <c r="I1964" s="72"/>
      <c r="J1964" s="73"/>
    </row>
    <row r="1965" spans="1:10" x14ac:dyDescent="0.35">
      <c r="A1965" s="71"/>
      <c r="B1965" s="71"/>
      <c r="C1965" s="71"/>
      <c r="D1965" s="69"/>
      <c r="E1965" s="71"/>
      <c r="F1965" s="71"/>
      <c r="G1965" s="71"/>
      <c r="H1965" s="71"/>
      <c r="I1965" s="72"/>
      <c r="J1965" s="73"/>
    </row>
    <row r="1966" spans="1:10" x14ac:dyDescent="0.35">
      <c r="A1966" s="71"/>
      <c r="B1966" s="71"/>
      <c r="C1966" s="71"/>
      <c r="D1966" s="69"/>
      <c r="E1966" s="71"/>
      <c r="F1966" s="71"/>
      <c r="G1966" s="71"/>
      <c r="H1966" s="71"/>
      <c r="I1966" s="72"/>
      <c r="J1966" s="73"/>
    </row>
    <row r="1967" spans="1:10" x14ac:dyDescent="0.35">
      <c r="A1967" s="71"/>
      <c r="B1967" s="71"/>
      <c r="C1967" s="71"/>
      <c r="D1967" s="69"/>
      <c r="E1967" s="71"/>
      <c r="F1967" s="71"/>
      <c r="G1967" s="71"/>
      <c r="H1967" s="71"/>
      <c r="I1967" s="72"/>
      <c r="J1967" s="73"/>
    </row>
    <row r="1968" spans="1:10" x14ac:dyDescent="0.35">
      <c r="A1968" s="71"/>
      <c r="B1968" s="71"/>
      <c r="C1968" s="71"/>
      <c r="D1968" s="69"/>
      <c r="E1968" s="71"/>
      <c r="F1968" s="71"/>
      <c r="G1968" s="71"/>
      <c r="H1968" s="71"/>
      <c r="I1968" s="72"/>
      <c r="J1968" s="73"/>
    </row>
    <row r="1969" spans="1:10" x14ac:dyDescent="0.35">
      <c r="A1969" s="71"/>
      <c r="B1969" s="71"/>
      <c r="C1969" s="71"/>
      <c r="D1969" s="69"/>
      <c r="E1969" s="71"/>
      <c r="F1969" s="71"/>
      <c r="G1969" s="71"/>
      <c r="H1969" s="71"/>
      <c r="I1969" s="72"/>
      <c r="J1969" s="73"/>
    </row>
    <row r="1970" spans="1:10" x14ac:dyDescent="0.35">
      <c r="A1970" s="71"/>
      <c r="B1970" s="71"/>
      <c r="C1970" s="71"/>
      <c r="D1970" s="69"/>
      <c r="E1970" s="71"/>
      <c r="F1970" s="71"/>
      <c r="G1970" s="71"/>
      <c r="H1970" s="71"/>
      <c r="I1970" s="72"/>
      <c r="J1970" s="73"/>
    </row>
    <row r="1971" spans="1:10" x14ac:dyDescent="0.35">
      <c r="A1971" s="71"/>
      <c r="B1971" s="71"/>
      <c r="C1971" s="71"/>
      <c r="D1971" s="69"/>
      <c r="E1971" s="71"/>
      <c r="F1971" s="71"/>
      <c r="G1971" s="71"/>
      <c r="H1971" s="71"/>
      <c r="I1971" s="72"/>
      <c r="J1971" s="73"/>
    </row>
    <row r="1972" spans="1:10" x14ac:dyDescent="0.35">
      <c r="A1972" s="71"/>
      <c r="B1972" s="71"/>
      <c r="C1972" s="71"/>
      <c r="D1972" s="69"/>
      <c r="E1972" s="71"/>
      <c r="F1972" s="71"/>
      <c r="G1972" s="71"/>
      <c r="H1972" s="71"/>
      <c r="I1972" s="72"/>
      <c r="J1972" s="73"/>
    </row>
    <row r="1973" spans="1:10" x14ac:dyDescent="0.35">
      <c r="A1973" s="71"/>
      <c r="B1973" s="71"/>
      <c r="C1973" s="71"/>
      <c r="D1973" s="69"/>
      <c r="E1973" s="71"/>
      <c r="F1973" s="71"/>
      <c r="G1973" s="71"/>
      <c r="H1973" s="71"/>
      <c r="I1973" s="72"/>
      <c r="J1973" s="73"/>
    </row>
    <row r="1974" spans="1:10" x14ac:dyDescent="0.35">
      <c r="A1974" s="71"/>
      <c r="B1974" s="71"/>
      <c r="C1974" s="71"/>
      <c r="D1974" s="69"/>
      <c r="E1974" s="71"/>
      <c r="F1974" s="71"/>
      <c r="G1974" s="71"/>
      <c r="H1974" s="71"/>
      <c r="I1974" s="72"/>
      <c r="J1974" s="73"/>
    </row>
    <row r="1975" spans="1:10" x14ac:dyDescent="0.35">
      <c r="A1975" s="71"/>
      <c r="B1975" s="71"/>
      <c r="C1975" s="71"/>
      <c r="D1975" s="69"/>
      <c r="E1975" s="71"/>
      <c r="F1975" s="71"/>
      <c r="G1975" s="71"/>
      <c r="H1975" s="71"/>
      <c r="I1975" s="72"/>
      <c r="J1975" s="73"/>
    </row>
    <row r="1976" spans="1:10" x14ac:dyDescent="0.35">
      <c r="A1976" s="71"/>
      <c r="B1976" s="71"/>
      <c r="C1976" s="71"/>
      <c r="D1976" s="69"/>
      <c r="E1976" s="71"/>
      <c r="F1976" s="71"/>
      <c r="G1976" s="71"/>
      <c r="H1976" s="71"/>
      <c r="I1976" s="72"/>
      <c r="J1976" s="73"/>
    </row>
    <row r="1977" spans="1:10" x14ac:dyDescent="0.35">
      <c r="A1977" s="71"/>
      <c r="B1977" s="71"/>
      <c r="C1977" s="71"/>
      <c r="D1977" s="69"/>
      <c r="E1977" s="71"/>
      <c r="F1977" s="71"/>
      <c r="G1977" s="71"/>
      <c r="H1977" s="71"/>
      <c r="I1977" s="72"/>
      <c r="J1977" s="73"/>
    </row>
    <row r="1978" spans="1:10" x14ac:dyDescent="0.35">
      <c r="A1978" s="71"/>
      <c r="B1978" s="71"/>
      <c r="C1978" s="71"/>
      <c r="D1978" s="69"/>
      <c r="E1978" s="71"/>
      <c r="F1978" s="71"/>
      <c r="G1978" s="71"/>
      <c r="H1978" s="71"/>
      <c r="I1978" s="72"/>
      <c r="J1978" s="73"/>
    </row>
    <row r="1979" spans="1:10" x14ac:dyDescent="0.35">
      <c r="A1979" s="71"/>
      <c r="B1979" s="71"/>
      <c r="C1979" s="71"/>
      <c r="D1979" s="69"/>
      <c r="E1979" s="71"/>
      <c r="F1979" s="71"/>
      <c r="G1979" s="71"/>
      <c r="H1979" s="71"/>
      <c r="I1979" s="72"/>
      <c r="J1979" s="73"/>
    </row>
    <row r="1980" spans="1:10" x14ac:dyDescent="0.35">
      <c r="A1980" s="71"/>
      <c r="B1980" s="71"/>
      <c r="C1980" s="71"/>
      <c r="D1980" s="69"/>
      <c r="E1980" s="71"/>
      <c r="F1980" s="71"/>
      <c r="G1980" s="71"/>
      <c r="H1980" s="71"/>
      <c r="I1980" s="72"/>
      <c r="J1980" s="73"/>
    </row>
    <row r="1981" spans="1:10" x14ac:dyDescent="0.35">
      <c r="A1981" s="71"/>
      <c r="B1981" s="71"/>
      <c r="C1981" s="71"/>
      <c r="D1981" s="69"/>
      <c r="E1981" s="71"/>
      <c r="F1981" s="71"/>
      <c r="G1981" s="71"/>
      <c r="H1981" s="71"/>
      <c r="I1981" s="72"/>
      <c r="J1981" s="73"/>
    </row>
    <row r="1982" spans="1:10" x14ac:dyDescent="0.35">
      <c r="A1982" s="71"/>
      <c r="B1982" s="71"/>
      <c r="C1982" s="71"/>
      <c r="D1982" s="69"/>
      <c r="E1982" s="71"/>
      <c r="F1982" s="71"/>
      <c r="G1982" s="71"/>
      <c r="H1982" s="71"/>
      <c r="I1982" s="72"/>
      <c r="J1982" s="73"/>
    </row>
    <row r="1983" spans="1:10" x14ac:dyDescent="0.35">
      <c r="A1983" s="71"/>
      <c r="B1983" s="71"/>
      <c r="C1983" s="71"/>
      <c r="D1983" s="69"/>
      <c r="E1983" s="71"/>
      <c r="F1983" s="71"/>
      <c r="G1983" s="71"/>
      <c r="H1983" s="71"/>
      <c r="I1983" s="72"/>
      <c r="J1983" s="73"/>
    </row>
    <row r="1984" spans="1:10" x14ac:dyDescent="0.35">
      <c r="A1984" s="71"/>
      <c r="B1984" s="71"/>
      <c r="C1984" s="71"/>
      <c r="D1984" s="69"/>
      <c r="E1984" s="71"/>
      <c r="F1984" s="71"/>
      <c r="G1984" s="71"/>
      <c r="H1984" s="71"/>
      <c r="I1984" s="72"/>
      <c r="J1984" s="73"/>
    </row>
    <row r="1985" spans="1:10" x14ac:dyDescent="0.35">
      <c r="A1985" s="71"/>
      <c r="B1985" s="71"/>
      <c r="C1985" s="71"/>
      <c r="D1985" s="69"/>
      <c r="E1985" s="71"/>
      <c r="F1985" s="71"/>
      <c r="G1985" s="71"/>
      <c r="H1985" s="71"/>
      <c r="I1985" s="72"/>
      <c r="J1985" s="73"/>
    </row>
    <row r="1986" spans="1:10" x14ac:dyDescent="0.35">
      <c r="A1986" s="71"/>
      <c r="B1986" s="71"/>
      <c r="C1986" s="71"/>
      <c r="D1986" s="69"/>
      <c r="E1986" s="71"/>
      <c r="F1986" s="71"/>
      <c r="G1986" s="71"/>
      <c r="H1986" s="71"/>
      <c r="I1986" s="72"/>
      <c r="J1986" s="73"/>
    </row>
    <row r="1987" spans="1:10" x14ac:dyDescent="0.35">
      <c r="A1987" s="71"/>
      <c r="B1987" s="71"/>
      <c r="C1987" s="71"/>
      <c r="D1987" s="69"/>
      <c r="E1987" s="71"/>
      <c r="F1987" s="71"/>
      <c r="G1987" s="71"/>
      <c r="H1987" s="71"/>
      <c r="I1987" s="72"/>
      <c r="J1987" s="73"/>
    </row>
    <row r="1988" spans="1:10" x14ac:dyDescent="0.35">
      <c r="A1988" s="71"/>
      <c r="B1988" s="71"/>
      <c r="C1988" s="71"/>
      <c r="D1988" s="69"/>
      <c r="E1988" s="71"/>
      <c r="F1988" s="71"/>
      <c r="G1988" s="71"/>
      <c r="H1988" s="71"/>
      <c r="I1988" s="72"/>
      <c r="J1988" s="73"/>
    </row>
    <row r="1989" spans="1:10" x14ac:dyDescent="0.35">
      <c r="A1989" s="71"/>
      <c r="B1989" s="71"/>
      <c r="C1989" s="71"/>
      <c r="D1989" s="69"/>
      <c r="E1989" s="71"/>
      <c r="F1989" s="71"/>
      <c r="G1989" s="71"/>
      <c r="H1989" s="71"/>
      <c r="I1989" s="72"/>
      <c r="J1989" s="73"/>
    </row>
    <row r="1990" spans="1:10" x14ac:dyDescent="0.35">
      <c r="A1990" s="71"/>
      <c r="B1990" s="71"/>
      <c r="C1990" s="71"/>
      <c r="D1990" s="69"/>
      <c r="E1990" s="71"/>
      <c r="F1990" s="71"/>
      <c r="G1990" s="71"/>
      <c r="H1990" s="71"/>
      <c r="I1990" s="72"/>
      <c r="J1990" s="73"/>
    </row>
    <row r="1991" spans="1:10" x14ac:dyDescent="0.35">
      <c r="A1991" s="71"/>
      <c r="B1991" s="71"/>
      <c r="C1991" s="71"/>
      <c r="D1991" s="69"/>
      <c r="E1991" s="71"/>
      <c r="F1991" s="71"/>
      <c r="G1991" s="71"/>
      <c r="H1991" s="71"/>
      <c r="I1991" s="72"/>
      <c r="J1991" s="73"/>
    </row>
    <row r="1992" spans="1:10" x14ac:dyDescent="0.35">
      <c r="A1992" s="71"/>
      <c r="B1992" s="71"/>
      <c r="C1992" s="71"/>
      <c r="D1992" s="69"/>
      <c r="E1992" s="71"/>
      <c r="F1992" s="71"/>
      <c r="G1992" s="71"/>
      <c r="H1992" s="71"/>
      <c r="I1992" s="72"/>
      <c r="J1992" s="73"/>
    </row>
    <row r="1993" spans="1:10" x14ac:dyDescent="0.35">
      <c r="A1993" s="71"/>
      <c r="B1993" s="71"/>
      <c r="C1993" s="71"/>
      <c r="D1993" s="69"/>
      <c r="E1993" s="71"/>
      <c r="F1993" s="71"/>
      <c r="G1993" s="71"/>
      <c r="H1993" s="71"/>
      <c r="I1993" s="72"/>
      <c r="J1993" s="73"/>
    </row>
    <row r="1994" spans="1:10" x14ac:dyDescent="0.35">
      <c r="A1994" s="71"/>
      <c r="B1994" s="71"/>
      <c r="C1994" s="71"/>
      <c r="D1994" s="69"/>
      <c r="E1994" s="71"/>
      <c r="F1994" s="71"/>
      <c r="G1994" s="71"/>
      <c r="H1994" s="71"/>
      <c r="I1994" s="72"/>
      <c r="J1994" s="73"/>
    </row>
    <row r="1995" spans="1:10" x14ac:dyDescent="0.35">
      <c r="A1995" s="71"/>
      <c r="B1995" s="71"/>
      <c r="C1995" s="71"/>
      <c r="D1995" s="69"/>
      <c r="E1995" s="71"/>
      <c r="F1995" s="71"/>
      <c r="G1995" s="71"/>
      <c r="H1995" s="71"/>
      <c r="I1995" s="72"/>
      <c r="J1995" s="73"/>
    </row>
    <row r="1996" spans="1:10" x14ac:dyDescent="0.35">
      <c r="A1996" s="71"/>
      <c r="B1996" s="71"/>
      <c r="C1996" s="71"/>
      <c r="D1996" s="69"/>
      <c r="E1996" s="71"/>
      <c r="F1996" s="71"/>
      <c r="G1996" s="71"/>
      <c r="H1996" s="71"/>
      <c r="I1996" s="72"/>
      <c r="J1996" s="73"/>
    </row>
    <row r="1997" spans="1:10" x14ac:dyDescent="0.35">
      <c r="A1997" s="71"/>
      <c r="B1997" s="71"/>
      <c r="C1997" s="71"/>
      <c r="D1997" s="69"/>
      <c r="E1997" s="71"/>
      <c r="F1997" s="71"/>
      <c r="G1997" s="71"/>
      <c r="H1997" s="71"/>
      <c r="I1997" s="72"/>
      <c r="J1997" s="73"/>
    </row>
    <row r="1998" spans="1:10" x14ac:dyDescent="0.35">
      <c r="A1998" s="71"/>
      <c r="B1998" s="71"/>
      <c r="C1998" s="71"/>
      <c r="D1998" s="69"/>
      <c r="E1998" s="71"/>
      <c r="F1998" s="71"/>
      <c r="G1998" s="71"/>
      <c r="H1998" s="71"/>
      <c r="I1998" s="72"/>
      <c r="J1998" s="73"/>
    </row>
    <row r="1999" spans="1:10" x14ac:dyDescent="0.35">
      <c r="A1999" s="71"/>
      <c r="B1999" s="71"/>
      <c r="C1999" s="71"/>
      <c r="D1999" s="69"/>
      <c r="E1999" s="71"/>
      <c r="F1999" s="71"/>
      <c r="G1999" s="71"/>
      <c r="H1999" s="71"/>
      <c r="I1999" s="72"/>
      <c r="J1999" s="73"/>
    </row>
    <row r="2000" spans="1:10" x14ac:dyDescent="0.35">
      <c r="A2000" s="71"/>
      <c r="B2000" s="71"/>
      <c r="C2000" s="71"/>
      <c r="D2000" s="69"/>
      <c r="E2000" s="71"/>
      <c r="F2000" s="71"/>
      <c r="G2000" s="71"/>
      <c r="H2000" s="71"/>
      <c r="I2000" s="72"/>
      <c r="J2000" s="73"/>
    </row>
    <row r="2001" spans="1:10" x14ac:dyDescent="0.35">
      <c r="A2001" s="71"/>
      <c r="B2001" s="71"/>
      <c r="C2001" s="71"/>
      <c r="D2001" s="69"/>
      <c r="E2001" s="71"/>
      <c r="F2001" s="71"/>
      <c r="G2001" s="71"/>
      <c r="H2001" s="71"/>
      <c r="I2001" s="72"/>
      <c r="J2001" s="73"/>
    </row>
    <row r="2002" spans="1:10" x14ac:dyDescent="0.35">
      <c r="A2002" s="71"/>
      <c r="B2002" s="71"/>
      <c r="C2002" s="71"/>
      <c r="D2002" s="69"/>
      <c r="E2002" s="71"/>
      <c r="F2002" s="71"/>
      <c r="G2002" s="71"/>
      <c r="H2002" s="71"/>
      <c r="I2002" s="72"/>
      <c r="J2002" s="73"/>
    </row>
    <row r="2003" spans="1:10" x14ac:dyDescent="0.35">
      <c r="A2003" s="71"/>
      <c r="B2003" s="71"/>
      <c r="C2003" s="71"/>
      <c r="D2003" s="69"/>
      <c r="E2003" s="71"/>
      <c r="F2003" s="71"/>
      <c r="G2003" s="71"/>
      <c r="H2003" s="71"/>
      <c r="I2003" s="72"/>
      <c r="J2003" s="73"/>
    </row>
    <row r="2004" spans="1:10" x14ac:dyDescent="0.35">
      <c r="A2004" s="71"/>
      <c r="B2004" s="71"/>
      <c r="C2004" s="71"/>
      <c r="D2004" s="69"/>
      <c r="E2004" s="71"/>
      <c r="F2004" s="71"/>
      <c r="G2004" s="71"/>
      <c r="H2004" s="71"/>
      <c r="I2004" s="72"/>
      <c r="J2004" s="73"/>
    </row>
    <row r="2005" spans="1:10" x14ac:dyDescent="0.35">
      <c r="A2005" s="71"/>
      <c r="B2005" s="71"/>
      <c r="C2005" s="71"/>
      <c r="D2005" s="69"/>
      <c r="E2005" s="71"/>
      <c r="F2005" s="71"/>
      <c r="G2005" s="71"/>
      <c r="H2005" s="71"/>
      <c r="I2005" s="72"/>
      <c r="J2005" s="73"/>
    </row>
    <row r="2006" spans="1:10" x14ac:dyDescent="0.35">
      <c r="A2006" s="71"/>
      <c r="B2006" s="71"/>
      <c r="C2006" s="71"/>
      <c r="D2006" s="69"/>
      <c r="E2006" s="71"/>
      <c r="F2006" s="71"/>
      <c r="G2006" s="71"/>
      <c r="H2006" s="71"/>
      <c r="I2006" s="72"/>
      <c r="J2006" s="73"/>
    </row>
    <row r="2007" spans="1:10" x14ac:dyDescent="0.35">
      <c r="A2007" s="71"/>
      <c r="B2007" s="71"/>
      <c r="C2007" s="71"/>
      <c r="D2007" s="69"/>
      <c r="E2007" s="71"/>
      <c r="F2007" s="71"/>
      <c r="G2007" s="71"/>
      <c r="H2007" s="71"/>
      <c r="I2007" s="72"/>
      <c r="J2007" s="73"/>
    </row>
    <row r="2008" spans="1:10" x14ac:dyDescent="0.35">
      <c r="A2008" s="71"/>
      <c r="B2008" s="71"/>
      <c r="C2008" s="71"/>
      <c r="D2008" s="69"/>
      <c r="E2008" s="71"/>
      <c r="F2008" s="71"/>
      <c r="G2008" s="71"/>
      <c r="H2008" s="71"/>
      <c r="I2008" s="72"/>
      <c r="J2008" s="73"/>
    </row>
    <row r="2009" spans="1:10" x14ac:dyDescent="0.35">
      <c r="A2009" s="71"/>
      <c r="B2009" s="71"/>
      <c r="C2009" s="71"/>
      <c r="D2009" s="69"/>
      <c r="E2009" s="71"/>
      <c r="F2009" s="71"/>
      <c r="G2009" s="71"/>
      <c r="H2009" s="71"/>
      <c r="I2009" s="72"/>
      <c r="J2009" s="73"/>
    </row>
    <row r="2010" spans="1:10" x14ac:dyDescent="0.35">
      <c r="A2010" s="71"/>
      <c r="B2010" s="71"/>
      <c r="C2010" s="71"/>
      <c r="D2010" s="69"/>
      <c r="E2010" s="71"/>
      <c r="F2010" s="71"/>
      <c r="G2010" s="71"/>
      <c r="H2010" s="71"/>
      <c r="I2010" s="72"/>
      <c r="J2010" s="73"/>
    </row>
    <row r="2011" spans="1:10" x14ac:dyDescent="0.35">
      <c r="A2011" s="71"/>
      <c r="B2011" s="71"/>
      <c r="C2011" s="71"/>
      <c r="D2011" s="69"/>
      <c r="E2011" s="71"/>
      <c r="F2011" s="71"/>
      <c r="G2011" s="71"/>
      <c r="H2011" s="71"/>
      <c r="I2011" s="72"/>
      <c r="J2011" s="73"/>
    </row>
    <row r="2012" spans="1:10" x14ac:dyDescent="0.35">
      <c r="A2012" s="71"/>
      <c r="B2012" s="71"/>
      <c r="C2012" s="71"/>
      <c r="D2012" s="69"/>
      <c r="E2012" s="71"/>
      <c r="F2012" s="71"/>
      <c r="G2012" s="71"/>
      <c r="H2012" s="71"/>
      <c r="I2012" s="72"/>
      <c r="J2012" s="73"/>
    </row>
    <row r="2013" spans="1:10" x14ac:dyDescent="0.35">
      <c r="A2013" s="71"/>
      <c r="B2013" s="71"/>
      <c r="C2013" s="71"/>
      <c r="D2013" s="69"/>
      <c r="E2013" s="71"/>
      <c r="F2013" s="71"/>
      <c r="G2013" s="71"/>
      <c r="H2013" s="71"/>
      <c r="I2013" s="72"/>
      <c r="J2013" s="73"/>
    </row>
    <row r="2014" spans="1:10" x14ac:dyDescent="0.35">
      <c r="A2014" s="71"/>
      <c r="B2014" s="71"/>
      <c r="C2014" s="71"/>
      <c r="D2014" s="69"/>
      <c r="E2014" s="71"/>
      <c r="F2014" s="71"/>
      <c r="G2014" s="71"/>
      <c r="H2014" s="71"/>
      <c r="I2014" s="72"/>
      <c r="J2014" s="73"/>
    </row>
    <row r="2015" spans="1:10" x14ac:dyDescent="0.35">
      <c r="A2015" s="71"/>
      <c r="B2015" s="71"/>
      <c r="C2015" s="71"/>
      <c r="D2015" s="69"/>
      <c r="E2015" s="71"/>
      <c r="F2015" s="71"/>
      <c r="G2015" s="71"/>
      <c r="H2015" s="71"/>
      <c r="I2015" s="72"/>
      <c r="J2015" s="73"/>
    </row>
    <row r="2016" spans="1:10" x14ac:dyDescent="0.35">
      <c r="A2016" s="71"/>
      <c r="B2016" s="71"/>
      <c r="C2016" s="71"/>
      <c r="D2016" s="69"/>
      <c r="E2016" s="71"/>
      <c r="F2016" s="71"/>
      <c r="G2016" s="71"/>
      <c r="H2016" s="71"/>
      <c r="I2016" s="72"/>
      <c r="J2016" s="73"/>
    </row>
    <row r="2017" spans="1:10" x14ac:dyDescent="0.35">
      <c r="A2017" s="71"/>
      <c r="B2017" s="71"/>
      <c r="C2017" s="71"/>
      <c r="D2017" s="69"/>
      <c r="E2017" s="71"/>
      <c r="F2017" s="71"/>
      <c r="G2017" s="71"/>
      <c r="H2017" s="71"/>
      <c r="I2017" s="72"/>
      <c r="J2017" s="73"/>
    </row>
    <row r="2018" spans="1:10" x14ac:dyDescent="0.35">
      <c r="A2018" s="71"/>
      <c r="B2018" s="71"/>
      <c r="C2018" s="71"/>
      <c r="D2018" s="69"/>
      <c r="E2018" s="71"/>
      <c r="F2018" s="71"/>
      <c r="G2018" s="71"/>
      <c r="H2018" s="71"/>
      <c r="I2018" s="72"/>
      <c r="J2018" s="73"/>
    </row>
    <row r="2019" spans="1:10" x14ac:dyDescent="0.35">
      <c r="A2019" s="71"/>
      <c r="B2019" s="71"/>
      <c r="C2019" s="71"/>
      <c r="D2019" s="69"/>
      <c r="E2019" s="71"/>
      <c r="F2019" s="71"/>
      <c r="G2019" s="71"/>
      <c r="H2019" s="71"/>
      <c r="I2019" s="72"/>
      <c r="J2019" s="73"/>
    </row>
    <row r="2020" spans="1:10" x14ac:dyDescent="0.35">
      <c r="A2020" s="71"/>
      <c r="B2020" s="71"/>
      <c r="C2020" s="71"/>
      <c r="D2020" s="69"/>
      <c r="E2020" s="71"/>
      <c r="F2020" s="71"/>
      <c r="G2020" s="71"/>
      <c r="H2020" s="71"/>
      <c r="I2020" s="72"/>
      <c r="J2020" s="73"/>
    </row>
    <row r="2021" spans="1:10" x14ac:dyDescent="0.35">
      <c r="A2021" s="71"/>
      <c r="B2021" s="71"/>
      <c r="C2021" s="71"/>
      <c r="D2021" s="69"/>
      <c r="E2021" s="71"/>
      <c r="F2021" s="71"/>
      <c r="G2021" s="71"/>
      <c r="H2021" s="71"/>
      <c r="I2021" s="72"/>
      <c r="J2021" s="73"/>
    </row>
    <row r="2022" spans="1:10" x14ac:dyDescent="0.35">
      <c r="A2022" s="71"/>
      <c r="B2022" s="71"/>
      <c r="C2022" s="71"/>
      <c r="D2022" s="69"/>
      <c r="E2022" s="71"/>
      <c r="F2022" s="71"/>
      <c r="G2022" s="71"/>
      <c r="H2022" s="71"/>
      <c r="I2022" s="72"/>
      <c r="J2022" s="73"/>
    </row>
    <row r="2023" spans="1:10" x14ac:dyDescent="0.35">
      <c r="A2023" s="71"/>
      <c r="B2023" s="71"/>
      <c r="C2023" s="71"/>
      <c r="D2023" s="69"/>
      <c r="E2023" s="71"/>
      <c r="F2023" s="71"/>
      <c r="G2023" s="71"/>
      <c r="H2023" s="71"/>
      <c r="I2023" s="72"/>
      <c r="J2023" s="73"/>
    </row>
    <row r="2024" spans="1:10" x14ac:dyDescent="0.35">
      <c r="A2024" s="71"/>
      <c r="B2024" s="71"/>
      <c r="C2024" s="71"/>
      <c r="D2024" s="69"/>
      <c r="E2024" s="71"/>
      <c r="F2024" s="71"/>
      <c r="G2024" s="71"/>
      <c r="H2024" s="71"/>
      <c r="I2024" s="72"/>
      <c r="J2024" s="73"/>
    </row>
    <row r="2025" spans="1:10" x14ac:dyDescent="0.35">
      <c r="A2025" s="71"/>
      <c r="B2025" s="71"/>
      <c r="C2025" s="71"/>
      <c r="D2025" s="69"/>
      <c r="E2025" s="71"/>
      <c r="F2025" s="71"/>
      <c r="G2025" s="71"/>
      <c r="H2025" s="71"/>
      <c r="I2025" s="72"/>
      <c r="J2025" s="73"/>
    </row>
    <row r="2026" spans="1:10" x14ac:dyDescent="0.35">
      <c r="A2026" s="71"/>
      <c r="B2026" s="71"/>
      <c r="C2026" s="71"/>
      <c r="D2026" s="69"/>
      <c r="E2026" s="71"/>
      <c r="F2026" s="71"/>
      <c r="G2026" s="71"/>
      <c r="H2026" s="71"/>
      <c r="I2026" s="72"/>
      <c r="J2026" s="73"/>
    </row>
    <row r="2027" spans="1:10" x14ac:dyDescent="0.35">
      <c r="A2027" s="71"/>
      <c r="B2027" s="71"/>
      <c r="C2027" s="71"/>
      <c r="D2027" s="69"/>
      <c r="E2027" s="71"/>
      <c r="F2027" s="71"/>
      <c r="G2027" s="71"/>
      <c r="H2027" s="71"/>
      <c r="I2027" s="72"/>
      <c r="J2027" s="73"/>
    </row>
    <row r="2028" spans="1:10" x14ac:dyDescent="0.35">
      <c r="A2028" s="71"/>
      <c r="B2028" s="71"/>
      <c r="C2028" s="71"/>
      <c r="D2028" s="69"/>
      <c r="E2028" s="71"/>
      <c r="F2028" s="71"/>
      <c r="G2028" s="71"/>
      <c r="H2028" s="71"/>
      <c r="I2028" s="72"/>
      <c r="J2028" s="73"/>
    </row>
    <row r="2029" spans="1:10" x14ac:dyDescent="0.35">
      <c r="A2029" s="71"/>
      <c r="B2029" s="71"/>
      <c r="C2029" s="71"/>
      <c r="D2029" s="69"/>
      <c r="E2029" s="71"/>
      <c r="F2029" s="71"/>
      <c r="G2029" s="71"/>
      <c r="H2029" s="71"/>
      <c r="I2029" s="72"/>
      <c r="J2029" s="73"/>
    </row>
    <row r="2030" spans="1:10" x14ac:dyDescent="0.35">
      <c r="A2030" s="71"/>
      <c r="B2030" s="71"/>
      <c r="C2030" s="71"/>
      <c r="D2030" s="69"/>
      <c r="E2030" s="71"/>
      <c r="F2030" s="71"/>
      <c r="G2030" s="71"/>
      <c r="H2030" s="71"/>
      <c r="I2030" s="72"/>
      <c r="J2030" s="73"/>
    </row>
    <row r="2031" spans="1:10" x14ac:dyDescent="0.35">
      <c r="A2031" s="71"/>
      <c r="B2031" s="71"/>
      <c r="C2031" s="71"/>
      <c r="D2031" s="69"/>
      <c r="E2031" s="71"/>
      <c r="F2031" s="71"/>
      <c r="G2031" s="71"/>
      <c r="H2031" s="71"/>
      <c r="I2031" s="72"/>
      <c r="J2031" s="73"/>
    </row>
    <row r="2032" spans="1:10" x14ac:dyDescent="0.35">
      <c r="A2032" s="71"/>
      <c r="B2032" s="71"/>
      <c r="C2032" s="71"/>
      <c r="D2032" s="69"/>
      <c r="E2032" s="71"/>
      <c r="F2032" s="71"/>
      <c r="G2032" s="71"/>
      <c r="H2032" s="71"/>
      <c r="I2032" s="72"/>
      <c r="J2032" s="73"/>
    </row>
    <row r="2033" spans="1:10" x14ac:dyDescent="0.35">
      <c r="A2033" s="71"/>
      <c r="B2033" s="71"/>
      <c r="C2033" s="71"/>
      <c r="D2033" s="69"/>
      <c r="E2033" s="71"/>
      <c r="F2033" s="71"/>
      <c r="G2033" s="71"/>
      <c r="H2033" s="71"/>
      <c r="I2033" s="72"/>
      <c r="J2033" s="73"/>
    </row>
    <row r="2034" spans="1:10" x14ac:dyDescent="0.35">
      <c r="A2034" s="71"/>
      <c r="B2034" s="71"/>
      <c r="C2034" s="71"/>
      <c r="D2034" s="69"/>
      <c r="E2034" s="71"/>
      <c r="F2034" s="71"/>
      <c r="G2034" s="71"/>
      <c r="H2034" s="71"/>
      <c r="I2034" s="72"/>
      <c r="J2034" s="73"/>
    </row>
    <row r="2035" spans="1:10" x14ac:dyDescent="0.35">
      <c r="A2035" s="71"/>
      <c r="B2035" s="71"/>
      <c r="C2035" s="71"/>
      <c r="D2035" s="69"/>
      <c r="E2035" s="71"/>
      <c r="F2035" s="71"/>
      <c r="G2035" s="71"/>
      <c r="H2035" s="71"/>
      <c r="I2035" s="72"/>
      <c r="J2035" s="73"/>
    </row>
    <row r="2036" spans="1:10" x14ac:dyDescent="0.35">
      <c r="A2036" s="71"/>
      <c r="B2036" s="71"/>
      <c r="C2036" s="71"/>
      <c r="D2036" s="69"/>
      <c r="E2036" s="71"/>
      <c r="F2036" s="71"/>
      <c r="G2036" s="71"/>
      <c r="H2036" s="71"/>
      <c r="I2036" s="72"/>
      <c r="J2036" s="73"/>
    </row>
    <row r="2037" spans="1:10" x14ac:dyDescent="0.35">
      <c r="A2037" s="71"/>
      <c r="B2037" s="71"/>
      <c r="C2037" s="71"/>
      <c r="D2037" s="69"/>
      <c r="E2037" s="71"/>
      <c r="F2037" s="71"/>
      <c r="G2037" s="71"/>
      <c r="H2037" s="71"/>
      <c r="I2037" s="72"/>
      <c r="J2037" s="73"/>
    </row>
    <row r="2038" spans="1:10" x14ac:dyDescent="0.35">
      <c r="A2038" s="71"/>
      <c r="B2038" s="71"/>
      <c r="C2038" s="71"/>
      <c r="D2038" s="69"/>
      <c r="E2038" s="71"/>
      <c r="F2038" s="71"/>
      <c r="G2038" s="71"/>
      <c r="H2038" s="71"/>
      <c r="I2038" s="72"/>
      <c r="J2038" s="73"/>
    </row>
    <row r="2039" spans="1:10" x14ac:dyDescent="0.35">
      <c r="A2039" s="71"/>
      <c r="B2039" s="71"/>
      <c r="C2039" s="71"/>
      <c r="D2039" s="69"/>
      <c r="E2039" s="71"/>
      <c r="F2039" s="71"/>
      <c r="G2039" s="71"/>
      <c r="H2039" s="71"/>
      <c r="I2039" s="72"/>
      <c r="J2039" s="73"/>
    </row>
    <row r="2040" spans="1:10" x14ac:dyDescent="0.35">
      <c r="A2040" s="71"/>
      <c r="B2040" s="71"/>
      <c r="C2040" s="71"/>
      <c r="D2040" s="69"/>
      <c r="E2040" s="71"/>
      <c r="F2040" s="71"/>
      <c r="G2040" s="71"/>
      <c r="H2040" s="71"/>
      <c r="I2040" s="72"/>
      <c r="J2040" s="73"/>
    </row>
    <row r="2041" spans="1:10" x14ac:dyDescent="0.35">
      <c r="A2041" s="71"/>
      <c r="B2041" s="71"/>
      <c r="C2041" s="71"/>
      <c r="D2041" s="69"/>
      <c r="E2041" s="71"/>
      <c r="F2041" s="71"/>
      <c r="G2041" s="71"/>
      <c r="H2041" s="71"/>
      <c r="I2041" s="72"/>
      <c r="J2041" s="73"/>
    </row>
    <row r="2042" spans="1:10" x14ac:dyDescent="0.35">
      <c r="A2042" s="71"/>
      <c r="B2042" s="71"/>
      <c r="C2042" s="71"/>
      <c r="D2042" s="69"/>
      <c r="E2042" s="71"/>
      <c r="F2042" s="71"/>
      <c r="G2042" s="71"/>
      <c r="H2042" s="71"/>
      <c r="I2042" s="72"/>
      <c r="J2042" s="73"/>
    </row>
    <row r="2043" spans="1:10" x14ac:dyDescent="0.35">
      <c r="A2043" s="71"/>
      <c r="B2043" s="71"/>
      <c r="C2043" s="71"/>
      <c r="D2043" s="69"/>
      <c r="E2043" s="71"/>
      <c r="F2043" s="71"/>
      <c r="G2043" s="71"/>
      <c r="H2043" s="71"/>
      <c r="I2043" s="72"/>
      <c r="J2043" s="73"/>
    </row>
    <row r="2044" spans="1:10" x14ac:dyDescent="0.35">
      <c r="A2044" s="71"/>
      <c r="B2044" s="71"/>
      <c r="C2044" s="71"/>
      <c r="D2044" s="69"/>
      <c r="E2044" s="71"/>
      <c r="F2044" s="71"/>
      <c r="G2044" s="71"/>
      <c r="H2044" s="71"/>
      <c r="I2044" s="72"/>
      <c r="J2044" s="73"/>
    </row>
    <row r="2045" spans="1:10" x14ac:dyDescent="0.35">
      <c r="A2045" s="71"/>
      <c r="B2045" s="71"/>
      <c r="C2045" s="71"/>
      <c r="D2045" s="69"/>
      <c r="E2045" s="71"/>
      <c r="F2045" s="71"/>
      <c r="G2045" s="71"/>
      <c r="H2045" s="71"/>
      <c r="I2045" s="72"/>
      <c r="J2045" s="73"/>
    </row>
    <row r="2046" spans="1:10" x14ac:dyDescent="0.35">
      <c r="A2046" s="71"/>
      <c r="B2046" s="71"/>
      <c r="C2046" s="71"/>
      <c r="D2046" s="69"/>
      <c r="E2046" s="71"/>
      <c r="F2046" s="71"/>
      <c r="G2046" s="71"/>
      <c r="H2046" s="71"/>
      <c r="I2046" s="72"/>
      <c r="J2046" s="73"/>
    </row>
    <row r="2047" spans="1:10" x14ac:dyDescent="0.35">
      <c r="A2047" s="71"/>
      <c r="B2047" s="71"/>
      <c r="C2047" s="71"/>
      <c r="D2047" s="69"/>
      <c r="E2047" s="71"/>
      <c r="F2047" s="71"/>
      <c r="G2047" s="71"/>
      <c r="H2047" s="71"/>
      <c r="I2047" s="72"/>
      <c r="J2047" s="73"/>
    </row>
    <row r="2048" spans="1:10" x14ac:dyDescent="0.35">
      <c r="A2048" s="71"/>
      <c r="B2048" s="71"/>
      <c r="C2048" s="71"/>
      <c r="D2048" s="69"/>
      <c r="E2048" s="71"/>
      <c r="F2048" s="71"/>
      <c r="G2048" s="71"/>
      <c r="H2048" s="71"/>
      <c r="I2048" s="72"/>
      <c r="J2048" s="73"/>
    </row>
    <row r="2049" spans="1:10" x14ac:dyDescent="0.35">
      <c r="A2049" s="71"/>
      <c r="B2049" s="71"/>
      <c r="C2049" s="71"/>
      <c r="D2049" s="69"/>
      <c r="E2049" s="71"/>
      <c r="F2049" s="71"/>
      <c r="G2049" s="71"/>
      <c r="H2049" s="71"/>
      <c r="I2049" s="72"/>
      <c r="J2049" s="73"/>
    </row>
    <row r="2050" spans="1:10" x14ac:dyDescent="0.35">
      <c r="A2050" s="71"/>
      <c r="B2050" s="71"/>
      <c r="C2050" s="71"/>
      <c r="D2050" s="69"/>
      <c r="E2050" s="71"/>
      <c r="F2050" s="71"/>
      <c r="G2050" s="71"/>
      <c r="H2050" s="71"/>
      <c r="I2050" s="72"/>
      <c r="J2050" s="73"/>
    </row>
    <row r="2051" spans="1:10" x14ac:dyDescent="0.35">
      <c r="A2051" s="71"/>
      <c r="B2051" s="71"/>
      <c r="C2051" s="71"/>
      <c r="D2051" s="69"/>
      <c r="E2051" s="71"/>
      <c r="F2051" s="71"/>
      <c r="G2051" s="71"/>
      <c r="H2051" s="71"/>
      <c r="I2051" s="72"/>
      <c r="J2051" s="73"/>
    </row>
    <row r="2052" spans="1:10" x14ac:dyDescent="0.35">
      <c r="A2052" s="71"/>
      <c r="B2052" s="71"/>
      <c r="C2052" s="71"/>
      <c r="D2052" s="69"/>
      <c r="E2052" s="71"/>
      <c r="F2052" s="71"/>
      <c r="G2052" s="71"/>
      <c r="H2052" s="71"/>
      <c r="I2052" s="72"/>
      <c r="J2052" s="73"/>
    </row>
    <row r="2053" spans="1:10" x14ac:dyDescent="0.35">
      <c r="A2053" s="71"/>
      <c r="B2053" s="71"/>
      <c r="C2053" s="71"/>
      <c r="D2053" s="69"/>
      <c r="E2053" s="71"/>
      <c r="F2053" s="71"/>
      <c r="G2053" s="71"/>
      <c r="H2053" s="71"/>
      <c r="I2053" s="72"/>
      <c r="J2053" s="73"/>
    </row>
    <row r="2054" spans="1:10" x14ac:dyDescent="0.35">
      <c r="A2054" s="71"/>
      <c r="B2054" s="71"/>
      <c r="C2054" s="71"/>
      <c r="D2054" s="69"/>
      <c r="E2054" s="71"/>
      <c r="F2054" s="71"/>
      <c r="G2054" s="71"/>
      <c r="H2054" s="71"/>
      <c r="I2054" s="72"/>
      <c r="J2054" s="73"/>
    </row>
    <row r="2055" spans="1:10" x14ac:dyDescent="0.35">
      <c r="A2055" s="71"/>
      <c r="B2055" s="71"/>
      <c r="C2055" s="71"/>
      <c r="D2055" s="69"/>
      <c r="E2055" s="71"/>
      <c r="F2055" s="71"/>
      <c r="G2055" s="71"/>
      <c r="H2055" s="71"/>
      <c r="I2055" s="72"/>
      <c r="J2055" s="73"/>
    </row>
    <row r="2056" spans="1:10" x14ac:dyDescent="0.35">
      <c r="A2056" s="71"/>
      <c r="B2056" s="71"/>
      <c r="C2056" s="71"/>
      <c r="D2056" s="69"/>
      <c r="E2056" s="71"/>
      <c r="F2056" s="71"/>
      <c r="G2056" s="71"/>
      <c r="H2056" s="71"/>
      <c r="I2056" s="72"/>
      <c r="J2056" s="73"/>
    </row>
    <row r="2057" spans="1:10" x14ac:dyDescent="0.35">
      <c r="A2057" s="71"/>
      <c r="B2057" s="71"/>
      <c r="C2057" s="71"/>
      <c r="D2057" s="69"/>
      <c r="E2057" s="71"/>
      <c r="F2057" s="71"/>
      <c r="G2057" s="71"/>
      <c r="H2057" s="71"/>
      <c r="I2057" s="72"/>
      <c r="J2057" s="73"/>
    </row>
    <row r="2058" spans="1:10" x14ac:dyDescent="0.35">
      <c r="A2058" s="71"/>
      <c r="B2058" s="71"/>
      <c r="C2058" s="71"/>
      <c r="D2058" s="69"/>
      <c r="E2058" s="71"/>
      <c r="F2058" s="71"/>
      <c r="G2058" s="71"/>
      <c r="H2058" s="71"/>
      <c r="I2058" s="72"/>
      <c r="J2058" s="73"/>
    </row>
    <row r="2059" spans="1:10" x14ac:dyDescent="0.35">
      <c r="A2059" s="71"/>
      <c r="B2059" s="71"/>
      <c r="C2059" s="71"/>
      <c r="D2059" s="69"/>
      <c r="E2059" s="71"/>
      <c r="F2059" s="71"/>
      <c r="G2059" s="71"/>
      <c r="H2059" s="71"/>
      <c r="I2059" s="72"/>
      <c r="J2059" s="73"/>
    </row>
    <row r="2060" spans="1:10" x14ac:dyDescent="0.35">
      <c r="A2060" s="71"/>
      <c r="B2060" s="71"/>
      <c r="C2060" s="71"/>
      <c r="D2060" s="69"/>
      <c r="E2060" s="71"/>
      <c r="F2060" s="71"/>
      <c r="G2060" s="71"/>
      <c r="H2060" s="71"/>
      <c r="I2060" s="72"/>
      <c r="J2060" s="73"/>
    </row>
    <row r="2061" spans="1:10" x14ac:dyDescent="0.35">
      <c r="A2061" s="71"/>
      <c r="B2061" s="71"/>
      <c r="C2061" s="71"/>
      <c r="D2061" s="69"/>
      <c r="E2061" s="71"/>
      <c r="F2061" s="71"/>
      <c r="G2061" s="71"/>
      <c r="H2061" s="71"/>
      <c r="I2061" s="72"/>
      <c r="J2061" s="73"/>
    </row>
    <row r="2062" spans="1:10" x14ac:dyDescent="0.35">
      <c r="A2062" s="71"/>
      <c r="B2062" s="71"/>
      <c r="C2062" s="71"/>
      <c r="D2062" s="69"/>
      <c r="E2062" s="71"/>
      <c r="F2062" s="71"/>
      <c r="G2062" s="71"/>
      <c r="H2062" s="71"/>
      <c r="I2062" s="72"/>
      <c r="J2062" s="73"/>
    </row>
    <row r="2063" spans="1:10" x14ac:dyDescent="0.35">
      <c r="A2063" s="71"/>
      <c r="B2063" s="71"/>
      <c r="C2063" s="71"/>
      <c r="D2063" s="69"/>
      <c r="E2063" s="71"/>
      <c r="F2063" s="71"/>
      <c r="G2063" s="71"/>
      <c r="H2063" s="71"/>
      <c r="I2063" s="72"/>
      <c r="J2063" s="73"/>
    </row>
    <row r="2064" spans="1:10" x14ac:dyDescent="0.35">
      <c r="A2064" s="71"/>
      <c r="B2064" s="71"/>
      <c r="C2064" s="71"/>
      <c r="D2064" s="69"/>
      <c r="E2064" s="71"/>
      <c r="F2064" s="71"/>
      <c r="G2064" s="71"/>
      <c r="H2064" s="71"/>
      <c r="I2064" s="72"/>
      <c r="J2064" s="73"/>
    </row>
    <row r="2065" spans="1:10" x14ac:dyDescent="0.35">
      <c r="A2065" s="71"/>
      <c r="B2065" s="71"/>
      <c r="C2065" s="71"/>
      <c r="D2065" s="69"/>
      <c r="E2065" s="71"/>
      <c r="F2065" s="71"/>
      <c r="G2065" s="71"/>
      <c r="H2065" s="71"/>
      <c r="I2065" s="72"/>
      <c r="J2065" s="73"/>
    </row>
    <row r="2066" spans="1:10" x14ac:dyDescent="0.35">
      <c r="A2066" s="71"/>
      <c r="B2066" s="71"/>
      <c r="C2066" s="71"/>
      <c r="D2066" s="69"/>
      <c r="E2066" s="71"/>
      <c r="F2066" s="71"/>
      <c r="G2066" s="71"/>
      <c r="H2066" s="71"/>
      <c r="I2066" s="72"/>
      <c r="J2066" s="73"/>
    </row>
    <row r="2067" spans="1:10" x14ac:dyDescent="0.35">
      <c r="A2067" s="71"/>
      <c r="B2067" s="71"/>
      <c r="C2067" s="71"/>
      <c r="D2067" s="69"/>
      <c r="E2067" s="71"/>
      <c r="F2067" s="71"/>
      <c r="G2067" s="71"/>
      <c r="H2067" s="71"/>
      <c r="I2067" s="72"/>
      <c r="J2067" s="73"/>
    </row>
    <row r="2068" spans="1:10" x14ac:dyDescent="0.35">
      <c r="A2068" s="71"/>
      <c r="B2068" s="71"/>
      <c r="C2068" s="71"/>
      <c r="D2068" s="69"/>
      <c r="E2068" s="71"/>
      <c r="F2068" s="71"/>
      <c r="G2068" s="71"/>
      <c r="H2068" s="71"/>
      <c r="I2068" s="72"/>
      <c r="J2068" s="73"/>
    </row>
    <row r="2069" spans="1:10" x14ac:dyDescent="0.35">
      <c r="A2069" s="71"/>
      <c r="B2069" s="71"/>
      <c r="C2069" s="71"/>
      <c r="D2069" s="69"/>
      <c r="E2069" s="71"/>
      <c r="F2069" s="71"/>
      <c r="G2069" s="71"/>
      <c r="H2069" s="71"/>
      <c r="I2069" s="72"/>
      <c r="J2069" s="73"/>
    </row>
    <row r="2070" spans="1:10" x14ac:dyDescent="0.35">
      <c r="A2070" s="71"/>
      <c r="B2070" s="71"/>
      <c r="C2070" s="71"/>
      <c r="D2070" s="69"/>
      <c r="E2070" s="71"/>
      <c r="F2070" s="71"/>
      <c r="G2070" s="71"/>
      <c r="H2070" s="71"/>
      <c r="I2070" s="72"/>
      <c r="J2070" s="73"/>
    </row>
    <row r="2071" spans="1:10" x14ac:dyDescent="0.35">
      <c r="A2071" s="71"/>
      <c r="B2071" s="71"/>
      <c r="C2071" s="71"/>
      <c r="D2071" s="69"/>
      <c r="E2071" s="71"/>
      <c r="F2071" s="71"/>
      <c r="G2071" s="71"/>
      <c r="H2071" s="71"/>
      <c r="I2071" s="72"/>
      <c r="J2071" s="73"/>
    </row>
    <row r="2072" spans="1:10" x14ac:dyDescent="0.35">
      <c r="A2072" s="71"/>
      <c r="B2072" s="71"/>
      <c r="C2072" s="71"/>
      <c r="D2072" s="69"/>
      <c r="E2072" s="71"/>
      <c r="F2072" s="71"/>
      <c r="G2072" s="71"/>
      <c r="H2072" s="71"/>
      <c r="I2072" s="72"/>
      <c r="J2072" s="73"/>
    </row>
    <row r="2073" spans="1:10" x14ac:dyDescent="0.35">
      <c r="A2073" s="71"/>
      <c r="B2073" s="71"/>
      <c r="C2073" s="71"/>
      <c r="D2073" s="69"/>
      <c r="E2073" s="71"/>
      <c r="F2073" s="71"/>
      <c r="G2073" s="71"/>
      <c r="H2073" s="71"/>
      <c r="I2073" s="72"/>
      <c r="J2073" s="73"/>
    </row>
    <row r="2074" spans="1:10" x14ac:dyDescent="0.35">
      <c r="A2074" s="71"/>
      <c r="B2074" s="71"/>
      <c r="C2074" s="71"/>
      <c r="D2074" s="69"/>
      <c r="E2074" s="71"/>
      <c r="F2074" s="71"/>
      <c r="G2074" s="71"/>
      <c r="H2074" s="71"/>
      <c r="I2074" s="72"/>
      <c r="J2074" s="73"/>
    </row>
    <row r="2075" spans="1:10" x14ac:dyDescent="0.35">
      <c r="A2075" s="71"/>
      <c r="B2075" s="71"/>
      <c r="C2075" s="71"/>
      <c r="D2075" s="69"/>
      <c r="E2075" s="71"/>
      <c r="F2075" s="71"/>
      <c r="G2075" s="71"/>
      <c r="H2075" s="71"/>
      <c r="I2075" s="72"/>
      <c r="J2075" s="73"/>
    </row>
    <row r="2076" spans="1:10" x14ac:dyDescent="0.35">
      <c r="A2076" s="71"/>
      <c r="B2076" s="71"/>
      <c r="C2076" s="71"/>
      <c r="D2076" s="69"/>
      <c r="E2076" s="71"/>
      <c r="F2076" s="71"/>
      <c r="G2076" s="71"/>
      <c r="H2076" s="71"/>
      <c r="I2076" s="72"/>
      <c r="J2076" s="73"/>
    </row>
    <row r="2077" spans="1:10" x14ac:dyDescent="0.35">
      <c r="A2077" s="71"/>
      <c r="B2077" s="71"/>
      <c r="C2077" s="71"/>
      <c r="D2077" s="69"/>
      <c r="E2077" s="71"/>
      <c r="F2077" s="71"/>
      <c r="G2077" s="71"/>
      <c r="H2077" s="71"/>
      <c r="I2077" s="72"/>
      <c r="J2077" s="73"/>
    </row>
    <row r="2078" spans="1:10" x14ac:dyDescent="0.35">
      <c r="A2078" s="71"/>
      <c r="B2078" s="71"/>
      <c r="C2078" s="71"/>
      <c r="D2078" s="69"/>
      <c r="E2078" s="71"/>
      <c r="F2078" s="71"/>
      <c r="G2078" s="71"/>
      <c r="H2078" s="71"/>
      <c r="I2078" s="72"/>
      <c r="J2078" s="73"/>
    </row>
    <row r="2079" spans="1:10" x14ac:dyDescent="0.35">
      <c r="A2079" s="71"/>
      <c r="B2079" s="71"/>
      <c r="C2079" s="71"/>
      <c r="D2079" s="69"/>
      <c r="E2079" s="71"/>
      <c r="F2079" s="71"/>
      <c r="G2079" s="71"/>
      <c r="H2079" s="71"/>
      <c r="I2079" s="72"/>
      <c r="J2079" s="73"/>
    </row>
    <row r="2080" spans="1:10" x14ac:dyDescent="0.35">
      <c r="A2080" s="71"/>
      <c r="B2080" s="71"/>
      <c r="C2080" s="71"/>
      <c r="D2080" s="69"/>
      <c r="E2080" s="71"/>
      <c r="F2080" s="71"/>
      <c r="G2080" s="71"/>
      <c r="H2080" s="71"/>
      <c r="I2080" s="72"/>
      <c r="J2080" s="73"/>
    </row>
    <row r="2081" spans="1:10" x14ac:dyDescent="0.35">
      <c r="A2081" s="71"/>
      <c r="B2081" s="71"/>
      <c r="C2081" s="71"/>
      <c r="D2081" s="69"/>
      <c r="E2081" s="71"/>
      <c r="F2081" s="71"/>
      <c r="G2081" s="71"/>
      <c r="H2081" s="71"/>
      <c r="I2081" s="72"/>
      <c r="J2081" s="73"/>
    </row>
    <row r="2082" spans="1:10" x14ac:dyDescent="0.35">
      <c r="A2082" s="71"/>
      <c r="B2082" s="71"/>
      <c r="C2082" s="71"/>
      <c r="D2082" s="69"/>
      <c r="E2082" s="71"/>
      <c r="F2082" s="71"/>
      <c r="G2082" s="71"/>
      <c r="H2082" s="71"/>
      <c r="I2082" s="72"/>
      <c r="J2082" s="73"/>
    </row>
    <row r="2083" spans="1:10" x14ac:dyDescent="0.35">
      <c r="A2083" s="71"/>
      <c r="B2083" s="71"/>
      <c r="C2083" s="71"/>
      <c r="D2083" s="69"/>
      <c r="E2083" s="71"/>
      <c r="F2083" s="71"/>
      <c r="G2083" s="71"/>
      <c r="H2083" s="71"/>
      <c r="I2083" s="72"/>
      <c r="J2083" s="73"/>
    </row>
    <row r="2084" spans="1:10" x14ac:dyDescent="0.35">
      <c r="A2084" s="71"/>
      <c r="B2084" s="71"/>
      <c r="C2084" s="71"/>
      <c r="D2084" s="69"/>
      <c r="E2084" s="71"/>
      <c r="F2084" s="71"/>
      <c r="G2084" s="71"/>
      <c r="H2084" s="71"/>
      <c r="I2084" s="72"/>
      <c r="J2084" s="73"/>
    </row>
    <row r="2085" spans="1:10" x14ac:dyDescent="0.35">
      <c r="A2085" s="71"/>
      <c r="B2085" s="71"/>
      <c r="C2085" s="71"/>
      <c r="D2085" s="69"/>
      <c r="E2085" s="71"/>
      <c r="F2085" s="71"/>
      <c r="G2085" s="71"/>
      <c r="H2085" s="71"/>
      <c r="I2085" s="72"/>
      <c r="J2085" s="73"/>
    </row>
    <row r="2086" spans="1:10" x14ac:dyDescent="0.35">
      <c r="A2086" s="71"/>
      <c r="B2086" s="71"/>
      <c r="C2086" s="71"/>
      <c r="D2086" s="69"/>
      <c r="E2086" s="71"/>
      <c r="F2086" s="71"/>
      <c r="G2086" s="71"/>
      <c r="H2086" s="71"/>
      <c r="I2086" s="72"/>
      <c r="J2086" s="73"/>
    </row>
    <row r="2087" spans="1:10" x14ac:dyDescent="0.35">
      <c r="A2087" s="71"/>
      <c r="B2087" s="71"/>
      <c r="C2087" s="71"/>
      <c r="D2087" s="69"/>
      <c r="E2087" s="71"/>
      <c r="F2087" s="71"/>
      <c r="G2087" s="71"/>
      <c r="H2087" s="71"/>
      <c r="I2087" s="72"/>
      <c r="J2087" s="73"/>
    </row>
    <row r="2088" spans="1:10" x14ac:dyDescent="0.35">
      <c r="A2088" s="71"/>
      <c r="B2088" s="71"/>
      <c r="C2088" s="71"/>
      <c r="D2088" s="69"/>
      <c r="E2088" s="71"/>
      <c r="F2088" s="71"/>
      <c r="G2088" s="71"/>
      <c r="H2088" s="71"/>
      <c r="I2088" s="72"/>
      <c r="J2088" s="73"/>
    </row>
    <row r="2089" spans="1:10" x14ac:dyDescent="0.35">
      <c r="A2089" s="71"/>
      <c r="B2089" s="71"/>
      <c r="C2089" s="71"/>
      <c r="D2089" s="69"/>
      <c r="E2089" s="71"/>
      <c r="F2089" s="71"/>
      <c r="G2089" s="71"/>
      <c r="H2089" s="71"/>
      <c r="I2089" s="72"/>
      <c r="J2089" s="73"/>
    </row>
    <row r="2090" spans="1:10" x14ac:dyDescent="0.35">
      <c r="A2090" s="71"/>
      <c r="B2090" s="71"/>
      <c r="C2090" s="71"/>
      <c r="D2090" s="69"/>
      <c r="E2090" s="71"/>
      <c r="F2090" s="71"/>
      <c r="G2090" s="71"/>
      <c r="H2090" s="71"/>
      <c r="I2090" s="72"/>
      <c r="J2090" s="73"/>
    </row>
    <row r="2091" spans="1:10" x14ac:dyDescent="0.35">
      <c r="A2091" s="71"/>
      <c r="B2091" s="71"/>
      <c r="C2091" s="71"/>
      <c r="D2091" s="69"/>
      <c r="E2091" s="71"/>
      <c r="F2091" s="71"/>
      <c r="G2091" s="71"/>
      <c r="H2091" s="71"/>
      <c r="I2091" s="72"/>
      <c r="J2091" s="73"/>
    </row>
    <row r="2092" spans="1:10" x14ac:dyDescent="0.35">
      <c r="A2092" s="71"/>
      <c r="B2092" s="71"/>
      <c r="C2092" s="71"/>
      <c r="D2092" s="69"/>
      <c r="E2092" s="71"/>
      <c r="F2092" s="71"/>
      <c r="G2092" s="71"/>
      <c r="H2092" s="71"/>
      <c r="I2092" s="72"/>
      <c r="J2092" s="73"/>
    </row>
    <row r="2093" spans="1:10" x14ac:dyDescent="0.35">
      <c r="A2093" s="71"/>
      <c r="B2093" s="71"/>
      <c r="C2093" s="71"/>
      <c r="D2093" s="69"/>
      <c r="E2093" s="71"/>
      <c r="F2093" s="71"/>
      <c r="G2093" s="71"/>
      <c r="H2093" s="71"/>
      <c r="I2093" s="72"/>
      <c r="J2093" s="73"/>
    </row>
    <row r="2094" spans="1:10" x14ac:dyDescent="0.35">
      <c r="A2094" s="71"/>
      <c r="B2094" s="71"/>
      <c r="C2094" s="71"/>
      <c r="D2094" s="69"/>
      <c r="E2094" s="71"/>
      <c r="F2094" s="71"/>
      <c r="G2094" s="71"/>
      <c r="H2094" s="71"/>
      <c r="I2094" s="72"/>
      <c r="J2094" s="73"/>
    </row>
    <row r="2095" spans="1:10" x14ac:dyDescent="0.35">
      <c r="A2095" s="71"/>
      <c r="B2095" s="71"/>
      <c r="C2095" s="71"/>
      <c r="D2095" s="69"/>
      <c r="E2095" s="71"/>
      <c r="F2095" s="71"/>
      <c r="G2095" s="71"/>
      <c r="H2095" s="71"/>
      <c r="I2095" s="72"/>
      <c r="J2095" s="73"/>
    </row>
    <row r="2096" spans="1:10" x14ac:dyDescent="0.35">
      <c r="A2096" s="71"/>
      <c r="B2096" s="71"/>
      <c r="C2096" s="71"/>
      <c r="D2096" s="69"/>
      <c r="E2096" s="71"/>
      <c r="F2096" s="71"/>
      <c r="G2096" s="71"/>
      <c r="H2096" s="71"/>
      <c r="I2096" s="72"/>
      <c r="J2096" s="73"/>
    </row>
    <row r="2097" spans="1:10" x14ac:dyDescent="0.35">
      <c r="A2097" s="71"/>
      <c r="B2097" s="71"/>
      <c r="C2097" s="71"/>
      <c r="D2097" s="69"/>
      <c r="E2097" s="71"/>
      <c r="F2097" s="71"/>
      <c r="G2097" s="71"/>
      <c r="H2097" s="71"/>
      <c r="I2097" s="72"/>
      <c r="J2097" s="73"/>
    </row>
    <row r="2098" spans="1:10" x14ac:dyDescent="0.35">
      <c r="A2098" s="71"/>
      <c r="B2098" s="71"/>
      <c r="C2098" s="71"/>
      <c r="D2098" s="69"/>
      <c r="E2098" s="71"/>
      <c r="F2098" s="71"/>
      <c r="G2098" s="71"/>
      <c r="H2098" s="71"/>
      <c r="I2098" s="72"/>
      <c r="J2098" s="73"/>
    </row>
    <row r="2099" spans="1:10" x14ac:dyDescent="0.35">
      <c r="A2099" s="71"/>
      <c r="B2099" s="71"/>
      <c r="C2099" s="71"/>
      <c r="D2099" s="69"/>
      <c r="E2099" s="71"/>
      <c r="F2099" s="71"/>
      <c r="G2099" s="71"/>
      <c r="H2099" s="71"/>
      <c r="I2099" s="72"/>
      <c r="J2099" s="73"/>
    </row>
    <row r="2100" spans="1:10" x14ac:dyDescent="0.35">
      <c r="A2100" s="71"/>
      <c r="B2100" s="71"/>
      <c r="C2100" s="71"/>
      <c r="D2100" s="69"/>
      <c r="E2100" s="71"/>
      <c r="F2100" s="71"/>
      <c r="G2100" s="71"/>
      <c r="H2100" s="71"/>
      <c r="I2100" s="72"/>
      <c r="J2100" s="73"/>
    </row>
    <row r="2101" spans="1:10" x14ac:dyDescent="0.35">
      <c r="A2101" s="71"/>
      <c r="B2101" s="71"/>
      <c r="C2101" s="71"/>
      <c r="D2101" s="69"/>
      <c r="E2101" s="71"/>
      <c r="F2101" s="71"/>
      <c r="G2101" s="71"/>
      <c r="H2101" s="71"/>
      <c r="I2101" s="72"/>
      <c r="J2101" s="73"/>
    </row>
    <row r="2102" spans="1:10" x14ac:dyDescent="0.35">
      <c r="A2102" s="71"/>
      <c r="B2102" s="71"/>
      <c r="C2102" s="71"/>
      <c r="D2102" s="69"/>
      <c r="E2102" s="71"/>
      <c r="F2102" s="71"/>
      <c r="G2102" s="71"/>
      <c r="H2102" s="71"/>
      <c r="I2102" s="72"/>
      <c r="J2102" s="73"/>
    </row>
    <row r="2103" spans="1:10" x14ac:dyDescent="0.35">
      <c r="A2103" s="71"/>
      <c r="B2103" s="71"/>
      <c r="C2103" s="71"/>
      <c r="D2103" s="69"/>
      <c r="E2103" s="71"/>
      <c r="F2103" s="71"/>
      <c r="G2103" s="71"/>
      <c r="H2103" s="71"/>
      <c r="I2103" s="72"/>
      <c r="J2103" s="73"/>
    </row>
    <row r="2104" spans="1:10" x14ac:dyDescent="0.35">
      <c r="A2104" s="71"/>
      <c r="B2104" s="71"/>
      <c r="C2104" s="71"/>
      <c r="D2104" s="69"/>
      <c r="E2104" s="71"/>
      <c r="F2104" s="71"/>
      <c r="G2104" s="71"/>
      <c r="H2104" s="71"/>
      <c r="I2104" s="72"/>
      <c r="J2104" s="73"/>
    </row>
    <row r="2105" spans="1:10" x14ac:dyDescent="0.35">
      <c r="A2105" s="71"/>
      <c r="B2105" s="71"/>
      <c r="C2105" s="71"/>
      <c r="D2105" s="69"/>
      <c r="E2105" s="71"/>
      <c r="F2105" s="71"/>
      <c r="G2105" s="71"/>
      <c r="H2105" s="71"/>
      <c r="I2105" s="72"/>
      <c r="J2105" s="73"/>
    </row>
    <row r="2106" spans="1:10" x14ac:dyDescent="0.35">
      <c r="A2106" s="71"/>
      <c r="B2106" s="71"/>
      <c r="C2106" s="71"/>
      <c r="D2106" s="69"/>
      <c r="E2106" s="71"/>
      <c r="F2106" s="71"/>
      <c r="G2106" s="71"/>
      <c r="H2106" s="71"/>
      <c r="I2106" s="72"/>
      <c r="J2106" s="73"/>
    </row>
    <row r="2107" spans="1:10" x14ac:dyDescent="0.35">
      <c r="A2107" s="71"/>
      <c r="B2107" s="71"/>
      <c r="C2107" s="71"/>
      <c r="D2107" s="69"/>
      <c r="E2107" s="71"/>
      <c r="F2107" s="71"/>
      <c r="G2107" s="71"/>
      <c r="H2107" s="71"/>
      <c r="I2107" s="72"/>
      <c r="J2107" s="73"/>
    </row>
    <row r="2108" spans="1:10" x14ac:dyDescent="0.35">
      <c r="A2108" s="71"/>
      <c r="B2108" s="71"/>
      <c r="C2108" s="71"/>
      <c r="D2108" s="69"/>
      <c r="E2108" s="71"/>
      <c r="F2108" s="71"/>
      <c r="G2108" s="71"/>
      <c r="H2108" s="71"/>
      <c r="I2108" s="72"/>
      <c r="J2108" s="73"/>
    </row>
    <row r="2109" spans="1:10" x14ac:dyDescent="0.35">
      <c r="A2109" s="71"/>
      <c r="B2109" s="71"/>
      <c r="C2109" s="71"/>
      <c r="D2109" s="69"/>
      <c r="E2109" s="71"/>
      <c r="F2109" s="71"/>
      <c r="G2109" s="71"/>
      <c r="H2109" s="71"/>
      <c r="I2109" s="72"/>
      <c r="J2109" s="73"/>
    </row>
    <row r="2110" spans="1:10" x14ac:dyDescent="0.35">
      <c r="A2110" s="71"/>
      <c r="B2110" s="71"/>
      <c r="C2110" s="71"/>
      <c r="D2110" s="69"/>
      <c r="E2110" s="71"/>
      <c r="F2110" s="71"/>
      <c r="G2110" s="71"/>
      <c r="H2110" s="71"/>
      <c r="I2110" s="72"/>
      <c r="J2110" s="73"/>
    </row>
    <row r="2111" spans="1:10" x14ac:dyDescent="0.35">
      <c r="A2111" s="71"/>
      <c r="B2111" s="71"/>
      <c r="C2111" s="71"/>
      <c r="D2111" s="69"/>
      <c r="E2111" s="71"/>
      <c r="F2111" s="71"/>
      <c r="G2111" s="71"/>
      <c r="H2111" s="71"/>
      <c r="I2111" s="72"/>
      <c r="J2111" s="73"/>
    </row>
    <row r="2112" spans="1:10" x14ac:dyDescent="0.35">
      <c r="A2112" s="71"/>
      <c r="B2112" s="71"/>
      <c r="C2112" s="71"/>
      <c r="D2112" s="69"/>
      <c r="E2112" s="71"/>
      <c r="F2112" s="71"/>
      <c r="G2112" s="71"/>
      <c r="H2112" s="71"/>
      <c r="I2112" s="72"/>
      <c r="J2112" s="73"/>
    </row>
    <row r="2113" spans="1:10" x14ac:dyDescent="0.35">
      <c r="A2113" s="71"/>
      <c r="B2113" s="71"/>
      <c r="C2113" s="71"/>
      <c r="D2113" s="69"/>
      <c r="E2113" s="71"/>
      <c r="F2113" s="71"/>
      <c r="G2113" s="71"/>
      <c r="H2113" s="71"/>
      <c r="I2113" s="72"/>
      <c r="J2113" s="73"/>
    </row>
    <row r="2114" spans="1:10" x14ac:dyDescent="0.35">
      <c r="A2114" s="71"/>
      <c r="B2114" s="71"/>
      <c r="C2114" s="71"/>
      <c r="D2114" s="69"/>
      <c r="E2114" s="71"/>
      <c r="F2114" s="71"/>
      <c r="G2114" s="71"/>
      <c r="H2114" s="71"/>
      <c r="I2114" s="72"/>
      <c r="J2114" s="73"/>
    </row>
    <row r="2115" spans="1:10" x14ac:dyDescent="0.35">
      <c r="A2115" s="71"/>
      <c r="B2115" s="71"/>
      <c r="C2115" s="71"/>
      <c r="D2115" s="69"/>
      <c r="E2115" s="71"/>
      <c r="F2115" s="71"/>
      <c r="G2115" s="71"/>
      <c r="H2115" s="71"/>
      <c r="I2115" s="72"/>
      <c r="J2115" s="73"/>
    </row>
    <row r="2116" spans="1:10" x14ac:dyDescent="0.35">
      <c r="A2116" s="71"/>
      <c r="B2116" s="71"/>
      <c r="C2116" s="71"/>
      <c r="D2116" s="69"/>
      <c r="E2116" s="71"/>
      <c r="F2116" s="71"/>
      <c r="G2116" s="71"/>
      <c r="H2116" s="71"/>
      <c r="I2116" s="72"/>
      <c r="J2116" s="73"/>
    </row>
    <row r="2117" spans="1:10" x14ac:dyDescent="0.35">
      <c r="A2117" s="71"/>
      <c r="B2117" s="71"/>
      <c r="C2117" s="71"/>
      <c r="D2117" s="69"/>
      <c r="E2117" s="71"/>
      <c r="F2117" s="71"/>
      <c r="G2117" s="71"/>
      <c r="H2117" s="71"/>
      <c r="I2117" s="72"/>
      <c r="J2117" s="73"/>
    </row>
    <row r="2118" spans="1:10" x14ac:dyDescent="0.35">
      <c r="A2118" s="71"/>
      <c r="B2118" s="71"/>
      <c r="C2118" s="71"/>
      <c r="D2118" s="69"/>
      <c r="E2118" s="71"/>
      <c r="F2118" s="71"/>
      <c r="G2118" s="71"/>
      <c r="H2118" s="71"/>
      <c r="I2118" s="72"/>
      <c r="J2118" s="73"/>
    </row>
    <row r="2119" spans="1:10" x14ac:dyDescent="0.35">
      <c r="A2119" s="71"/>
      <c r="B2119" s="71"/>
      <c r="C2119" s="71"/>
      <c r="D2119" s="69"/>
      <c r="E2119" s="71"/>
      <c r="F2119" s="71"/>
      <c r="G2119" s="71"/>
      <c r="H2119" s="71"/>
      <c r="I2119" s="72"/>
      <c r="J2119" s="73"/>
    </row>
    <row r="2120" spans="1:10" x14ac:dyDescent="0.35">
      <c r="A2120" s="71"/>
      <c r="B2120" s="71"/>
      <c r="C2120" s="71"/>
      <c r="D2120" s="69"/>
      <c r="E2120" s="71"/>
      <c r="F2120" s="71"/>
      <c r="G2120" s="71"/>
      <c r="H2120" s="71"/>
      <c r="I2120" s="72"/>
      <c r="J2120" s="73"/>
    </row>
    <row r="2121" spans="1:10" x14ac:dyDescent="0.35">
      <c r="A2121" s="71"/>
      <c r="B2121" s="71"/>
      <c r="C2121" s="71"/>
      <c r="D2121" s="69"/>
      <c r="E2121" s="71"/>
      <c r="F2121" s="71"/>
      <c r="G2121" s="71"/>
      <c r="H2121" s="71"/>
      <c r="I2121" s="72"/>
      <c r="J2121" s="73"/>
    </row>
    <row r="2122" spans="1:10" x14ac:dyDescent="0.35">
      <c r="A2122" s="71"/>
      <c r="B2122" s="71"/>
      <c r="C2122" s="71"/>
      <c r="D2122" s="69"/>
      <c r="E2122" s="71"/>
      <c r="F2122" s="71"/>
      <c r="G2122" s="71"/>
      <c r="H2122" s="71"/>
      <c r="I2122" s="72"/>
      <c r="J2122" s="73"/>
    </row>
    <row r="2123" spans="1:10" x14ac:dyDescent="0.35">
      <c r="A2123" s="71"/>
      <c r="B2123" s="71"/>
      <c r="C2123" s="71"/>
      <c r="D2123" s="69"/>
      <c r="E2123" s="71"/>
      <c r="F2123" s="71"/>
      <c r="G2123" s="71"/>
      <c r="H2123" s="71"/>
      <c r="I2123" s="72"/>
      <c r="J2123" s="73"/>
    </row>
    <row r="2124" spans="1:10" x14ac:dyDescent="0.35">
      <c r="A2124" s="71"/>
      <c r="B2124" s="71"/>
      <c r="C2124" s="71"/>
      <c r="D2124" s="69"/>
      <c r="E2124" s="71"/>
      <c r="F2124" s="71"/>
      <c r="G2124" s="71"/>
      <c r="H2124" s="71"/>
      <c r="I2124" s="72"/>
      <c r="J2124" s="73"/>
    </row>
    <row r="2125" spans="1:10" x14ac:dyDescent="0.35">
      <c r="A2125" s="71"/>
      <c r="B2125" s="71"/>
      <c r="C2125" s="71"/>
      <c r="D2125" s="69"/>
      <c r="E2125" s="71"/>
      <c r="F2125" s="71"/>
      <c r="G2125" s="71"/>
      <c r="H2125" s="71"/>
      <c r="I2125" s="72"/>
      <c r="J2125" s="73"/>
    </row>
    <row r="2126" spans="1:10" x14ac:dyDescent="0.35">
      <c r="A2126" s="71"/>
      <c r="B2126" s="71"/>
      <c r="C2126" s="71"/>
      <c r="D2126" s="69"/>
      <c r="E2126" s="71"/>
      <c r="F2126" s="71"/>
      <c r="G2126" s="71"/>
      <c r="H2126" s="71"/>
      <c r="I2126" s="72"/>
      <c r="J2126" s="73"/>
    </row>
    <row r="2127" spans="1:10" x14ac:dyDescent="0.35">
      <c r="A2127" s="71"/>
      <c r="B2127" s="71"/>
      <c r="C2127" s="71"/>
      <c r="D2127" s="69"/>
      <c r="E2127" s="71"/>
      <c r="F2127" s="71"/>
      <c r="G2127" s="71"/>
      <c r="H2127" s="71"/>
      <c r="I2127" s="72"/>
      <c r="J2127" s="73"/>
    </row>
    <row r="2128" spans="1:10" x14ac:dyDescent="0.35">
      <c r="A2128" s="71"/>
      <c r="B2128" s="71"/>
      <c r="C2128" s="71"/>
      <c r="D2128" s="69"/>
      <c r="E2128" s="71"/>
      <c r="F2128" s="71"/>
      <c r="G2128" s="71"/>
      <c r="H2128" s="71"/>
      <c r="I2128" s="72"/>
      <c r="J2128" s="73"/>
    </row>
    <row r="2129" spans="1:10" x14ac:dyDescent="0.35">
      <c r="A2129" s="71"/>
      <c r="B2129" s="71"/>
      <c r="C2129" s="71"/>
      <c r="D2129" s="69"/>
      <c r="E2129" s="71"/>
      <c r="F2129" s="71"/>
      <c r="G2129" s="71"/>
      <c r="H2129" s="71"/>
      <c r="I2129" s="72"/>
      <c r="J2129" s="73"/>
    </row>
    <row r="2130" spans="1:10" x14ac:dyDescent="0.35">
      <c r="A2130" s="71"/>
      <c r="B2130" s="71"/>
      <c r="C2130" s="71"/>
      <c r="D2130" s="69"/>
      <c r="E2130" s="71"/>
      <c r="F2130" s="71"/>
      <c r="G2130" s="71"/>
      <c r="H2130" s="71"/>
      <c r="I2130" s="72"/>
      <c r="J2130" s="73"/>
    </row>
    <row r="2131" spans="1:10" x14ac:dyDescent="0.35">
      <c r="A2131" s="71"/>
      <c r="B2131" s="71"/>
      <c r="C2131" s="71"/>
      <c r="D2131" s="69"/>
      <c r="E2131" s="71"/>
      <c r="F2131" s="71"/>
      <c r="G2131" s="71"/>
      <c r="H2131" s="71"/>
      <c r="I2131" s="72"/>
      <c r="J2131" s="73"/>
    </row>
    <row r="2132" spans="1:10" x14ac:dyDescent="0.35">
      <c r="A2132" s="71"/>
      <c r="B2132" s="71"/>
      <c r="C2132" s="71"/>
      <c r="D2132" s="69"/>
      <c r="E2132" s="71"/>
      <c r="F2132" s="71"/>
      <c r="G2132" s="71"/>
      <c r="H2132" s="71"/>
      <c r="I2132" s="72"/>
      <c r="J2132" s="73"/>
    </row>
    <row r="2133" spans="1:10" x14ac:dyDescent="0.35">
      <c r="A2133" s="71"/>
      <c r="B2133" s="71"/>
      <c r="C2133" s="71"/>
      <c r="D2133" s="69"/>
      <c r="E2133" s="71"/>
      <c r="F2133" s="71"/>
      <c r="G2133" s="71"/>
      <c r="H2133" s="71"/>
      <c r="I2133" s="72"/>
      <c r="J2133" s="73"/>
    </row>
    <row r="2134" spans="1:10" x14ac:dyDescent="0.35">
      <c r="A2134" s="71"/>
      <c r="B2134" s="71"/>
      <c r="C2134" s="71"/>
      <c r="D2134" s="69"/>
      <c r="E2134" s="71"/>
      <c r="F2134" s="71"/>
      <c r="G2134" s="71"/>
      <c r="H2134" s="71"/>
      <c r="I2134" s="72"/>
      <c r="J2134" s="73"/>
    </row>
    <row r="2135" spans="1:10" x14ac:dyDescent="0.35">
      <c r="A2135" s="71"/>
      <c r="B2135" s="71"/>
      <c r="C2135" s="71"/>
      <c r="D2135" s="69"/>
      <c r="E2135" s="71"/>
      <c r="F2135" s="71"/>
      <c r="G2135" s="71"/>
      <c r="H2135" s="71"/>
      <c r="I2135" s="72"/>
      <c r="J2135" s="73"/>
    </row>
    <row r="2136" spans="1:10" x14ac:dyDescent="0.35">
      <c r="A2136" s="71"/>
      <c r="B2136" s="71"/>
      <c r="C2136" s="71"/>
      <c r="D2136" s="69"/>
      <c r="E2136" s="71"/>
      <c r="F2136" s="71"/>
      <c r="G2136" s="71"/>
      <c r="H2136" s="71"/>
      <c r="I2136" s="72"/>
      <c r="J2136" s="73"/>
    </row>
    <row r="2137" spans="1:10" x14ac:dyDescent="0.35">
      <c r="A2137" s="71"/>
      <c r="B2137" s="71"/>
      <c r="C2137" s="71"/>
      <c r="D2137" s="69"/>
      <c r="E2137" s="71"/>
      <c r="F2137" s="71"/>
      <c r="G2137" s="71"/>
      <c r="H2137" s="71"/>
      <c r="I2137" s="72"/>
      <c r="J2137" s="73"/>
    </row>
    <row r="2138" spans="1:10" x14ac:dyDescent="0.35">
      <c r="A2138" s="71"/>
      <c r="B2138" s="71"/>
      <c r="C2138" s="71"/>
      <c r="D2138" s="69"/>
      <c r="E2138" s="71"/>
      <c r="F2138" s="71"/>
      <c r="G2138" s="71"/>
      <c r="H2138" s="71"/>
      <c r="I2138" s="72"/>
      <c r="J2138" s="73"/>
    </row>
    <row r="2139" spans="1:10" x14ac:dyDescent="0.35">
      <c r="A2139" s="71"/>
      <c r="B2139" s="71"/>
      <c r="C2139" s="71"/>
      <c r="D2139" s="69"/>
      <c r="E2139" s="71"/>
      <c r="F2139" s="71"/>
      <c r="G2139" s="71"/>
      <c r="H2139" s="71"/>
      <c r="I2139" s="72"/>
      <c r="J2139" s="73"/>
    </row>
    <row r="2140" spans="1:10" x14ac:dyDescent="0.35">
      <c r="A2140" s="71"/>
      <c r="B2140" s="71"/>
      <c r="C2140" s="71"/>
      <c r="D2140" s="69"/>
      <c r="E2140" s="71"/>
      <c r="F2140" s="71"/>
      <c r="G2140" s="71"/>
      <c r="H2140" s="71"/>
      <c r="I2140" s="72"/>
      <c r="J2140" s="73"/>
    </row>
    <row r="2141" spans="1:10" x14ac:dyDescent="0.35">
      <c r="A2141" s="71"/>
      <c r="B2141" s="71"/>
      <c r="C2141" s="71"/>
      <c r="D2141" s="69"/>
      <c r="E2141" s="71"/>
      <c r="F2141" s="71"/>
      <c r="G2141" s="71"/>
      <c r="H2141" s="71"/>
      <c r="I2141" s="72"/>
      <c r="J2141" s="73"/>
    </row>
    <row r="2142" spans="1:10" x14ac:dyDescent="0.35">
      <c r="A2142" s="71"/>
      <c r="B2142" s="71"/>
      <c r="C2142" s="71"/>
      <c r="D2142" s="69"/>
      <c r="E2142" s="71"/>
      <c r="F2142" s="71"/>
      <c r="G2142" s="71"/>
      <c r="H2142" s="71"/>
      <c r="I2142" s="72"/>
      <c r="J2142" s="73"/>
    </row>
    <row r="2143" spans="1:10" x14ac:dyDescent="0.35">
      <c r="A2143" s="71"/>
      <c r="B2143" s="71"/>
      <c r="C2143" s="71"/>
      <c r="D2143" s="69"/>
      <c r="E2143" s="71"/>
      <c r="F2143" s="71"/>
      <c r="G2143" s="71"/>
      <c r="H2143" s="71"/>
      <c r="I2143" s="72"/>
      <c r="J2143" s="73"/>
    </row>
    <row r="2144" spans="1:10" x14ac:dyDescent="0.35">
      <c r="A2144" s="71"/>
      <c r="B2144" s="71"/>
      <c r="C2144" s="71"/>
      <c r="D2144" s="69"/>
      <c r="E2144" s="71"/>
      <c r="F2144" s="71"/>
      <c r="G2144" s="71"/>
      <c r="H2144" s="71"/>
      <c r="I2144" s="72"/>
      <c r="J2144" s="73"/>
    </row>
    <row r="2145" spans="1:10" x14ac:dyDescent="0.35">
      <c r="A2145" s="71"/>
      <c r="B2145" s="71"/>
      <c r="C2145" s="71"/>
      <c r="D2145" s="69"/>
      <c r="E2145" s="71"/>
      <c r="F2145" s="71"/>
      <c r="G2145" s="71"/>
      <c r="H2145" s="71"/>
      <c r="I2145" s="72"/>
      <c r="J2145" s="73"/>
    </row>
    <row r="2146" spans="1:10" x14ac:dyDescent="0.35">
      <c r="A2146" s="71"/>
      <c r="B2146" s="71"/>
      <c r="C2146" s="71"/>
      <c r="D2146" s="69"/>
      <c r="E2146" s="71"/>
      <c r="F2146" s="71"/>
      <c r="G2146" s="71"/>
      <c r="H2146" s="71"/>
      <c r="I2146" s="72"/>
      <c r="J2146" s="73"/>
    </row>
    <row r="2147" spans="1:10" x14ac:dyDescent="0.35">
      <c r="A2147" s="71"/>
      <c r="B2147" s="71"/>
      <c r="C2147" s="71"/>
      <c r="D2147" s="69"/>
      <c r="E2147" s="71"/>
      <c r="F2147" s="71"/>
      <c r="G2147" s="71"/>
      <c r="H2147" s="71"/>
      <c r="I2147" s="72"/>
      <c r="J2147" s="73"/>
    </row>
    <row r="2148" spans="1:10" x14ac:dyDescent="0.35">
      <c r="A2148" s="71"/>
      <c r="B2148" s="71"/>
      <c r="C2148" s="71"/>
      <c r="D2148" s="69"/>
      <c r="E2148" s="71"/>
      <c r="F2148" s="71"/>
      <c r="G2148" s="71"/>
      <c r="H2148" s="71"/>
      <c r="I2148" s="72"/>
      <c r="J2148" s="73"/>
    </row>
    <row r="2149" spans="1:10" x14ac:dyDescent="0.35">
      <c r="A2149" s="71"/>
      <c r="B2149" s="71"/>
      <c r="C2149" s="71"/>
      <c r="D2149" s="69"/>
      <c r="E2149" s="71"/>
      <c r="F2149" s="71"/>
      <c r="G2149" s="71"/>
      <c r="H2149" s="71"/>
      <c r="I2149" s="72"/>
      <c r="J2149" s="73"/>
    </row>
    <row r="2150" spans="1:10" x14ac:dyDescent="0.35">
      <c r="A2150" s="71"/>
      <c r="B2150" s="71"/>
      <c r="C2150" s="71"/>
      <c r="D2150" s="69"/>
      <c r="E2150" s="71"/>
      <c r="F2150" s="71"/>
      <c r="G2150" s="71"/>
      <c r="H2150" s="71"/>
      <c r="I2150" s="72"/>
      <c r="J2150" s="73"/>
    </row>
    <row r="2151" spans="1:10" x14ac:dyDescent="0.35">
      <c r="A2151" s="71"/>
      <c r="B2151" s="71"/>
      <c r="C2151" s="71"/>
      <c r="D2151" s="69"/>
      <c r="E2151" s="71"/>
      <c r="F2151" s="71"/>
      <c r="G2151" s="71"/>
      <c r="H2151" s="71"/>
      <c r="I2151" s="72"/>
      <c r="J2151" s="73"/>
    </row>
    <row r="2152" spans="1:10" x14ac:dyDescent="0.35">
      <c r="A2152" s="71"/>
      <c r="B2152" s="71"/>
      <c r="C2152" s="71"/>
      <c r="D2152" s="69"/>
      <c r="E2152" s="71"/>
      <c r="F2152" s="71"/>
      <c r="G2152" s="71"/>
      <c r="H2152" s="71"/>
      <c r="I2152" s="72"/>
      <c r="J2152" s="73"/>
    </row>
    <row r="2153" spans="1:10" x14ac:dyDescent="0.35">
      <c r="A2153" s="71"/>
      <c r="B2153" s="71"/>
      <c r="C2153" s="71"/>
      <c r="D2153" s="69"/>
      <c r="E2153" s="71"/>
      <c r="F2153" s="71"/>
      <c r="G2153" s="71"/>
      <c r="H2153" s="71"/>
      <c r="I2153" s="72"/>
      <c r="J2153" s="73"/>
    </row>
    <row r="2154" spans="1:10" x14ac:dyDescent="0.35">
      <c r="A2154" s="71"/>
      <c r="B2154" s="71"/>
      <c r="C2154" s="71"/>
      <c r="D2154" s="69"/>
      <c r="E2154" s="71"/>
      <c r="F2154" s="71"/>
      <c r="G2154" s="71"/>
      <c r="H2154" s="71"/>
      <c r="I2154" s="72"/>
      <c r="J2154" s="73"/>
    </row>
    <row r="2155" spans="1:10" x14ac:dyDescent="0.35">
      <c r="A2155" s="71"/>
      <c r="B2155" s="71"/>
      <c r="C2155" s="71"/>
      <c r="D2155" s="69"/>
      <c r="E2155" s="71"/>
      <c r="F2155" s="71"/>
      <c r="G2155" s="71"/>
      <c r="H2155" s="71"/>
      <c r="I2155" s="72"/>
      <c r="J2155" s="73"/>
    </row>
    <row r="2156" spans="1:10" x14ac:dyDescent="0.35">
      <c r="A2156" s="71"/>
      <c r="B2156" s="71"/>
      <c r="C2156" s="71"/>
      <c r="D2156" s="69"/>
      <c r="E2156" s="71"/>
      <c r="F2156" s="71"/>
      <c r="G2156" s="71"/>
      <c r="H2156" s="71"/>
      <c r="I2156" s="72"/>
      <c r="J2156" s="73"/>
    </row>
    <row r="2157" spans="1:10" x14ac:dyDescent="0.35">
      <c r="A2157" s="71"/>
      <c r="B2157" s="71"/>
      <c r="C2157" s="71"/>
      <c r="D2157" s="69"/>
      <c r="E2157" s="71"/>
      <c r="F2157" s="71"/>
      <c r="G2157" s="71"/>
      <c r="H2157" s="71"/>
      <c r="I2157" s="72"/>
      <c r="J2157" s="73"/>
    </row>
    <row r="2158" spans="1:10" x14ac:dyDescent="0.35">
      <c r="A2158" s="71"/>
      <c r="B2158" s="71"/>
      <c r="C2158" s="71"/>
      <c r="D2158" s="69"/>
      <c r="E2158" s="71"/>
      <c r="F2158" s="71"/>
      <c r="G2158" s="71"/>
      <c r="H2158" s="71"/>
      <c r="I2158" s="72"/>
      <c r="J2158" s="73"/>
    </row>
    <row r="2159" spans="1:10" x14ac:dyDescent="0.35">
      <c r="A2159" s="71"/>
      <c r="B2159" s="71"/>
      <c r="C2159" s="71"/>
      <c r="D2159" s="69"/>
      <c r="E2159" s="71"/>
      <c r="F2159" s="71"/>
      <c r="G2159" s="71"/>
      <c r="H2159" s="71"/>
      <c r="I2159" s="72"/>
      <c r="J2159" s="73"/>
    </row>
    <row r="2160" spans="1:10" x14ac:dyDescent="0.35">
      <c r="A2160" s="71"/>
      <c r="B2160" s="71"/>
      <c r="C2160" s="71"/>
      <c r="D2160" s="69"/>
      <c r="E2160" s="71"/>
      <c r="F2160" s="71"/>
      <c r="G2160" s="71"/>
      <c r="H2160" s="71"/>
      <c r="I2160" s="72"/>
      <c r="J2160" s="73"/>
    </row>
    <row r="2161" spans="1:10" x14ac:dyDescent="0.35">
      <c r="A2161" s="71"/>
      <c r="B2161" s="71"/>
      <c r="C2161" s="71"/>
      <c r="D2161" s="69"/>
      <c r="E2161" s="71"/>
      <c r="F2161" s="71"/>
      <c r="G2161" s="71"/>
      <c r="H2161" s="71"/>
      <c r="I2161" s="72"/>
      <c r="J2161" s="73"/>
    </row>
    <row r="2162" spans="1:10" x14ac:dyDescent="0.35">
      <c r="A2162" s="71"/>
      <c r="B2162" s="71"/>
      <c r="C2162" s="71"/>
      <c r="D2162" s="69"/>
      <c r="E2162" s="71"/>
      <c r="F2162" s="71"/>
      <c r="G2162" s="71"/>
      <c r="H2162" s="71"/>
      <c r="I2162" s="72"/>
      <c r="J2162" s="73"/>
    </row>
    <row r="2163" spans="1:10" x14ac:dyDescent="0.35">
      <c r="A2163" s="71"/>
      <c r="B2163" s="71"/>
      <c r="C2163" s="71"/>
      <c r="D2163" s="69"/>
      <c r="E2163" s="71"/>
      <c r="F2163" s="71"/>
      <c r="G2163" s="71"/>
      <c r="H2163" s="71"/>
      <c r="I2163" s="72"/>
      <c r="J2163" s="73"/>
    </row>
    <row r="2164" spans="1:10" x14ac:dyDescent="0.35">
      <c r="A2164" s="71"/>
      <c r="B2164" s="71"/>
      <c r="C2164" s="71"/>
      <c r="D2164" s="69"/>
      <c r="E2164" s="71"/>
      <c r="F2164" s="71"/>
      <c r="G2164" s="71"/>
      <c r="H2164" s="71"/>
      <c r="I2164" s="72"/>
      <c r="J2164" s="73"/>
    </row>
    <row r="2165" spans="1:10" x14ac:dyDescent="0.35">
      <c r="A2165" s="71"/>
      <c r="B2165" s="71"/>
      <c r="C2165" s="71"/>
      <c r="D2165" s="69"/>
      <c r="E2165" s="71"/>
      <c r="F2165" s="71"/>
      <c r="G2165" s="71"/>
      <c r="H2165" s="71"/>
      <c r="I2165" s="72"/>
      <c r="J2165" s="73"/>
    </row>
    <row r="2166" spans="1:10" x14ac:dyDescent="0.35">
      <c r="A2166" s="71"/>
      <c r="B2166" s="71"/>
      <c r="C2166" s="71"/>
      <c r="D2166" s="69"/>
      <c r="E2166" s="71"/>
      <c r="F2166" s="71"/>
      <c r="G2166" s="71"/>
      <c r="H2166" s="71"/>
      <c r="I2166" s="72"/>
      <c r="J2166" s="73"/>
    </row>
    <row r="2167" spans="1:10" x14ac:dyDescent="0.35">
      <c r="A2167" s="71"/>
      <c r="B2167" s="71"/>
      <c r="C2167" s="71"/>
      <c r="D2167" s="69"/>
      <c r="E2167" s="71"/>
      <c r="F2167" s="71"/>
      <c r="G2167" s="71"/>
      <c r="H2167" s="71"/>
      <c r="I2167" s="72"/>
      <c r="J2167" s="73"/>
    </row>
    <row r="2168" spans="1:10" x14ac:dyDescent="0.35">
      <c r="A2168" s="71"/>
      <c r="B2168" s="71"/>
      <c r="C2168" s="71"/>
      <c r="D2168" s="69"/>
      <c r="E2168" s="71"/>
      <c r="F2168" s="71"/>
      <c r="G2168" s="71"/>
      <c r="H2168" s="71"/>
      <c r="I2168" s="72"/>
      <c r="J2168" s="73"/>
    </row>
    <row r="2169" spans="1:10" x14ac:dyDescent="0.35">
      <c r="A2169" s="71"/>
      <c r="B2169" s="71"/>
      <c r="C2169" s="71"/>
      <c r="D2169" s="69"/>
      <c r="E2169" s="71"/>
      <c r="F2169" s="71"/>
      <c r="G2169" s="71"/>
      <c r="H2169" s="71"/>
      <c r="I2169" s="72"/>
      <c r="J2169" s="73"/>
    </row>
    <row r="2170" spans="1:10" x14ac:dyDescent="0.35">
      <c r="A2170" s="71"/>
      <c r="B2170" s="71"/>
      <c r="C2170" s="71"/>
      <c r="D2170" s="69"/>
      <c r="E2170" s="71"/>
      <c r="F2170" s="71"/>
      <c r="G2170" s="71"/>
      <c r="H2170" s="71"/>
      <c r="I2170" s="72"/>
      <c r="J2170" s="73"/>
    </row>
    <row r="2171" spans="1:10" x14ac:dyDescent="0.35">
      <c r="A2171" s="71"/>
      <c r="B2171" s="71"/>
      <c r="C2171" s="71"/>
      <c r="D2171" s="69"/>
      <c r="E2171" s="71"/>
      <c r="F2171" s="71"/>
      <c r="G2171" s="71"/>
      <c r="H2171" s="71"/>
      <c r="I2171" s="72"/>
      <c r="J2171" s="73"/>
    </row>
    <row r="2172" spans="1:10" x14ac:dyDescent="0.35">
      <c r="A2172" s="71"/>
      <c r="B2172" s="71"/>
      <c r="C2172" s="71"/>
      <c r="D2172" s="69"/>
      <c r="E2172" s="71"/>
      <c r="F2172" s="71"/>
      <c r="G2172" s="71"/>
      <c r="H2172" s="71"/>
      <c r="I2172" s="72"/>
      <c r="J2172" s="73"/>
    </row>
    <row r="2173" spans="1:10" x14ac:dyDescent="0.35">
      <c r="A2173" s="71"/>
      <c r="B2173" s="71"/>
      <c r="C2173" s="71"/>
      <c r="D2173" s="69"/>
      <c r="E2173" s="71"/>
      <c r="F2173" s="71"/>
      <c r="G2173" s="71"/>
      <c r="H2173" s="71"/>
      <c r="I2173" s="72"/>
      <c r="J2173" s="73"/>
    </row>
    <row r="2174" spans="1:10" x14ac:dyDescent="0.35">
      <c r="A2174" s="71"/>
      <c r="B2174" s="71"/>
      <c r="C2174" s="71"/>
      <c r="D2174" s="69"/>
      <c r="E2174" s="71"/>
      <c r="F2174" s="71"/>
      <c r="G2174" s="71"/>
      <c r="H2174" s="71"/>
      <c r="I2174" s="72"/>
      <c r="J2174" s="73"/>
    </row>
    <row r="2175" spans="1:10" x14ac:dyDescent="0.35">
      <c r="A2175" s="71"/>
      <c r="B2175" s="71"/>
      <c r="C2175" s="71"/>
      <c r="D2175" s="69"/>
      <c r="E2175" s="71"/>
      <c r="F2175" s="71"/>
      <c r="G2175" s="71"/>
      <c r="H2175" s="71"/>
      <c r="I2175" s="72"/>
      <c r="J2175" s="73"/>
    </row>
    <row r="2176" spans="1:10" x14ac:dyDescent="0.35">
      <c r="A2176" s="71"/>
      <c r="B2176" s="71"/>
      <c r="C2176" s="71"/>
      <c r="D2176" s="69"/>
      <c r="E2176" s="71"/>
      <c r="F2176" s="71"/>
      <c r="G2176" s="71"/>
      <c r="H2176" s="71"/>
      <c r="I2176" s="72"/>
      <c r="J2176" s="73"/>
    </row>
    <row r="2177" spans="1:10" x14ac:dyDescent="0.35">
      <c r="A2177" s="71"/>
      <c r="B2177" s="71"/>
      <c r="C2177" s="71"/>
      <c r="D2177" s="69"/>
      <c r="E2177" s="71"/>
      <c r="F2177" s="71"/>
      <c r="G2177" s="71"/>
      <c r="H2177" s="71"/>
      <c r="I2177" s="72"/>
      <c r="J2177" s="73"/>
    </row>
    <row r="2178" spans="1:10" x14ac:dyDescent="0.35">
      <c r="A2178" s="71"/>
      <c r="B2178" s="71"/>
      <c r="C2178" s="71"/>
      <c r="D2178" s="69"/>
      <c r="E2178" s="71"/>
      <c r="F2178" s="71"/>
      <c r="G2178" s="71"/>
      <c r="H2178" s="71"/>
      <c r="I2178" s="72"/>
      <c r="J2178" s="73"/>
    </row>
    <row r="2179" spans="1:10" x14ac:dyDescent="0.35">
      <c r="A2179" s="71"/>
      <c r="B2179" s="71"/>
      <c r="C2179" s="71"/>
      <c r="D2179" s="69"/>
      <c r="E2179" s="71"/>
      <c r="F2179" s="71"/>
      <c r="G2179" s="71"/>
      <c r="H2179" s="71"/>
      <c r="I2179" s="72"/>
      <c r="J2179" s="73"/>
    </row>
    <row r="2180" spans="1:10" x14ac:dyDescent="0.35">
      <c r="A2180" s="71"/>
      <c r="B2180" s="71"/>
      <c r="C2180" s="71"/>
      <c r="D2180" s="69"/>
      <c r="E2180" s="71"/>
      <c r="F2180" s="71"/>
      <c r="G2180" s="71"/>
      <c r="H2180" s="71"/>
      <c r="I2180" s="72"/>
      <c r="J2180" s="73"/>
    </row>
    <row r="2181" spans="1:10" x14ac:dyDescent="0.35">
      <c r="A2181" s="71"/>
      <c r="B2181" s="71"/>
      <c r="C2181" s="71"/>
      <c r="D2181" s="69"/>
      <c r="E2181" s="71"/>
      <c r="F2181" s="71"/>
      <c r="G2181" s="71"/>
      <c r="H2181" s="71"/>
      <c r="I2181" s="72"/>
      <c r="J2181" s="73"/>
    </row>
    <row r="2182" spans="1:10" x14ac:dyDescent="0.35">
      <c r="A2182" s="71"/>
      <c r="B2182" s="71"/>
      <c r="C2182" s="71"/>
      <c r="D2182" s="69"/>
      <c r="E2182" s="71"/>
      <c r="F2182" s="71"/>
      <c r="G2182" s="71"/>
      <c r="H2182" s="71"/>
      <c r="I2182" s="72"/>
      <c r="J2182" s="73"/>
    </row>
    <row r="2183" spans="1:10" x14ac:dyDescent="0.35">
      <c r="A2183" s="71"/>
      <c r="B2183" s="71"/>
      <c r="C2183" s="71"/>
      <c r="D2183" s="69"/>
      <c r="E2183" s="71"/>
      <c r="F2183" s="71"/>
      <c r="G2183" s="71"/>
      <c r="H2183" s="71"/>
      <c r="I2183" s="72"/>
      <c r="J2183" s="73"/>
    </row>
    <row r="2184" spans="1:10" x14ac:dyDescent="0.35">
      <c r="A2184" s="71"/>
      <c r="B2184" s="71"/>
      <c r="C2184" s="71"/>
      <c r="D2184" s="69"/>
      <c r="E2184" s="71"/>
      <c r="F2184" s="71"/>
      <c r="G2184" s="71"/>
      <c r="H2184" s="71"/>
      <c r="I2184" s="72"/>
      <c r="J2184" s="73"/>
    </row>
    <row r="2185" spans="1:10" x14ac:dyDescent="0.35">
      <c r="A2185" s="71"/>
      <c r="B2185" s="71"/>
      <c r="C2185" s="71"/>
      <c r="D2185" s="69"/>
      <c r="E2185" s="71"/>
      <c r="F2185" s="71"/>
      <c r="G2185" s="71"/>
      <c r="H2185" s="71"/>
      <c r="I2185" s="72"/>
      <c r="J2185" s="73"/>
    </row>
    <row r="2186" spans="1:10" x14ac:dyDescent="0.35">
      <c r="A2186" s="71"/>
      <c r="B2186" s="71"/>
      <c r="C2186" s="71"/>
      <c r="D2186" s="69"/>
      <c r="E2186" s="71"/>
      <c r="F2186" s="71"/>
      <c r="G2186" s="71"/>
      <c r="H2186" s="71"/>
      <c r="I2186" s="72"/>
      <c r="J2186" s="73"/>
    </row>
    <row r="2187" spans="1:10" x14ac:dyDescent="0.35">
      <c r="A2187" s="71"/>
      <c r="B2187" s="71"/>
      <c r="C2187" s="71"/>
      <c r="D2187" s="69"/>
      <c r="E2187" s="71"/>
      <c r="F2187" s="71"/>
      <c r="G2187" s="71"/>
      <c r="H2187" s="71"/>
      <c r="I2187" s="72"/>
      <c r="J2187" s="73"/>
    </row>
  </sheetData>
  <sheetProtection sort="0" autoFilter="0"/>
  <autoFilter ref="A5:BI339" xr:uid="{931D9E30-B358-4F05-91B2-FC21ECD0E9B2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2" showButton="0"/>
    <filterColumn colId="13" showButton="0"/>
    <filterColumn colId="15" showButton="0"/>
    <filterColumn colId="17" showButton="0"/>
    <filterColumn colId="18" showButton="0"/>
    <filterColumn colId="21" showButton="0"/>
    <filterColumn colId="22" showButton="0"/>
    <filterColumn colId="25" showButton="0"/>
    <filterColumn colId="26" showButton="0"/>
    <filterColumn colId="29" showButton="0"/>
    <filterColumn colId="30" showButton="0"/>
    <filterColumn colId="33" showButton="0"/>
    <filterColumn colId="34" showButton="0"/>
    <filterColumn colId="37" showButton="0"/>
    <filterColumn colId="38" showButton="0"/>
    <filterColumn colId="41" showButton="0"/>
    <filterColumn colId="42" showButton="0"/>
    <filterColumn colId="45" showButton="0"/>
    <filterColumn colId="46" showButton="0"/>
    <filterColumn colId="49" showButton="0"/>
    <filterColumn colId="50" showButton="0"/>
    <filterColumn colId="53" showButton="0"/>
    <filterColumn colId="54" showButton="0"/>
    <filterColumn colId="57" showButton="0"/>
    <filterColumn colId="58" showButton="0"/>
  </autoFilter>
  <mergeCells count="48">
    <mergeCell ref="A341:K341"/>
    <mergeCell ref="A5:K5"/>
    <mergeCell ref="L341:AC341"/>
    <mergeCell ref="AD341:AS34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343:AW343"/>
    <mergeCell ref="AP342:AR342"/>
    <mergeCell ref="AT342:AV342"/>
    <mergeCell ref="AX343:BE343"/>
    <mergeCell ref="AH343:AO343"/>
    <mergeCell ref="AX342:AZ342"/>
    <mergeCell ref="BB342:BD342"/>
    <mergeCell ref="AH342:AJ342"/>
    <mergeCell ref="A343:K343"/>
    <mergeCell ref="M343:O343"/>
    <mergeCell ref="P343:Q343"/>
    <mergeCell ref="R343:Y343"/>
    <mergeCell ref="Z343:AG343"/>
    <mergeCell ref="L342:L343"/>
    <mergeCell ref="A342:K342"/>
    <mergeCell ref="AD342:AF342"/>
    <mergeCell ref="V342:X342"/>
    <mergeCell ref="AT341:BH341"/>
    <mergeCell ref="M342:O342"/>
    <mergeCell ref="P342:Q342"/>
    <mergeCell ref="R342:T342"/>
    <mergeCell ref="Z342:AB342"/>
    <mergeCell ref="AL342:AN342"/>
    <mergeCell ref="BF342:BH342"/>
  </mergeCells>
  <phoneticPr fontId="21" type="noConversion"/>
  <pageMargins left="0.17" right="0.17" top="0.75" bottom="0.75" header="0.3" footer="0.3"/>
  <pageSetup paperSize="5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71652-7552-4B44-8821-19E3D1F0E818}">
  <dimension ref="A1:BI2187"/>
  <sheetViews>
    <sheetView zoomScale="80" zoomScaleNormal="80" workbookViewId="0">
      <pane ySplit="7" topLeftCell="A8" activePane="bottomLeft" state="frozen"/>
      <selection pane="bottomLeft" activeCell="AA55" sqref="AA55"/>
    </sheetView>
  </sheetViews>
  <sheetFormatPr defaultColWidth="9.1796875" defaultRowHeight="14.5" x14ac:dyDescent="0.35"/>
  <cols>
    <col min="1" max="1" width="20.7265625" style="51" customWidth="1"/>
    <col min="2" max="2" width="15" style="51" customWidth="1"/>
    <col min="3" max="3" width="14" style="51" customWidth="1"/>
    <col min="4" max="4" width="18.54296875" style="51" bestFit="1" customWidth="1"/>
    <col min="5" max="5" width="47.7265625" style="51" bestFit="1" customWidth="1"/>
    <col min="6" max="6" width="29.26953125" style="51" bestFit="1" customWidth="1"/>
    <col min="7" max="8" width="17.1796875" style="51" customWidth="1"/>
    <col min="9" max="9" width="16.1796875" style="51" bestFit="1" customWidth="1"/>
    <col min="10" max="10" width="44.26953125" style="51" customWidth="1"/>
    <col min="11" max="11" width="21.81640625" style="190" bestFit="1" customWidth="1"/>
    <col min="12" max="12" width="15.7265625" style="190" customWidth="1"/>
    <col min="13" max="15" width="12.26953125" style="190" customWidth="1"/>
    <col min="16" max="20" width="12.26953125" style="51" customWidth="1"/>
    <col min="21" max="25" width="12.26953125" style="51" hidden="1" customWidth="1"/>
    <col min="26" max="28" width="12.26953125" style="51" customWidth="1"/>
    <col min="29" max="33" width="12.26953125" style="51" hidden="1" customWidth="1"/>
    <col min="34" max="36" width="12.26953125" style="51" customWidth="1"/>
    <col min="37" max="41" width="12.26953125" style="51" hidden="1" customWidth="1"/>
    <col min="42" max="44" width="12.26953125" style="51" customWidth="1"/>
    <col min="45" max="49" width="12.26953125" style="51" hidden="1" customWidth="1"/>
    <col min="50" max="52" width="12.26953125" style="51" customWidth="1"/>
    <col min="53" max="59" width="12.26953125" style="51" hidden="1" customWidth="1"/>
    <col min="60" max="60" width="65.54296875" style="51" hidden="1" customWidth="1"/>
    <col min="61" max="16384" width="9.1796875" style="51"/>
  </cols>
  <sheetData>
    <row r="1" spans="1:61" x14ac:dyDescent="0.35">
      <c r="A1" s="1" t="s">
        <v>0</v>
      </c>
      <c r="B1"/>
      <c r="C1" s="1" t="str">
        <f>+'Summary Stats'!B1</f>
        <v>300 - Department of Social and Health Services</v>
      </c>
      <c r="D1"/>
      <c r="E1"/>
      <c r="F1"/>
      <c r="G1"/>
      <c r="H1"/>
      <c r="I1"/>
      <c r="J1"/>
      <c r="K1" s="189"/>
    </row>
    <row r="2" spans="1:61" x14ac:dyDescent="0.35">
      <c r="A2" s="79" t="s">
        <v>63</v>
      </c>
      <c r="B2"/>
      <c r="C2"/>
      <c r="D2"/>
      <c r="E2"/>
      <c r="F2"/>
      <c r="G2"/>
      <c r="H2"/>
      <c r="I2"/>
      <c r="J2"/>
      <c r="K2" s="189"/>
      <c r="L2" s="213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H2" s="52"/>
      <c r="AI2" s="52"/>
      <c r="AJ2" s="52"/>
      <c r="AP2" s="52"/>
      <c r="AQ2" s="52"/>
      <c r="AR2" s="52"/>
      <c r="AX2" s="52"/>
      <c r="AY2" s="52"/>
      <c r="AZ2" s="52"/>
    </row>
    <row r="3" spans="1:61" x14ac:dyDescent="0.35">
      <c r="A3" s="80" t="s">
        <v>2</v>
      </c>
      <c r="B3" s="81">
        <v>45432</v>
      </c>
      <c r="C3"/>
      <c r="D3"/>
      <c r="E3"/>
      <c r="F3"/>
      <c r="G3"/>
      <c r="H3"/>
      <c r="I3"/>
      <c r="J3"/>
      <c r="K3" s="189"/>
      <c r="L3" s="213"/>
      <c r="R3" s="52"/>
      <c r="S3" s="52"/>
      <c r="T3" s="52"/>
      <c r="U3" s="52"/>
      <c r="V3" s="52"/>
      <c r="W3" s="52"/>
      <c r="X3" s="52"/>
      <c r="Z3" s="52"/>
      <c r="AA3" s="52"/>
      <c r="AB3" s="52"/>
      <c r="AH3" s="52"/>
      <c r="AI3" s="52"/>
      <c r="AJ3" s="52"/>
      <c r="AP3" s="52"/>
      <c r="AQ3" s="52"/>
      <c r="AR3" s="52"/>
      <c r="AX3" s="52"/>
      <c r="AY3" s="52"/>
      <c r="AZ3" s="52"/>
    </row>
    <row r="4" spans="1:61" x14ac:dyDescent="0.35">
      <c r="A4"/>
      <c r="B4"/>
      <c r="C4"/>
      <c r="D4"/>
      <c r="E4"/>
      <c r="F4" s="82"/>
      <c r="G4"/>
      <c r="H4"/>
      <c r="I4"/>
      <c r="J4"/>
      <c r="K4" s="189"/>
      <c r="L4" s="213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H4" s="52"/>
      <c r="AI4" s="52"/>
      <c r="AJ4" s="52"/>
      <c r="AP4" s="52"/>
      <c r="AQ4" s="52"/>
      <c r="AR4" s="52"/>
      <c r="AX4" s="52"/>
      <c r="AY4" s="52"/>
      <c r="AZ4" s="52"/>
    </row>
    <row r="5" spans="1:61" x14ac:dyDescent="0.35">
      <c r="A5" s="323" t="s">
        <v>3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192" t="s">
        <v>5</v>
      </c>
      <c r="M5" s="319"/>
      <c r="N5" s="320"/>
      <c r="O5" s="321"/>
      <c r="P5" s="315" t="s">
        <v>6</v>
      </c>
      <c r="Q5" s="317"/>
      <c r="R5" s="322" t="s">
        <v>7</v>
      </c>
      <c r="S5" s="322"/>
      <c r="T5" s="322"/>
      <c r="U5" s="53" t="s">
        <v>8</v>
      </c>
      <c r="V5" s="322" t="s">
        <v>9</v>
      </c>
      <c r="W5" s="322"/>
      <c r="X5" s="322"/>
      <c r="Y5" s="53" t="s">
        <v>10</v>
      </c>
      <c r="Z5" s="322" t="s">
        <v>11</v>
      </c>
      <c r="AA5" s="322"/>
      <c r="AB5" s="322"/>
      <c r="AC5" s="53" t="s">
        <v>8</v>
      </c>
      <c r="AD5" s="322" t="s">
        <v>9</v>
      </c>
      <c r="AE5" s="322"/>
      <c r="AF5" s="322"/>
      <c r="AG5" s="53" t="s">
        <v>10</v>
      </c>
      <c r="AH5" s="322" t="s">
        <v>11</v>
      </c>
      <c r="AI5" s="322"/>
      <c r="AJ5" s="322"/>
      <c r="AK5" s="53" t="s">
        <v>8</v>
      </c>
      <c r="AL5" s="322" t="s">
        <v>9</v>
      </c>
      <c r="AM5" s="322"/>
      <c r="AN5" s="322"/>
      <c r="AO5" s="53" t="s">
        <v>10</v>
      </c>
      <c r="AP5" s="322" t="s">
        <v>11</v>
      </c>
      <c r="AQ5" s="322"/>
      <c r="AR5" s="322"/>
      <c r="AS5" s="53" t="s">
        <v>8</v>
      </c>
      <c r="AT5" s="322" t="s">
        <v>9</v>
      </c>
      <c r="AU5" s="322"/>
      <c r="AV5" s="322"/>
      <c r="AW5" s="53" t="s">
        <v>10</v>
      </c>
      <c r="AX5" s="322" t="s">
        <v>11</v>
      </c>
      <c r="AY5" s="322"/>
      <c r="AZ5" s="322"/>
      <c r="BA5" s="53" t="s">
        <v>8</v>
      </c>
      <c r="BB5" s="322" t="s">
        <v>9</v>
      </c>
      <c r="BC5" s="322"/>
      <c r="BD5" s="322"/>
      <c r="BE5" s="53" t="s">
        <v>10</v>
      </c>
      <c r="BF5" s="315"/>
      <c r="BG5" s="316"/>
      <c r="BH5" s="317"/>
    </row>
    <row r="6" spans="1:61" s="56" customFormat="1" x14ac:dyDescent="0.35">
      <c r="A6" s="83"/>
      <c r="B6" s="84"/>
      <c r="C6" s="84"/>
      <c r="D6" s="84"/>
      <c r="E6" s="85"/>
      <c r="F6" s="84"/>
      <c r="G6" s="84"/>
      <c r="H6" s="85"/>
      <c r="I6" s="86"/>
      <c r="J6" s="86"/>
      <c r="K6" s="207"/>
      <c r="L6" s="214"/>
      <c r="M6" s="308" t="s">
        <v>28</v>
      </c>
      <c r="N6" s="309"/>
      <c r="O6" s="310"/>
      <c r="P6" s="311"/>
      <c r="Q6" s="312"/>
      <c r="R6" s="302" t="s">
        <v>29</v>
      </c>
      <c r="S6" s="303"/>
      <c r="T6" s="303"/>
      <c r="U6" s="303"/>
      <c r="V6" s="303"/>
      <c r="W6" s="303"/>
      <c r="X6" s="303"/>
      <c r="Y6" s="304"/>
      <c r="Z6" s="302" t="s">
        <v>30</v>
      </c>
      <c r="AA6" s="303"/>
      <c r="AB6" s="303"/>
      <c r="AC6" s="303"/>
      <c r="AD6" s="303"/>
      <c r="AE6" s="303"/>
      <c r="AF6" s="303"/>
      <c r="AG6" s="304"/>
      <c r="AH6" s="302" t="s">
        <v>31</v>
      </c>
      <c r="AI6" s="303"/>
      <c r="AJ6" s="303"/>
      <c r="AK6" s="303"/>
      <c r="AL6" s="303"/>
      <c r="AM6" s="303"/>
      <c r="AN6" s="303"/>
      <c r="AO6" s="304"/>
      <c r="AP6" s="302" t="s">
        <v>32</v>
      </c>
      <c r="AQ6" s="303"/>
      <c r="AR6" s="303"/>
      <c r="AS6" s="303"/>
      <c r="AT6" s="303"/>
      <c r="AU6" s="303"/>
      <c r="AV6" s="303"/>
      <c r="AW6" s="304"/>
      <c r="AX6" s="302" t="s">
        <v>33</v>
      </c>
      <c r="AY6" s="303"/>
      <c r="AZ6" s="303"/>
      <c r="BA6" s="303"/>
      <c r="BB6" s="303"/>
      <c r="BC6" s="303"/>
      <c r="BD6" s="303"/>
      <c r="BE6" s="304"/>
      <c r="BF6" s="55"/>
      <c r="BG6" s="55"/>
      <c r="BH6" s="55"/>
    </row>
    <row r="7" spans="1:61" ht="58" x14ac:dyDescent="0.35">
      <c r="A7" s="87" t="s">
        <v>64</v>
      </c>
      <c r="B7" s="87" t="s">
        <v>13</v>
      </c>
      <c r="C7" s="87" t="s">
        <v>14</v>
      </c>
      <c r="D7" s="87" t="s">
        <v>15</v>
      </c>
      <c r="E7" s="88" t="s">
        <v>16</v>
      </c>
      <c r="F7" s="87" t="s">
        <v>17</v>
      </c>
      <c r="G7" s="87" t="s">
        <v>18</v>
      </c>
      <c r="H7" s="88" t="s">
        <v>19</v>
      </c>
      <c r="I7" s="89" t="s">
        <v>20</v>
      </c>
      <c r="J7" s="89" t="s">
        <v>65</v>
      </c>
      <c r="K7" s="215" t="s">
        <v>66</v>
      </c>
      <c r="L7" s="216" t="s">
        <v>1418</v>
      </c>
      <c r="M7" s="127" t="s">
        <v>35</v>
      </c>
      <c r="N7" s="127" t="s">
        <v>36</v>
      </c>
      <c r="O7" s="127" t="s">
        <v>37</v>
      </c>
      <c r="P7" s="58" t="s">
        <v>38</v>
      </c>
      <c r="Q7" s="58" t="s">
        <v>39</v>
      </c>
      <c r="R7" s="58" t="s">
        <v>40</v>
      </c>
      <c r="S7" s="58" t="s">
        <v>41</v>
      </c>
      <c r="T7" s="58" t="s">
        <v>42</v>
      </c>
      <c r="U7" s="58" t="s">
        <v>43</v>
      </c>
      <c r="V7" s="58" t="s">
        <v>35</v>
      </c>
      <c r="W7" s="58" t="s">
        <v>36</v>
      </c>
      <c r="X7" s="58" t="s">
        <v>44</v>
      </c>
      <c r="Y7" s="58" t="s">
        <v>45</v>
      </c>
      <c r="Z7" s="58" t="s">
        <v>40</v>
      </c>
      <c r="AA7" s="58" t="s">
        <v>41</v>
      </c>
      <c r="AB7" s="58" t="s">
        <v>42</v>
      </c>
      <c r="AC7" s="58" t="s">
        <v>43</v>
      </c>
      <c r="AD7" s="58" t="s">
        <v>35</v>
      </c>
      <c r="AE7" s="58" t="s">
        <v>36</v>
      </c>
      <c r="AF7" s="58" t="s">
        <v>44</v>
      </c>
      <c r="AG7" s="58" t="s">
        <v>45</v>
      </c>
      <c r="AH7" s="58" t="s">
        <v>40</v>
      </c>
      <c r="AI7" s="58" t="s">
        <v>41</v>
      </c>
      <c r="AJ7" s="58" t="s">
        <v>42</v>
      </c>
      <c r="AK7" s="58" t="s">
        <v>43</v>
      </c>
      <c r="AL7" s="58" t="s">
        <v>35</v>
      </c>
      <c r="AM7" s="58" t="s">
        <v>36</v>
      </c>
      <c r="AN7" s="58" t="s">
        <v>44</v>
      </c>
      <c r="AO7" s="58" t="s">
        <v>45</v>
      </c>
      <c r="AP7" s="58" t="s">
        <v>40</v>
      </c>
      <c r="AQ7" s="58" t="s">
        <v>41</v>
      </c>
      <c r="AR7" s="58" t="s">
        <v>42</v>
      </c>
      <c r="AS7" s="58" t="s">
        <v>43</v>
      </c>
      <c r="AT7" s="58" t="s">
        <v>35</v>
      </c>
      <c r="AU7" s="58" t="s">
        <v>36</v>
      </c>
      <c r="AV7" s="58" t="s">
        <v>44</v>
      </c>
      <c r="AW7" s="58" t="s">
        <v>45</v>
      </c>
      <c r="AX7" s="58" t="s">
        <v>40</v>
      </c>
      <c r="AY7" s="58" t="s">
        <v>41</v>
      </c>
      <c r="AZ7" s="58" t="s">
        <v>42</v>
      </c>
      <c r="BA7" s="58" t="s">
        <v>43</v>
      </c>
      <c r="BB7" s="58" t="s">
        <v>35</v>
      </c>
      <c r="BC7" s="58" t="s">
        <v>36</v>
      </c>
      <c r="BD7" s="58" t="s">
        <v>44</v>
      </c>
      <c r="BE7" s="58" t="s">
        <v>45</v>
      </c>
      <c r="BF7" s="59" t="s">
        <v>46</v>
      </c>
      <c r="BG7" s="59" t="s">
        <v>47</v>
      </c>
      <c r="BH7" s="59" t="s">
        <v>48</v>
      </c>
    </row>
    <row r="8" spans="1:61" s="67" customFormat="1" x14ac:dyDescent="0.35">
      <c r="A8" s="90" t="s">
        <v>159</v>
      </c>
      <c r="B8" s="90" t="s">
        <v>160</v>
      </c>
      <c r="C8" s="90" t="s">
        <v>161</v>
      </c>
      <c r="D8" s="91" t="s">
        <v>162</v>
      </c>
      <c r="E8" s="90" t="s">
        <v>163</v>
      </c>
      <c r="F8" s="90" t="s">
        <v>164</v>
      </c>
      <c r="G8" s="90" t="s">
        <v>165</v>
      </c>
      <c r="H8" s="90" t="s">
        <v>166</v>
      </c>
      <c r="I8" s="92">
        <v>8708</v>
      </c>
      <c r="J8" s="90" t="s">
        <v>167</v>
      </c>
      <c r="K8" s="93">
        <f t="shared" ref="K8:K71" si="0">I8*9.16</f>
        <v>79765.279999999999</v>
      </c>
      <c r="L8" s="61">
        <v>5340.963395309529</v>
      </c>
      <c r="M8" s="63"/>
      <c r="N8" s="63"/>
      <c r="O8" s="63"/>
      <c r="P8" s="60" t="s">
        <v>120</v>
      </c>
      <c r="Q8" s="60">
        <v>999</v>
      </c>
      <c r="R8" s="64">
        <v>5495.8513337735058</v>
      </c>
      <c r="S8" s="61"/>
      <c r="T8" s="65">
        <f>R8+S8</f>
        <v>5495.8513337735058</v>
      </c>
      <c r="U8" s="61"/>
      <c r="V8" s="61"/>
      <c r="W8" s="61"/>
      <c r="X8" s="61"/>
      <c r="Y8" s="61"/>
      <c r="Z8" s="64">
        <f>L8+(L8*0.029)</f>
        <v>5495.8513337735058</v>
      </c>
      <c r="AA8" s="61"/>
      <c r="AB8" s="65">
        <f>Z8+AA8</f>
        <v>5495.8513337735058</v>
      </c>
      <c r="AC8" s="61"/>
      <c r="AD8" s="61"/>
      <c r="AE8" s="61"/>
      <c r="AF8" s="61"/>
      <c r="AG8" s="61"/>
      <c r="AH8" s="64">
        <f t="shared" ref="AH8:AH71" si="1">Z8+(Z8*0.029)</f>
        <v>5655.2310224529374</v>
      </c>
      <c r="AI8" s="61"/>
      <c r="AJ8" s="65">
        <f t="shared" ref="AJ8:AJ71" si="2">AH8+AI8</f>
        <v>5655.2310224529374</v>
      </c>
      <c r="AK8" s="61"/>
      <c r="AL8" s="61"/>
      <c r="AM8" s="61"/>
      <c r="AN8" s="61"/>
      <c r="AO8" s="61"/>
      <c r="AP8" s="64">
        <f t="shared" ref="AP8:AP71" si="3">AH8+(AH8*0.029)</f>
        <v>5819.2327221040723</v>
      </c>
      <c r="AQ8" s="61"/>
      <c r="AR8" s="65">
        <f>AP8+AQ8</f>
        <v>5819.2327221040723</v>
      </c>
      <c r="AS8" s="61"/>
      <c r="AT8" s="61"/>
      <c r="AU8" s="61"/>
      <c r="AV8" s="61"/>
      <c r="AW8" s="61"/>
      <c r="AX8" s="64">
        <f>AP8+(AP8*0.029)</f>
        <v>5987.9904710450901</v>
      </c>
      <c r="AY8" s="61"/>
      <c r="AZ8" s="65">
        <f>AX8+AY8</f>
        <v>5987.9904710450901</v>
      </c>
      <c r="BA8" s="61"/>
      <c r="BB8" s="61"/>
      <c r="BC8" s="61"/>
      <c r="BD8" s="61"/>
      <c r="BE8" s="61"/>
      <c r="BF8" s="66"/>
      <c r="BG8" s="66"/>
      <c r="BH8" s="66"/>
      <c r="BI8" s="66" t="s">
        <v>1507</v>
      </c>
    </row>
    <row r="9" spans="1:61" s="67" customFormat="1" x14ac:dyDescent="0.35">
      <c r="A9" s="90" t="s">
        <v>168</v>
      </c>
      <c r="B9" s="90" t="s">
        <v>160</v>
      </c>
      <c r="C9" s="90" t="s">
        <v>161</v>
      </c>
      <c r="D9" s="91" t="s">
        <v>162</v>
      </c>
      <c r="E9" s="90" t="s">
        <v>169</v>
      </c>
      <c r="F9" s="90" t="s">
        <v>164</v>
      </c>
      <c r="G9" s="90" t="s">
        <v>165</v>
      </c>
      <c r="H9" s="90" t="s">
        <v>166</v>
      </c>
      <c r="I9" s="92">
        <v>10484</v>
      </c>
      <c r="J9" s="90" t="s">
        <v>170</v>
      </c>
      <c r="K9" s="93">
        <f t="shared" si="0"/>
        <v>96033.44</v>
      </c>
      <c r="L9" s="61">
        <v>6430.2549651383897</v>
      </c>
      <c r="M9" s="63"/>
      <c r="N9" s="63"/>
      <c r="O9" s="63"/>
      <c r="P9" s="60" t="s">
        <v>120</v>
      </c>
      <c r="Q9" s="60">
        <v>999</v>
      </c>
      <c r="R9" s="64">
        <v>6616.7323591274035</v>
      </c>
      <c r="S9" s="61"/>
      <c r="T9" s="65">
        <f t="shared" ref="T9:T72" si="4">R9+S9</f>
        <v>6616.7323591274035</v>
      </c>
      <c r="U9" s="61"/>
      <c r="V9" s="61"/>
      <c r="W9" s="61"/>
      <c r="X9" s="61"/>
      <c r="Y9" s="61"/>
      <c r="Z9" s="64">
        <f t="shared" ref="Z9:Z72" si="5">L9+(L9*0.029)</f>
        <v>6616.7323591274035</v>
      </c>
      <c r="AA9" s="61"/>
      <c r="AB9" s="65">
        <f t="shared" ref="AB9:AB72" si="6">Z9+AA9</f>
        <v>6616.7323591274035</v>
      </c>
      <c r="AC9" s="61"/>
      <c r="AD9" s="61"/>
      <c r="AE9" s="61"/>
      <c r="AF9" s="61"/>
      <c r="AG9" s="61"/>
      <c r="AH9" s="64">
        <f t="shared" si="1"/>
        <v>6808.6175975420983</v>
      </c>
      <c r="AI9" s="61"/>
      <c r="AJ9" s="65">
        <f t="shared" si="2"/>
        <v>6808.6175975420983</v>
      </c>
      <c r="AK9" s="61"/>
      <c r="AL9" s="61"/>
      <c r="AM9" s="61"/>
      <c r="AN9" s="61"/>
      <c r="AO9" s="61"/>
      <c r="AP9" s="64">
        <f t="shared" si="3"/>
        <v>7006.0675078708191</v>
      </c>
      <c r="AQ9" s="61"/>
      <c r="AR9" s="65">
        <f t="shared" ref="AR9:AR72" si="7">AP9+AQ9</f>
        <v>7006.0675078708191</v>
      </c>
      <c r="AS9" s="61"/>
      <c r="AT9" s="61"/>
      <c r="AU9" s="61"/>
      <c r="AV9" s="61"/>
      <c r="AW9" s="61"/>
      <c r="AX9" s="64">
        <f t="shared" ref="AX9:AX72" si="8">AP9+(AP9*0.029)</f>
        <v>7209.2434655990728</v>
      </c>
      <c r="AY9" s="61"/>
      <c r="AZ9" s="65">
        <f t="shared" ref="AZ9:AZ72" si="9">AX9+AY9</f>
        <v>7209.2434655990728</v>
      </c>
      <c r="BA9" s="61"/>
      <c r="BB9" s="61"/>
      <c r="BC9" s="61"/>
      <c r="BD9" s="61"/>
      <c r="BE9" s="61"/>
      <c r="BF9" s="66"/>
      <c r="BG9" s="66"/>
      <c r="BH9" s="66"/>
      <c r="BI9" s="66" t="s">
        <v>1507</v>
      </c>
    </row>
    <row r="10" spans="1:61" s="67" customFormat="1" x14ac:dyDescent="0.35">
      <c r="A10" s="90" t="s">
        <v>171</v>
      </c>
      <c r="B10" s="90" t="s">
        <v>160</v>
      </c>
      <c r="C10" s="90" t="s">
        <v>161</v>
      </c>
      <c r="D10" s="91" t="s">
        <v>162</v>
      </c>
      <c r="E10" s="90" t="s">
        <v>172</v>
      </c>
      <c r="F10" s="90" t="s">
        <v>164</v>
      </c>
      <c r="G10" s="90" t="s">
        <v>165</v>
      </c>
      <c r="H10" s="90" t="s">
        <v>166</v>
      </c>
      <c r="I10" s="92">
        <v>27397</v>
      </c>
      <c r="J10" s="90" t="s">
        <v>173</v>
      </c>
      <c r="K10" s="93">
        <f t="shared" si="0"/>
        <v>250956.52</v>
      </c>
      <c r="L10" s="61">
        <v>16803.671812275512</v>
      </c>
      <c r="M10" s="63"/>
      <c r="N10" s="63"/>
      <c r="O10" s="63"/>
      <c r="P10" s="60" t="s">
        <v>120</v>
      </c>
      <c r="Q10" s="60">
        <v>999</v>
      </c>
      <c r="R10" s="64">
        <v>17290.978294831501</v>
      </c>
      <c r="S10" s="61"/>
      <c r="T10" s="65">
        <f t="shared" si="4"/>
        <v>17290.978294831501</v>
      </c>
      <c r="U10" s="61"/>
      <c r="V10" s="61"/>
      <c r="W10" s="61"/>
      <c r="X10" s="61"/>
      <c r="Y10" s="61"/>
      <c r="Z10" s="64">
        <f t="shared" si="5"/>
        <v>17290.978294831501</v>
      </c>
      <c r="AA10" s="61"/>
      <c r="AB10" s="65">
        <f t="shared" si="6"/>
        <v>17290.978294831501</v>
      </c>
      <c r="AC10" s="61"/>
      <c r="AD10" s="61"/>
      <c r="AE10" s="61"/>
      <c r="AF10" s="61"/>
      <c r="AG10" s="61"/>
      <c r="AH10" s="64">
        <f t="shared" si="1"/>
        <v>17792.416665381614</v>
      </c>
      <c r="AI10" s="61"/>
      <c r="AJ10" s="65">
        <f t="shared" si="2"/>
        <v>17792.416665381614</v>
      </c>
      <c r="AK10" s="61"/>
      <c r="AL10" s="61"/>
      <c r="AM10" s="61"/>
      <c r="AN10" s="61"/>
      <c r="AO10" s="61"/>
      <c r="AP10" s="64">
        <f t="shared" si="3"/>
        <v>18308.396748677682</v>
      </c>
      <c r="AQ10" s="61"/>
      <c r="AR10" s="65">
        <f t="shared" si="7"/>
        <v>18308.396748677682</v>
      </c>
      <c r="AS10" s="61"/>
      <c r="AT10" s="61"/>
      <c r="AU10" s="61"/>
      <c r="AV10" s="61"/>
      <c r="AW10" s="61"/>
      <c r="AX10" s="64">
        <f t="shared" si="8"/>
        <v>18839.340254389335</v>
      </c>
      <c r="AY10" s="61"/>
      <c r="AZ10" s="65">
        <f t="shared" si="9"/>
        <v>18839.340254389335</v>
      </c>
      <c r="BA10" s="61"/>
      <c r="BB10" s="61"/>
      <c r="BC10" s="61"/>
      <c r="BD10" s="61"/>
      <c r="BE10" s="61"/>
      <c r="BF10" s="66"/>
      <c r="BG10" s="66"/>
      <c r="BH10" s="66"/>
      <c r="BI10" s="66" t="s">
        <v>1507</v>
      </c>
    </row>
    <row r="11" spans="1:61" s="67" customFormat="1" x14ac:dyDescent="0.35">
      <c r="A11" s="90" t="s">
        <v>174</v>
      </c>
      <c r="B11" s="90" t="s">
        <v>160</v>
      </c>
      <c r="C11" s="90" t="s">
        <v>161</v>
      </c>
      <c r="D11" s="91" t="s">
        <v>162</v>
      </c>
      <c r="E11" s="90" t="s">
        <v>175</v>
      </c>
      <c r="F11" s="90" t="s">
        <v>164</v>
      </c>
      <c r="G11" s="90" t="s">
        <v>165</v>
      </c>
      <c r="H11" s="90" t="s">
        <v>166</v>
      </c>
      <c r="I11" s="92">
        <v>9394</v>
      </c>
      <c r="J11" s="90" t="s">
        <v>176</v>
      </c>
      <c r="K11" s="93">
        <f t="shared" si="0"/>
        <v>86049.040000000008</v>
      </c>
      <c r="L11" s="61">
        <v>5761.7145309528842</v>
      </c>
      <c r="M11" s="63"/>
      <c r="N11" s="63"/>
      <c r="O11" s="63"/>
      <c r="P11" s="60" t="s">
        <v>122</v>
      </c>
      <c r="Q11" s="60"/>
      <c r="R11" s="64">
        <v>5928.8042523505173</v>
      </c>
      <c r="S11" s="61"/>
      <c r="T11" s="65">
        <f t="shared" si="4"/>
        <v>5928.8042523505173</v>
      </c>
      <c r="U11" s="61"/>
      <c r="V11" s="61"/>
      <c r="W11" s="61"/>
      <c r="X11" s="61"/>
      <c r="Y11" s="61"/>
      <c r="Z11" s="64">
        <f t="shared" si="5"/>
        <v>5928.8042523505173</v>
      </c>
      <c r="AA11" s="61"/>
      <c r="AB11" s="65">
        <f t="shared" si="6"/>
        <v>5928.8042523505173</v>
      </c>
      <c r="AC11" s="61"/>
      <c r="AD11" s="61"/>
      <c r="AE11" s="61"/>
      <c r="AF11" s="61"/>
      <c r="AG11" s="61"/>
      <c r="AH11" s="64">
        <f t="shared" si="1"/>
        <v>6100.7395756686819</v>
      </c>
      <c r="AI11" s="61"/>
      <c r="AJ11" s="65">
        <f t="shared" si="2"/>
        <v>6100.7395756686819</v>
      </c>
      <c r="AK11" s="61"/>
      <c r="AL11" s="61"/>
      <c r="AM11" s="61"/>
      <c r="AN11" s="61"/>
      <c r="AO11" s="61"/>
      <c r="AP11" s="64">
        <f t="shared" si="3"/>
        <v>6277.6610233630736</v>
      </c>
      <c r="AQ11" s="61"/>
      <c r="AR11" s="65">
        <f t="shared" si="7"/>
        <v>6277.6610233630736</v>
      </c>
      <c r="AS11" s="61"/>
      <c r="AT11" s="61"/>
      <c r="AU11" s="61"/>
      <c r="AV11" s="61"/>
      <c r="AW11" s="61"/>
      <c r="AX11" s="64">
        <f t="shared" si="8"/>
        <v>6459.7131930406031</v>
      </c>
      <c r="AY11" s="61"/>
      <c r="AZ11" s="65">
        <f t="shared" si="9"/>
        <v>6459.7131930406031</v>
      </c>
      <c r="BA11" s="61"/>
      <c r="BB11" s="61"/>
      <c r="BC11" s="61"/>
      <c r="BD11" s="61"/>
      <c r="BE11" s="61"/>
      <c r="BF11" s="66"/>
      <c r="BG11" s="66"/>
      <c r="BH11" s="66"/>
      <c r="BI11" s="66" t="s">
        <v>1507</v>
      </c>
    </row>
    <row r="12" spans="1:61" s="67" customFormat="1" x14ac:dyDescent="0.35">
      <c r="A12" s="90" t="s">
        <v>177</v>
      </c>
      <c r="B12" s="90" t="s">
        <v>160</v>
      </c>
      <c r="C12" s="90" t="s">
        <v>161</v>
      </c>
      <c r="D12" s="91" t="s">
        <v>162</v>
      </c>
      <c r="E12" s="90" t="s">
        <v>178</v>
      </c>
      <c r="F12" s="90" t="s">
        <v>164</v>
      </c>
      <c r="G12" s="90" t="s">
        <v>165</v>
      </c>
      <c r="H12" s="90" t="s">
        <v>166</v>
      </c>
      <c r="I12" s="92">
        <v>11209</v>
      </c>
      <c r="J12" s="90" t="s">
        <v>170</v>
      </c>
      <c r="K12" s="93">
        <f t="shared" si="0"/>
        <v>102674.44</v>
      </c>
      <c r="L12" s="61">
        <v>6874.9263548489325</v>
      </c>
      <c r="M12" s="63"/>
      <c r="N12" s="63"/>
      <c r="O12" s="63"/>
      <c r="P12" s="60" t="s">
        <v>120</v>
      </c>
      <c r="Q12" s="60">
        <v>999</v>
      </c>
      <c r="R12" s="64">
        <v>7074.2992191395515</v>
      </c>
      <c r="S12" s="61"/>
      <c r="T12" s="65">
        <f t="shared" si="4"/>
        <v>7074.2992191395515</v>
      </c>
      <c r="U12" s="61"/>
      <c r="V12" s="61"/>
      <c r="W12" s="61"/>
      <c r="X12" s="61"/>
      <c r="Y12" s="61"/>
      <c r="Z12" s="64">
        <f t="shared" si="5"/>
        <v>7074.2992191395515</v>
      </c>
      <c r="AA12" s="61"/>
      <c r="AB12" s="65">
        <f t="shared" si="6"/>
        <v>7074.2992191395515</v>
      </c>
      <c r="AC12" s="61"/>
      <c r="AD12" s="61"/>
      <c r="AE12" s="61"/>
      <c r="AF12" s="61"/>
      <c r="AG12" s="61"/>
      <c r="AH12" s="64">
        <f t="shared" si="1"/>
        <v>7279.4538964945987</v>
      </c>
      <c r="AI12" s="61"/>
      <c r="AJ12" s="65">
        <f t="shared" si="2"/>
        <v>7279.4538964945987</v>
      </c>
      <c r="AK12" s="61"/>
      <c r="AL12" s="61"/>
      <c r="AM12" s="61"/>
      <c r="AN12" s="61"/>
      <c r="AO12" s="61"/>
      <c r="AP12" s="64">
        <f t="shared" si="3"/>
        <v>7490.5580594929424</v>
      </c>
      <c r="AQ12" s="61"/>
      <c r="AR12" s="65">
        <f t="shared" si="7"/>
        <v>7490.5580594929424</v>
      </c>
      <c r="AS12" s="61"/>
      <c r="AT12" s="61"/>
      <c r="AU12" s="61"/>
      <c r="AV12" s="61"/>
      <c r="AW12" s="61"/>
      <c r="AX12" s="64">
        <f t="shared" si="8"/>
        <v>7707.7842432182379</v>
      </c>
      <c r="AY12" s="61"/>
      <c r="AZ12" s="65">
        <f t="shared" si="9"/>
        <v>7707.7842432182379</v>
      </c>
      <c r="BA12" s="61"/>
      <c r="BB12" s="61"/>
      <c r="BC12" s="61"/>
      <c r="BD12" s="61"/>
      <c r="BE12" s="61"/>
      <c r="BF12" s="66"/>
      <c r="BG12" s="66"/>
      <c r="BH12" s="66"/>
      <c r="BI12" s="66" t="s">
        <v>1507</v>
      </c>
    </row>
    <row r="13" spans="1:61" s="67" customFormat="1" x14ac:dyDescent="0.35">
      <c r="A13" s="90" t="s">
        <v>179</v>
      </c>
      <c r="B13" s="90" t="s">
        <v>160</v>
      </c>
      <c r="C13" s="90" t="s">
        <v>161</v>
      </c>
      <c r="D13" s="91" t="s">
        <v>162</v>
      </c>
      <c r="E13" s="90" t="s">
        <v>180</v>
      </c>
      <c r="F13" s="90" t="s">
        <v>164</v>
      </c>
      <c r="G13" s="90" t="s">
        <v>165</v>
      </c>
      <c r="H13" s="90" t="s">
        <v>166</v>
      </c>
      <c r="I13" s="92">
        <v>10484</v>
      </c>
      <c r="J13" s="90" t="s">
        <v>170</v>
      </c>
      <c r="K13" s="93">
        <f t="shared" si="0"/>
        <v>96033.44</v>
      </c>
      <c r="L13" s="61">
        <v>6430.2549651383897</v>
      </c>
      <c r="M13" s="63"/>
      <c r="N13" s="63"/>
      <c r="O13" s="63"/>
      <c r="P13" s="60" t="s">
        <v>122</v>
      </c>
      <c r="Q13" s="60"/>
      <c r="R13" s="64">
        <v>6616.7323591274035</v>
      </c>
      <c r="S13" s="61"/>
      <c r="T13" s="65">
        <f t="shared" si="4"/>
        <v>6616.7323591274035</v>
      </c>
      <c r="U13" s="61"/>
      <c r="V13" s="61"/>
      <c r="W13" s="61"/>
      <c r="X13" s="61"/>
      <c r="Y13" s="61"/>
      <c r="Z13" s="64">
        <f t="shared" si="5"/>
        <v>6616.7323591274035</v>
      </c>
      <c r="AA13" s="61"/>
      <c r="AB13" s="65">
        <f t="shared" si="6"/>
        <v>6616.7323591274035</v>
      </c>
      <c r="AC13" s="61"/>
      <c r="AD13" s="61"/>
      <c r="AE13" s="61"/>
      <c r="AF13" s="61"/>
      <c r="AG13" s="61"/>
      <c r="AH13" s="64">
        <f t="shared" si="1"/>
        <v>6808.6175975420983</v>
      </c>
      <c r="AI13" s="61"/>
      <c r="AJ13" s="65">
        <f t="shared" si="2"/>
        <v>6808.6175975420983</v>
      </c>
      <c r="AK13" s="61"/>
      <c r="AL13" s="61"/>
      <c r="AM13" s="61"/>
      <c r="AN13" s="61"/>
      <c r="AO13" s="61"/>
      <c r="AP13" s="64">
        <f t="shared" si="3"/>
        <v>7006.0675078708191</v>
      </c>
      <c r="AQ13" s="61"/>
      <c r="AR13" s="65">
        <f t="shared" si="7"/>
        <v>7006.0675078708191</v>
      </c>
      <c r="AS13" s="61"/>
      <c r="AT13" s="61"/>
      <c r="AU13" s="61"/>
      <c r="AV13" s="61"/>
      <c r="AW13" s="61"/>
      <c r="AX13" s="64">
        <f t="shared" si="8"/>
        <v>7209.2434655990728</v>
      </c>
      <c r="AY13" s="61"/>
      <c r="AZ13" s="65">
        <f t="shared" si="9"/>
        <v>7209.2434655990728</v>
      </c>
      <c r="BA13" s="61"/>
      <c r="BB13" s="61"/>
      <c r="BC13" s="61"/>
      <c r="BD13" s="61"/>
      <c r="BE13" s="61"/>
      <c r="BF13" s="66"/>
      <c r="BG13" s="66"/>
      <c r="BH13" s="66"/>
      <c r="BI13" s="66" t="s">
        <v>1507</v>
      </c>
    </row>
    <row r="14" spans="1:61" s="67" customFormat="1" x14ac:dyDescent="0.35">
      <c r="A14" s="90" t="s">
        <v>181</v>
      </c>
      <c r="B14" s="90" t="s">
        <v>160</v>
      </c>
      <c r="C14" s="90" t="s">
        <v>161</v>
      </c>
      <c r="D14" s="91" t="s">
        <v>162</v>
      </c>
      <c r="E14" s="90" t="s">
        <v>182</v>
      </c>
      <c r="F14" s="90" t="s">
        <v>164</v>
      </c>
      <c r="G14" s="90" t="s">
        <v>165</v>
      </c>
      <c r="H14" s="90" t="s">
        <v>166</v>
      </c>
      <c r="I14" s="92">
        <v>19816</v>
      </c>
      <c r="J14" s="90" t="s">
        <v>167</v>
      </c>
      <c r="K14" s="93">
        <f t="shared" si="0"/>
        <v>181514.56</v>
      </c>
      <c r="L14" s="61">
        <v>12153.942425522924</v>
      </c>
      <c r="M14" s="63"/>
      <c r="N14" s="63"/>
      <c r="O14" s="63"/>
      <c r="P14" s="60" t="s">
        <v>120</v>
      </c>
      <c r="Q14" s="60">
        <v>999</v>
      </c>
      <c r="R14" s="64">
        <v>12506.406755863089</v>
      </c>
      <c r="S14" s="61"/>
      <c r="T14" s="65">
        <f t="shared" si="4"/>
        <v>12506.406755863089</v>
      </c>
      <c r="U14" s="61"/>
      <c r="V14" s="61"/>
      <c r="W14" s="61"/>
      <c r="X14" s="61"/>
      <c r="Y14" s="61"/>
      <c r="Z14" s="64">
        <f t="shared" si="5"/>
        <v>12506.406755863089</v>
      </c>
      <c r="AA14" s="61"/>
      <c r="AB14" s="65">
        <f t="shared" si="6"/>
        <v>12506.406755863089</v>
      </c>
      <c r="AC14" s="61"/>
      <c r="AD14" s="61"/>
      <c r="AE14" s="61"/>
      <c r="AF14" s="61"/>
      <c r="AG14" s="61"/>
      <c r="AH14" s="64">
        <f t="shared" si="1"/>
        <v>12869.092551783118</v>
      </c>
      <c r="AI14" s="61"/>
      <c r="AJ14" s="65">
        <f t="shared" si="2"/>
        <v>12869.092551783118</v>
      </c>
      <c r="AK14" s="61"/>
      <c r="AL14" s="61"/>
      <c r="AM14" s="61"/>
      <c r="AN14" s="61"/>
      <c r="AO14" s="61"/>
      <c r="AP14" s="64">
        <f t="shared" si="3"/>
        <v>13242.296235784828</v>
      </c>
      <c r="AQ14" s="61"/>
      <c r="AR14" s="65">
        <f t="shared" si="7"/>
        <v>13242.296235784828</v>
      </c>
      <c r="AS14" s="61"/>
      <c r="AT14" s="61"/>
      <c r="AU14" s="61"/>
      <c r="AV14" s="61"/>
      <c r="AW14" s="61"/>
      <c r="AX14" s="64">
        <f t="shared" si="8"/>
        <v>13626.322826622589</v>
      </c>
      <c r="AY14" s="61"/>
      <c r="AZ14" s="65">
        <f t="shared" si="9"/>
        <v>13626.322826622589</v>
      </c>
      <c r="BA14" s="61"/>
      <c r="BB14" s="61"/>
      <c r="BC14" s="61"/>
      <c r="BD14" s="61"/>
      <c r="BE14" s="61"/>
      <c r="BF14" s="66"/>
      <c r="BG14" s="66"/>
      <c r="BH14" s="66"/>
      <c r="BI14" s="66" t="s">
        <v>1507</v>
      </c>
    </row>
    <row r="15" spans="1:61" s="67" customFormat="1" x14ac:dyDescent="0.35">
      <c r="A15" s="90" t="s">
        <v>183</v>
      </c>
      <c r="B15" s="90" t="s">
        <v>160</v>
      </c>
      <c r="C15" s="90" t="s">
        <v>161</v>
      </c>
      <c r="D15" s="91" t="s">
        <v>162</v>
      </c>
      <c r="E15" s="90" t="s">
        <v>184</v>
      </c>
      <c r="F15" s="90" t="s">
        <v>185</v>
      </c>
      <c r="G15" s="90" t="s">
        <v>186</v>
      </c>
      <c r="H15" s="90" t="s">
        <v>54</v>
      </c>
      <c r="I15" s="92">
        <v>3041</v>
      </c>
      <c r="J15" s="90" t="s">
        <v>187</v>
      </c>
      <c r="K15" s="93">
        <f t="shared" si="0"/>
        <v>27855.56</v>
      </c>
      <c r="L15" s="218">
        <v>206.89</v>
      </c>
      <c r="M15" s="63"/>
      <c r="N15" s="63"/>
      <c r="O15" s="63"/>
      <c r="P15" s="60" t="s">
        <v>122</v>
      </c>
      <c r="Q15" s="60"/>
      <c r="R15" s="64">
        <v>212.88980999999998</v>
      </c>
      <c r="S15" s="61"/>
      <c r="T15" s="65">
        <f t="shared" si="4"/>
        <v>212.88980999999998</v>
      </c>
      <c r="U15" s="61"/>
      <c r="V15" s="61"/>
      <c r="W15" s="61"/>
      <c r="X15" s="61"/>
      <c r="Y15" s="61"/>
      <c r="Z15" s="64">
        <f t="shared" si="5"/>
        <v>212.88980999999998</v>
      </c>
      <c r="AA15" s="61"/>
      <c r="AB15" s="65">
        <f t="shared" si="6"/>
        <v>212.88980999999998</v>
      </c>
      <c r="AC15" s="61"/>
      <c r="AD15" s="61"/>
      <c r="AE15" s="61"/>
      <c r="AF15" s="61"/>
      <c r="AG15" s="61"/>
      <c r="AH15" s="64">
        <f t="shared" si="1"/>
        <v>219.06361448999999</v>
      </c>
      <c r="AI15" s="61"/>
      <c r="AJ15" s="65">
        <f t="shared" si="2"/>
        <v>219.06361448999999</v>
      </c>
      <c r="AK15" s="61"/>
      <c r="AL15" s="61"/>
      <c r="AM15" s="61"/>
      <c r="AN15" s="61"/>
      <c r="AO15" s="61"/>
      <c r="AP15" s="64">
        <f t="shared" si="3"/>
        <v>225.41645931021</v>
      </c>
      <c r="AQ15" s="61"/>
      <c r="AR15" s="65">
        <f t="shared" si="7"/>
        <v>225.41645931021</v>
      </c>
      <c r="AS15" s="61"/>
      <c r="AT15" s="61"/>
      <c r="AU15" s="61"/>
      <c r="AV15" s="61"/>
      <c r="AW15" s="61"/>
      <c r="AX15" s="64">
        <f t="shared" si="8"/>
        <v>231.95353663020609</v>
      </c>
      <c r="AY15" s="61"/>
      <c r="AZ15" s="65">
        <f t="shared" si="9"/>
        <v>231.95353663020609</v>
      </c>
      <c r="BA15" s="61"/>
      <c r="BB15" s="61"/>
      <c r="BC15" s="61"/>
      <c r="BD15" s="61"/>
      <c r="BE15" s="61"/>
      <c r="BF15" s="66"/>
      <c r="BG15" s="66"/>
      <c r="BH15" s="66"/>
      <c r="BI15" s="66" t="s">
        <v>1508</v>
      </c>
    </row>
    <row r="16" spans="1:61" s="67" customFormat="1" x14ac:dyDescent="0.35">
      <c r="A16" s="90" t="s">
        <v>188</v>
      </c>
      <c r="B16" s="90" t="s">
        <v>160</v>
      </c>
      <c r="C16" s="90" t="s">
        <v>161</v>
      </c>
      <c r="D16" s="91" t="s">
        <v>162</v>
      </c>
      <c r="E16" s="90" t="s">
        <v>189</v>
      </c>
      <c r="F16" s="90" t="s">
        <v>185</v>
      </c>
      <c r="G16" s="90" t="s">
        <v>186</v>
      </c>
      <c r="H16" s="90" t="s">
        <v>54</v>
      </c>
      <c r="I16" s="92">
        <v>1800</v>
      </c>
      <c r="J16" s="90" t="s">
        <v>190</v>
      </c>
      <c r="K16" s="93">
        <f t="shared" si="0"/>
        <v>16488</v>
      </c>
      <c r="L16" s="219">
        <v>122.46</v>
      </c>
      <c r="M16" s="63"/>
      <c r="N16" s="63"/>
      <c r="O16" s="63"/>
      <c r="P16" s="60" t="s">
        <v>122</v>
      </c>
      <c r="Q16" s="60"/>
      <c r="R16" s="64">
        <v>126.01133999999999</v>
      </c>
      <c r="S16" s="61"/>
      <c r="T16" s="65">
        <f t="shared" si="4"/>
        <v>126.01133999999999</v>
      </c>
      <c r="U16" s="61"/>
      <c r="V16" s="61"/>
      <c r="W16" s="61"/>
      <c r="X16" s="61"/>
      <c r="Y16" s="61"/>
      <c r="Z16" s="64">
        <f t="shared" si="5"/>
        <v>126.01133999999999</v>
      </c>
      <c r="AA16" s="61"/>
      <c r="AB16" s="65">
        <f t="shared" si="6"/>
        <v>126.01133999999999</v>
      </c>
      <c r="AC16" s="61"/>
      <c r="AD16" s="61"/>
      <c r="AE16" s="61"/>
      <c r="AF16" s="61"/>
      <c r="AG16" s="61"/>
      <c r="AH16" s="64">
        <f t="shared" si="1"/>
        <v>129.66566885999998</v>
      </c>
      <c r="AI16" s="61"/>
      <c r="AJ16" s="65">
        <f t="shared" si="2"/>
        <v>129.66566885999998</v>
      </c>
      <c r="AK16" s="61"/>
      <c r="AL16" s="61"/>
      <c r="AM16" s="61"/>
      <c r="AN16" s="61"/>
      <c r="AO16" s="61"/>
      <c r="AP16" s="64">
        <f t="shared" si="3"/>
        <v>133.42597325693998</v>
      </c>
      <c r="AQ16" s="61"/>
      <c r="AR16" s="65">
        <f t="shared" si="7"/>
        <v>133.42597325693998</v>
      </c>
      <c r="AS16" s="61"/>
      <c r="AT16" s="61"/>
      <c r="AU16" s="61"/>
      <c r="AV16" s="61"/>
      <c r="AW16" s="61"/>
      <c r="AX16" s="64">
        <f t="shared" si="8"/>
        <v>137.29532648139124</v>
      </c>
      <c r="AY16" s="61"/>
      <c r="AZ16" s="65">
        <f t="shared" si="9"/>
        <v>137.29532648139124</v>
      </c>
      <c r="BA16" s="61"/>
      <c r="BB16" s="61"/>
      <c r="BC16" s="61"/>
      <c r="BD16" s="61"/>
      <c r="BE16" s="61"/>
      <c r="BF16" s="66"/>
      <c r="BG16" s="66"/>
      <c r="BH16" s="66"/>
      <c r="BI16" s="66" t="s">
        <v>1508</v>
      </c>
    </row>
    <row r="17" spans="1:61" s="67" customFormat="1" x14ac:dyDescent="0.35">
      <c r="A17" s="90" t="s">
        <v>191</v>
      </c>
      <c r="B17" s="90" t="s">
        <v>160</v>
      </c>
      <c r="C17" s="90" t="s">
        <v>161</v>
      </c>
      <c r="D17" s="91" t="s">
        <v>162</v>
      </c>
      <c r="E17" s="90" t="s">
        <v>192</v>
      </c>
      <c r="F17" s="90" t="s">
        <v>185</v>
      </c>
      <c r="G17" s="90" t="s">
        <v>186</v>
      </c>
      <c r="H17" s="90" t="s">
        <v>54</v>
      </c>
      <c r="I17" s="92">
        <v>25850</v>
      </c>
      <c r="J17" s="90" t="s">
        <v>170</v>
      </c>
      <c r="K17" s="93">
        <f t="shared" si="0"/>
        <v>236786</v>
      </c>
      <c r="L17" s="219">
        <v>1758.64</v>
      </c>
      <c r="M17" s="63"/>
      <c r="N17" s="63"/>
      <c r="O17" s="63"/>
      <c r="P17" s="60" t="s">
        <v>122</v>
      </c>
      <c r="Q17" s="60"/>
      <c r="R17" s="64">
        <v>1809.6405600000001</v>
      </c>
      <c r="S17" s="61"/>
      <c r="T17" s="65">
        <f t="shared" si="4"/>
        <v>1809.6405600000001</v>
      </c>
      <c r="U17" s="61"/>
      <c r="V17" s="61"/>
      <c r="W17" s="61"/>
      <c r="X17" s="61"/>
      <c r="Y17" s="61"/>
      <c r="Z17" s="64">
        <f t="shared" si="5"/>
        <v>1809.6405600000001</v>
      </c>
      <c r="AA17" s="61"/>
      <c r="AB17" s="65">
        <f t="shared" si="6"/>
        <v>1809.6405600000001</v>
      </c>
      <c r="AC17" s="61"/>
      <c r="AD17" s="61"/>
      <c r="AE17" s="61"/>
      <c r="AF17" s="61"/>
      <c r="AG17" s="61"/>
      <c r="AH17" s="64">
        <f t="shared" si="1"/>
        <v>1862.12013624</v>
      </c>
      <c r="AI17" s="61"/>
      <c r="AJ17" s="65">
        <f t="shared" si="2"/>
        <v>1862.12013624</v>
      </c>
      <c r="AK17" s="61"/>
      <c r="AL17" s="61"/>
      <c r="AM17" s="61"/>
      <c r="AN17" s="61"/>
      <c r="AO17" s="61"/>
      <c r="AP17" s="64">
        <f t="shared" si="3"/>
        <v>1916.1216201909599</v>
      </c>
      <c r="AQ17" s="61"/>
      <c r="AR17" s="65">
        <f t="shared" si="7"/>
        <v>1916.1216201909599</v>
      </c>
      <c r="AS17" s="61"/>
      <c r="AT17" s="61"/>
      <c r="AU17" s="61"/>
      <c r="AV17" s="61"/>
      <c r="AW17" s="61"/>
      <c r="AX17" s="64">
        <f t="shared" si="8"/>
        <v>1971.6891471764977</v>
      </c>
      <c r="AY17" s="61"/>
      <c r="AZ17" s="65">
        <f t="shared" si="9"/>
        <v>1971.6891471764977</v>
      </c>
      <c r="BA17" s="61"/>
      <c r="BB17" s="61"/>
      <c r="BC17" s="61"/>
      <c r="BD17" s="61"/>
      <c r="BE17" s="61"/>
      <c r="BF17" s="66"/>
      <c r="BG17" s="66"/>
      <c r="BH17" s="66"/>
      <c r="BI17" s="66" t="s">
        <v>1508</v>
      </c>
    </row>
    <row r="18" spans="1:61" s="67" customFormat="1" x14ac:dyDescent="0.35">
      <c r="A18" s="90" t="s">
        <v>193</v>
      </c>
      <c r="B18" s="90" t="s">
        <v>160</v>
      </c>
      <c r="C18" s="90" t="s">
        <v>161</v>
      </c>
      <c r="D18" s="91" t="s">
        <v>162</v>
      </c>
      <c r="E18" s="90" t="s">
        <v>194</v>
      </c>
      <c r="F18" s="90" t="s">
        <v>185</v>
      </c>
      <c r="G18" s="90" t="s">
        <v>186</v>
      </c>
      <c r="H18" s="90" t="s">
        <v>54</v>
      </c>
      <c r="I18" s="92">
        <v>15692</v>
      </c>
      <c r="J18" s="90" t="s">
        <v>176</v>
      </c>
      <c r="K18" s="93">
        <f t="shared" si="0"/>
        <v>143738.72</v>
      </c>
      <c r="L18" s="219">
        <v>1067.57</v>
      </c>
      <c r="M18" s="63"/>
      <c r="N18" s="63"/>
      <c r="O18" s="63"/>
      <c r="P18" s="60" t="s">
        <v>122</v>
      </c>
      <c r="Q18" s="60"/>
      <c r="R18" s="64">
        <v>1098.52953</v>
      </c>
      <c r="S18" s="61"/>
      <c r="T18" s="65">
        <f t="shared" si="4"/>
        <v>1098.52953</v>
      </c>
      <c r="U18" s="61"/>
      <c r="V18" s="61"/>
      <c r="W18" s="61"/>
      <c r="X18" s="61"/>
      <c r="Y18" s="61"/>
      <c r="Z18" s="64">
        <f t="shared" si="5"/>
        <v>1098.52953</v>
      </c>
      <c r="AA18" s="61"/>
      <c r="AB18" s="65">
        <f t="shared" si="6"/>
        <v>1098.52953</v>
      </c>
      <c r="AC18" s="61"/>
      <c r="AD18" s="61"/>
      <c r="AE18" s="61"/>
      <c r="AF18" s="61"/>
      <c r="AG18" s="61"/>
      <c r="AH18" s="64">
        <f t="shared" si="1"/>
        <v>1130.38688637</v>
      </c>
      <c r="AI18" s="61"/>
      <c r="AJ18" s="65">
        <f t="shared" si="2"/>
        <v>1130.38688637</v>
      </c>
      <c r="AK18" s="61"/>
      <c r="AL18" s="61"/>
      <c r="AM18" s="61"/>
      <c r="AN18" s="61"/>
      <c r="AO18" s="61"/>
      <c r="AP18" s="64">
        <f t="shared" si="3"/>
        <v>1163.1681060747298</v>
      </c>
      <c r="AQ18" s="61"/>
      <c r="AR18" s="65">
        <f t="shared" si="7"/>
        <v>1163.1681060747298</v>
      </c>
      <c r="AS18" s="61"/>
      <c r="AT18" s="61"/>
      <c r="AU18" s="61"/>
      <c r="AV18" s="61"/>
      <c r="AW18" s="61"/>
      <c r="AX18" s="64">
        <f t="shared" si="8"/>
        <v>1196.899981150897</v>
      </c>
      <c r="AY18" s="61"/>
      <c r="AZ18" s="65">
        <f t="shared" si="9"/>
        <v>1196.899981150897</v>
      </c>
      <c r="BA18" s="61"/>
      <c r="BB18" s="61"/>
      <c r="BC18" s="61"/>
      <c r="BD18" s="61"/>
      <c r="BE18" s="61"/>
      <c r="BF18" s="66"/>
      <c r="BG18" s="66"/>
      <c r="BH18" s="66"/>
      <c r="BI18" s="66" t="s">
        <v>1508</v>
      </c>
    </row>
    <row r="19" spans="1:61" s="67" customFormat="1" x14ac:dyDescent="0.35">
      <c r="A19" s="90" t="s">
        <v>195</v>
      </c>
      <c r="B19" s="90" t="s">
        <v>160</v>
      </c>
      <c r="C19" s="90" t="s">
        <v>161</v>
      </c>
      <c r="D19" s="91" t="s">
        <v>162</v>
      </c>
      <c r="E19" s="90" t="s">
        <v>196</v>
      </c>
      <c r="F19" s="90" t="s">
        <v>185</v>
      </c>
      <c r="G19" s="90" t="s">
        <v>186</v>
      </c>
      <c r="H19" s="90" t="s">
        <v>54</v>
      </c>
      <c r="I19" s="92">
        <v>107328</v>
      </c>
      <c r="J19" s="90" t="s">
        <v>197</v>
      </c>
      <c r="K19" s="93">
        <f t="shared" si="0"/>
        <v>983124.47999999998</v>
      </c>
      <c r="L19" s="219">
        <v>7301.8</v>
      </c>
      <c r="M19" s="63"/>
      <c r="N19" s="63"/>
      <c r="O19" s="63"/>
      <c r="P19" s="60" t="s">
        <v>120</v>
      </c>
      <c r="Q19" s="60">
        <v>29</v>
      </c>
      <c r="R19" s="64">
        <v>7513.5522000000001</v>
      </c>
      <c r="S19" s="61"/>
      <c r="T19" s="65">
        <f t="shared" si="4"/>
        <v>7513.5522000000001</v>
      </c>
      <c r="U19" s="61"/>
      <c r="V19" s="61"/>
      <c r="W19" s="61"/>
      <c r="X19" s="61"/>
      <c r="Y19" s="61"/>
      <c r="Z19" s="64">
        <f t="shared" si="5"/>
        <v>7513.5522000000001</v>
      </c>
      <c r="AA19" s="61"/>
      <c r="AB19" s="65">
        <f t="shared" si="6"/>
        <v>7513.5522000000001</v>
      </c>
      <c r="AC19" s="61"/>
      <c r="AD19" s="61"/>
      <c r="AE19" s="61"/>
      <c r="AF19" s="61"/>
      <c r="AG19" s="61"/>
      <c r="AH19" s="64">
        <f t="shared" si="1"/>
        <v>7731.4452137999997</v>
      </c>
      <c r="AI19" s="61"/>
      <c r="AJ19" s="65">
        <f t="shared" si="2"/>
        <v>7731.4452137999997</v>
      </c>
      <c r="AK19" s="61"/>
      <c r="AL19" s="61"/>
      <c r="AM19" s="61"/>
      <c r="AN19" s="61"/>
      <c r="AO19" s="61"/>
      <c r="AP19" s="64">
        <f t="shared" si="3"/>
        <v>7955.6571250001998</v>
      </c>
      <c r="AQ19" s="61"/>
      <c r="AR19" s="65">
        <f t="shared" si="7"/>
        <v>7955.6571250001998</v>
      </c>
      <c r="AS19" s="61"/>
      <c r="AT19" s="61"/>
      <c r="AU19" s="61"/>
      <c r="AV19" s="61"/>
      <c r="AW19" s="61"/>
      <c r="AX19" s="64">
        <f t="shared" si="8"/>
        <v>8186.3711816252053</v>
      </c>
      <c r="AY19" s="61"/>
      <c r="AZ19" s="65">
        <f t="shared" si="9"/>
        <v>8186.3711816252053</v>
      </c>
      <c r="BA19" s="61"/>
      <c r="BB19" s="61"/>
      <c r="BC19" s="61"/>
      <c r="BD19" s="61"/>
      <c r="BE19" s="61"/>
      <c r="BF19" s="66"/>
      <c r="BG19" s="66" t="s">
        <v>1332</v>
      </c>
      <c r="BH19" s="66"/>
      <c r="BI19" s="66" t="s">
        <v>1508</v>
      </c>
    </row>
    <row r="20" spans="1:61" s="67" customFormat="1" x14ac:dyDescent="0.35">
      <c r="A20" s="90" t="s">
        <v>198</v>
      </c>
      <c r="B20" s="90" t="s">
        <v>160</v>
      </c>
      <c r="C20" s="90" t="s">
        <v>161</v>
      </c>
      <c r="D20" s="91" t="s">
        <v>162</v>
      </c>
      <c r="E20" s="90" t="s">
        <v>199</v>
      </c>
      <c r="F20" s="90" t="s">
        <v>185</v>
      </c>
      <c r="G20" s="90" t="s">
        <v>186</v>
      </c>
      <c r="H20" s="90" t="s">
        <v>54</v>
      </c>
      <c r="I20" s="92">
        <v>2550</v>
      </c>
      <c r="J20" s="90" t="s">
        <v>200</v>
      </c>
      <c r="K20" s="93">
        <f t="shared" si="0"/>
        <v>23358</v>
      </c>
      <c r="L20" s="219">
        <v>173.48</v>
      </c>
      <c r="M20" s="63"/>
      <c r="N20" s="63"/>
      <c r="O20" s="63"/>
      <c r="P20" s="60" t="s">
        <v>120</v>
      </c>
      <c r="Q20" s="60">
        <v>24</v>
      </c>
      <c r="R20" s="64">
        <v>178.51092</v>
      </c>
      <c r="S20" s="61"/>
      <c r="T20" s="65">
        <f t="shared" si="4"/>
        <v>178.51092</v>
      </c>
      <c r="U20" s="61"/>
      <c r="V20" s="61"/>
      <c r="W20" s="61"/>
      <c r="X20" s="61"/>
      <c r="Y20" s="61"/>
      <c r="Z20" s="64">
        <f t="shared" si="5"/>
        <v>178.51092</v>
      </c>
      <c r="AA20" s="61"/>
      <c r="AB20" s="65">
        <f t="shared" si="6"/>
        <v>178.51092</v>
      </c>
      <c r="AC20" s="61"/>
      <c r="AD20" s="61"/>
      <c r="AE20" s="61"/>
      <c r="AF20" s="61"/>
      <c r="AG20" s="61"/>
      <c r="AH20" s="64">
        <f t="shared" si="1"/>
        <v>183.68773668</v>
      </c>
      <c r="AI20" s="61"/>
      <c r="AJ20" s="65">
        <f t="shared" si="2"/>
        <v>183.68773668</v>
      </c>
      <c r="AK20" s="61"/>
      <c r="AL20" s="61"/>
      <c r="AM20" s="61"/>
      <c r="AN20" s="61"/>
      <c r="AO20" s="61"/>
      <c r="AP20" s="64">
        <f t="shared" si="3"/>
        <v>189.01468104372</v>
      </c>
      <c r="AQ20" s="61"/>
      <c r="AR20" s="65">
        <f t="shared" si="7"/>
        <v>189.01468104372</v>
      </c>
      <c r="AS20" s="61"/>
      <c r="AT20" s="61"/>
      <c r="AU20" s="61"/>
      <c r="AV20" s="61"/>
      <c r="AW20" s="61"/>
      <c r="AX20" s="64">
        <f t="shared" si="8"/>
        <v>194.49610679398788</v>
      </c>
      <c r="AY20" s="61"/>
      <c r="AZ20" s="65">
        <f t="shared" si="9"/>
        <v>194.49610679398788</v>
      </c>
      <c r="BA20" s="61"/>
      <c r="BB20" s="61"/>
      <c r="BC20" s="61"/>
      <c r="BD20" s="61"/>
      <c r="BE20" s="61"/>
      <c r="BF20" s="66"/>
      <c r="BG20" s="66" t="s">
        <v>1332</v>
      </c>
      <c r="BH20" s="66"/>
      <c r="BI20" s="66" t="s">
        <v>1508</v>
      </c>
    </row>
    <row r="21" spans="1:61" s="67" customFormat="1" x14ac:dyDescent="0.35">
      <c r="A21" s="90" t="s">
        <v>201</v>
      </c>
      <c r="B21" s="90" t="s">
        <v>160</v>
      </c>
      <c r="C21" s="90" t="s">
        <v>161</v>
      </c>
      <c r="D21" s="91" t="s">
        <v>162</v>
      </c>
      <c r="E21" s="90" t="s">
        <v>202</v>
      </c>
      <c r="F21" s="90" t="s">
        <v>185</v>
      </c>
      <c r="G21" s="90" t="s">
        <v>186</v>
      </c>
      <c r="H21" s="90" t="s">
        <v>54</v>
      </c>
      <c r="I21" s="92">
        <v>300</v>
      </c>
      <c r="J21" s="90" t="s">
        <v>203</v>
      </c>
      <c r="K21" s="93">
        <f t="shared" si="0"/>
        <v>2748</v>
      </c>
      <c r="L21" s="219">
        <v>20.41</v>
      </c>
      <c r="M21" s="63"/>
      <c r="N21" s="63"/>
      <c r="O21" s="63"/>
      <c r="P21" s="60" t="s">
        <v>122</v>
      </c>
      <c r="Q21" s="60"/>
      <c r="R21" s="64">
        <v>21.00189</v>
      </c>
      <c r="S21" s="61"/>
      <c r="T21" s="65">
        <f t="shared" si="4"/>
        <v>21.00189</v>
      </c>
      <c r="U21" s="61"/>
      <c r="V21" s="61"/>
      <c r="W21" s="61"/>
      <c r="X21" s="61"/>
      <c r="Y21" s="61"/>
      <c r="Z21" s="64">
        <f t="shared" si="5"/>
        <v>21.00189</v>
      </c>
      <c r="AA21" s="61"/>
      <c r="AB21" s="65">
        <f t="shared" si="6"/>
        <v>21.00189</v>
      </c>
      <c r="AC21" s="61"/>
      <c r="AD21" s="61"/>
      <c r="AE21" s="61"/>
      <c r="AF21" s="61"/>
      <c r="AG21" s="61"/>
      <c r="AH21" s="64">
        <f t="shared" si="1"/>
        <v>21.610944809999999</v>
      </c>
      <c r="AI21" s="61"/>
      <c r="AJ21" s="65">
        <f t="shared" si="2"/>
        <v>21.610944809999999</v>
      </c>
      <c r="AK21" s="61"/>
      <c r="AL21" s="61"/>
      <c r="AM21" s="61"/>
      <c r="AN21" s="61"/>
      <c r="AO21" s="61"/>
      <c r="AP21" s="64">
        <f t="shared" si="3"/>
        <v>22.237662209490001</v>
      </c>
      <c r="AQ21" s="61"/>
      <c r="AR21" s="65">
        <f t="shared" si="7"/>
        <v>22.237662209490001</v>
      </c>
      <c r="AS21" s="61"/>
      <c r="AT21" s="61"/>
      <c r="AU21" s="61"/>
      <c r="AV21" s="61"/>
      <c r="AW21" s="61"/>
      <c r="AX21" s="64">
        <f t="shared" si="8"/>
        <v>22.882554413565209</v>
      </c>
      <c r="AY21" s="61"/>
      <c r="AZ21" s="65">
        <f t="shared" si="9"/>
        <v>22.882554413565209</v>
      </c>
      <c r="BA21" s="61"/>
      <c r="BB21" s="61"/>
      <c r="BC21" s="61"/>
      <c r="BD21" s="61"/>
      <c r="BE21" s="61"/>
      <c r="BF21" s="66"/>
      <c r="BG21" s="66"/>
      <c r="BH21" s="66"/>
      <c r="BI21" s="66" t="s">
        <v>1508</v>
      </c>
    </row>
    <row r="22" spans="1:61" s="67" customFormat="1" x14ac:dyDescent="0.35">
      <c r="A22" s="90" t="s">
        <v>204</v>
      </c>
      <c r="B22" s="90" t="s">
        <v>160</v>
      </c>
      <c r="C22" s="90" t="s">
        <v>161</v>
      </c>
      <c r="D22" s="91" t="s">
        <v>162</v>
      </c>
      <c r="E22" s="90" t="s">
        <v>205</v>
      </c>
      <c r="F22" s="90" t="s">
        <v>185</v>
      </c>
      <c r="G22" s="90" t="s">
        <v>186</v>
      </c>
      <c r="H22" s="90" t="s">
        <v>54</v>
      </c>
      <c r="I22" s="92">
        <v>12143</v>
      </c>
      <c r="J22" s="90" t="s">
        <v>206</v>
      </c>
      <c r="K22" s="93">
        <f t="shared" si="0"/>
        <v>111229.88</v>
      </c>
      <c r="L22" s="219">
        <v>826.12</v>
      </c>
      <c r="M22" s="63"/>
      <c r="N22" s="63"/>
      <c r="O22" s="63"/>
      <c r="P22" s="60" t="s">
        <v>122</v>
      </c>
      <c r="Q22" s="60"/>
      <c r="R22" s="64">
        <v>850.07748000000004</v>
      </c>
      <c r="S22" s="61"/>
      <c r="T22" s="65">
        <f t="shared" si="4"/>
        <v>850.07748000000004</v>
      </c>
      <c r="U22" s="61"/>
      <c r="V22" s="61"/>
      <c r="W22" s="61"/>
      <c r="X22" s="61"/>
      <c r="Y22" s="61"/>
      <c r="Z22" s="64">
        <f t="shared" si="5"/>
        <v>850.07748000000004</v>
      </c>
      <c r="AA22" s="61"/>
      <c r="AB22" s="65">
        <f t="shared" si="6"/>
        <v>850.07748000000004</v>
      </c>
      <c r="AC22" s="61"/>
      <c r="AD22" s="61"/>
      <c r="AE22" s="61"/>
      <c r="AF22" s="61"/>
      <c r="AG22" s="61"/>
      <c r="AH22" s="64">
        <f t="shared" si="1"/>
        <v>874.72972692000008</v>
      </c>
      <c r="AI22" s="61"/>
      <c r="AJ22" s="65">
        <f t="shared" si="2"/>
        <v>874.72972692000008</v>
      </c>
      <c r="AK22" s="61"/>
      <c r="AL22" s="61"/>
      <c r="AM22" s="61"/>
      <c r="AN22" s="61"/>
      <c r="AO22" s="61"/>
      <c r="AP22" s="64">
        <f t="shared" si="3"/>
        <v>900.09688900068011</v>
      </c>
      <c r="AQ22" s="61"/>
      <c r="AR22" s="65">
        <f t="shared" si="7"/>
        <v>900.09688900068011</v>
      </c>
      <c r="AS22" s="61"/>
      <c r="AT22" s="61"/>
      <c r="AU22" s="61"/>
      <c r="AV22" s="61"/>
      <c r="AW22" s="61"/>
      <c r="AX22" s="64">
        <f t="shared" si="8"/>
        <v>926.19969878169979</v>
      </c>
      <c r="AY22" s="61"/>
      <c r="AZ22" s="65">
        <f t="shared" si="9"/>
        <v>926.19969878169979</v>
      </c>
      <c r="BA22" s="61"/>
      <c r="BB22" s="61"/>
      <c r="BC22" s="61"/>
      <c r="BD22" s="61"/>
      <c r="BE22" s="61"/>
      <c r="BF22" s="66"/>
      <c r="BG22" s="66"/>
      <c r="BH22" s="66"/>
      <c r="BI22" s="66" t="s">
        <v>1508</v>
      </c>
    </row>
    <row r="23" spans="1:61" s="67" customFormat="1" x14ac:dyDescent="0.35">
      <c r="A23" s="90" t="s">
        <v>207</v>
      </c>
      <c r="B23" s="90" t="s">
        <v>160</v>
      </c>
      <c r="C23" s="90" t="s">
        <v>161</v>
      </c>
      <c r="D23" s="91" t="s">
        <v>162</v>
      </c>
      <c r="E23" s="90" t="s">
        <v>208</v>
      </c>
      <c r="F23" s="90" t="s">
        <v>185</v>
      </c>
      <c r="G23" s="90" t="s">
        <v>186</v>
      </c>
      <c r="H23" s="90" t="s">
        <v>54</v>
      </c>
      <c r="I23" s="92">
        <v>300</v>
      </c>
      <c r="J23" s="90" t="s">
        <v>190</v>
      </c>
      <c r="K23" s="93">
        <f t="shared" si="0"/>
        <v>2748</v>
      </c>
      <c r="L23" s="219">
        <v>20.41</v>
      </c>
      <c r="M23" s="63"/>
      <c r="N23" s="63"/>
      <c r="O23" s="63"/>
      <c r="P23" s="60" t="s">
        <v>122</v>
      </c>
      <c r="Q23" s="60"/>
      <c r="R23" s="64">
        <v>21.00189</v>
      </c>
      <c r="S23" s="61"/>
      <c r="T23" s="65">
        <f t="shared" si="4"/>
        <v>21.00189</v>
      </c>
      <c r="U23" s="61"/>
      <c r="V23" s="61"/>
      <c r="W23" s="61"/>
      <c r="X23" s="61"/>
      <c r="Y23" s="61"/>
      <c r="Z23" s="64">
        <f t="shared" si="5"/>
        <v>21.00189</v>
      </c>
      <c r="AA23" s="61"/>
      <c r="AB23" s="65">
        <f t="shared" si="6"/>
        <v>21.00189</v>
      </c>
      <c r="AC23" s="61"/>
      <c r="AD23" s="61"/>
      <c r="AE23" s="61"/>
      <c r="AF23" s="61"/>
      <c r="AG23" s="61"/>
      <c r="AH23" s="64">
        <f t="shared" si="1"/>
        <v>21.610944809999999</v>
      </c>
      <c r="AI23" s="61"/>
      <c r="AJ23" s="65">
        <f t="shared" si="2"/>
        <v>21.610944809999999</v>
      </c>
      <c r="AK23" s="61"/>
      <c r="AL23" s="61"/>
      <c r="AM23" s="61"/>
      <c r="AN23" s="61"/>
      <c r="AO23" s="61"/>
      <c r="AP23" s="64">
        <f t="shared" si="3"/>
        <v>22.237662209490001</v>
      </c>
      <c r="AQ23" s="61"/>
      <c r="AR23" s="65">
        <f t="shared" si="7"/>
        <v>22.237662209490001</v>
      </c>
      <c r="AS23" s="61"/>
      <c r="AT23" s="61"/>
      <c r="AU23" s="61"/>
      <c r="AV23" s="61"/>
      <c r="AW23" s="61"/>
      <c r="AX23" s="64">
        <f t="shared" si="8"/>
        <v>22.882554413565209</v>
      </c>
      <c r="AY23" s="61"/>
      <c r="AZ23" s="65">
        <f t="shared" si="9"/>
        <v>22.882554413565209</v>
      </c>
      <c r="BA23" s="61"/>
      <c r="BB23" s="61"/>
      <c r="BC23" s="61"/>
      <c r="BD23" s="61"/>
      <c r="BE23" s="61"/>
      <c r="BF23" s="66"/>
      <c r="BG23" s="66"/>
      <c r="BH23" s="66"/>
      <c r="BI23" s="66" t="s">
        <v>1508</v>
      </c>
    </row>
    <row r="24" spans="1:61" s="67" customFormat="1" x14ac:dyDescent="0.35">
      <c r="A24" s="90" t="s">
        <v>209</v>
      </c>
      <c r="B24" s="90" t="s">
        <v>160</v>
      </c>
      <c r="C24" s="90" t="s">
        <v>161</v>
      </c>
      <c r="D24" s="91" t="s">
        <v>162</v>
      </c>
      <c r="E24" s="90" t="s">
        <v>210</v>
      </c>
      <c r="F24" s="90" t="s">
        <v>185</v>
      </c>
      <c r="G24" s="90" t="s">
        <v>186</v>
      </c>
      <c r="H24" s="90" t="s">
        <v>54</v>
      </c>
      <c r="I24" s="92">
        <v>4146</v>
      </c>
      <c r="J24" s="90" t="s">
        <v>167</v>
      </c>
      <c r="K24" s="93">
        <f t="shared" si="0"/>
        <v>37977.360000000001</v>
      </c>
      <c r="L24" s="219">
        <v>282.06</v>
      </c>
      <c r="M24" s="63"/>
      <c r="N24" s="63"/>
      <c r="O24" s="63"/>
      <c r="P24" s="60" t="s">
        <v>120</v>
      </c>
      <c r="Q24" s="60">
        <v>104</v>
      </c>
      <c r="R24" s="64">
        <v>290.23973999999998</v>
      </c>
      <c r="S24" s="61"/>
      <c r="T24" s="65">
        <f t="shared" si="4"/>
        <v>290.23973999999998</v>
      </c>
      <c r="U24" s="61"/>
      <c r="V24" s="61"/>
      <c r="W24" s="61"/>
      <c r="X24" s="61"/>
      <c r="Y24" s="61"/>
      <c r="Z24" s="64">
        <f t="shared" si="5"/>
        <v>290.23973999999998</v>
      </c>
      <c r="AA24" s="61"/>
      <c r="AB24" s="65">
        <f t="shared" si="6"/>
        <v>290.23973999999998</v>
      </c>
      <c r="AC24" s="61"/>
      <c r="AD24" s="61"/>
      <c r="AE24" s="61"/>
      <c r="AF24" s="61"/>
      <c r="AG24" s="61"/>
      <c r="AH24" s="64">
        <f t="shared" si="1"/>
        <v>298.65669245999999</v>
      </c>
      <c r="AI24" s="61"/>
      <c r="AJ24" s="65">
        <f t="shared" si="2"/>
        <v>298.65669245999999</v>
      </c>
      <c r="AK24" s="61"/>
      <c r="AL24" s="61"/>
      <c r="AM24" s="61"/>
      <c r="AN24" s="61"/>
      <c r="AO24" s="61"/>
      <c r="AP24" s="64">
        <f t="shared" si="3"/>
        <v>307.31773654133997</v>
      </c>
      <c r="AQ24" s="61"/>
      <c r="AR24" s="65">
        <f t="shared" si="7"/>
        <v>307.31773654133997</v>
      </c>
      <c r="AS24" s="61"/>
      <c r="AT24" s="61"/>
      <c r="AU24" s="61"/>
      <c r="AV24" s="61"/>
      <c r="AW24" s="61"/>
      <c r="AX24" s="64">
        <f t="shared" si="8"/>
        <v>316.22995090103882</v>
      </c>
      <c r="AY24" s="61"/>
      <c r="AZ24" s="65">
        <f t="shared" si="9"/>
        <v>316.22995090103882</v>
      </c>
      <c r="BA24" s="61"/>
      <c r="BB24" s="61"/>
      <c r="BC24" s="61"/>
      <c r="BD24" s="61"/>
      <c r="BE24" s="61"/>
      <c r="BF24" s="66"/>
      <c r="BG24" s="66" t="s">
        <v>1332</v>
      </c>
      <c r="BH24" s="66"/>
      <c r="BI24" s="66" t="s">
        <v>1508</v>
      </c>
    </row>
    <row r="25" spans="1:61" s="67" customFormat="1" x14ac:dyDescent="0.35">
      <c r="A25" s="90" t="s">
        <v>211</v>
      </c>
      <c r="B25" s="90" t="s">
        <v>160</v>
      </c>
      <c r="C25" s="90" t="s">
        <v>161</v>
      </c>
      <c r="D25" s="91" t="s">
        <v>162</v>
      </c>
      <c r="E25" s="90" t="s">
        <v>212</v>
      </c>
      <c r="F25" s="90" t="s">
        <v>185</v>
      </c>
      <c r="G25" s="90" t="s">
        <v>186</v>
      </c>
      <c r="H25" s="90" t="s">
        <v>54</v>
      </c>
      <c r="I25" s="92">
        <v>69743</v>
      </c>
      <c r="J25" s="90" t="s">
        <v>190</v>
      </c>
      <c r="K25" s="93">
        <f t="shared" si="0"/>
        <v>638845.88</v>
      </c>
      <c r="L25" s="219">
        <v>4744.79</v>
      </c>
      <c r="M25" s="63"/>
      <c r="N25" s="63"/>
      <c r="O25" s="63"/>
      <c r="P25" s="60" t="s">
        <v>122</v>
      </c>
      <c r="Q25" s="60"/>
      <c r="R25" s="64">
        <v>4882.3889099999997</v>
      </c>
      <c r="S25" s="61"/>
      <c r="T25" s="65">
        <f t="shared" si="4"/>
        <v>4882.3889099999997</v>
      </c>
      <c r="U25" s="61"/>
      <c r="V25" s="61"/>
      <c r="W25" s="61"/>
      <c r="X25" s="61"/>
      <c r="Y25" s="61"/>
      <c r="Z25" s="64">
        <f t="shared" si="5"/>
        <v>4882.3889099999997</v>
      </c>
      <c r="AA25" s="61"/>
      <c r="AB25" s="65">
        <f t="shared" si="6"/>
        <v>4882.3889099999997</v>
      </c>
      <c r="AC25" s="61"/>
      <c r="AD25" s="61"/>
      <c r="AE25" s="61"/>
      <c r="AF25" s="61"/>
      <c r="AG25" s="61"/>
      <c r="AH25" s="64">
        <f t="shared" si="1"/>
        <v>5023.9781883899996</v>
      </c>
      <c r="AI25" s="61"/>
      <c r="AJ25" s="65">
        <f t="shared" si="2"/>
        <v>5023.9781883899996</v>
      </c>
      <c r="AK25" s="61"/>
      <c r="AL25" s="61"/>
      <c r="AM25" s="61"/>
      <c r="AN25" s="61"/>
      <c r="AO25" s="61"/>
      <c r="AP25" s="64">
        <f t="shared" si="3"/>
        <v>5169.6735558533092</v>
      </c>
      <c r="AQ25" s="61"/>
      <c r="AR25" s="65">
        <f t="shared" si="7"/>
        <v>5169.6735558533092</v>
      </c>
      <c r="AS25" s="61"/>
      <c r="AT25" s="61"/>
      <c r="AU25" s="61"/>
      <c r="AV25" s="61"/>
      <c r="AW25" s="61"/>
      <c r="AX25" s="64">
        <f t="shared" si="8"/>
        <v>5319.5940889730555</v>
      </c>
      <c r="AY25" s="61"/>
      <c r="AZ25" s="65">
        <f t="shared" si="9"/>
        <v>5319.5940889730555</v>
      </c>
      <c r="BA25" s="61"/>
      <c r="BB25" s="61"/>
      <c r="BC25" s="61"/>
      <c r="BD25" s="61"/>
      <c r="BE25" s="61"/>
      <c r="BF25" s="66"/>
      <c r="BG25" s="66"/>
      <c r="BH25" s="66"/>
      <c r="BI25" s="66" t="s">
        <v>1508</v>
      </c>
    </row>
    <row r="26" spans="1:61" s="67" customFormat="1" x14ac:dyDescent="0.35">
      <c r="A26" s="90" t="s">
        <v>213</v>
      </c>
      <c r="B26" s="90" t="s">
        <v>160</v>
      </c>
      <c r="C26" s="90" t="s">
        <v>161</v>
      </c>
      <c r="D26" s="91" t="s">
        <v>162</v>
      </c>
      <c r="E26" s="90" t="s">
        <v>214</v>
      </c>
      <c r="F26" s="90" t="s">
        <v>185</v>
      </c>
      <c r="G26" s="90" t="s">
        <v>186</v>
      </c>
      <c r="H26" s="90" t="s">
        <v>54</v>
      </c>
      <c r="I26" s="92">
        <v>37276</v>
      </c>
      <c r="J26" s="90" t="s">
        <v>190</v>
      </c>
      <c r="K26" s="93">
        <f t="shared" si="0"/>
        <v>341448.16000000003</v>
      </c>
      <c r="L26" s="219">
        <v>2535.98</v>
      </c>
      <c r="M26" s="63"/>
      <c r="N26" s="63"/>
      <c r="O26" s="63"/>
      <c r="P26" s="60" t="s">
        <v>126</v>
      </c>
      <c r="Q26" s="60">
        <v>99</v>
      </c>
      <c r="R26" s="64">
        <v>2609.52342</v>
      </c>
      <c r="S26" s="61"/>
      <c r="T26" s="65">
        <f t="shared" si="4"/>
        <v>2609.52342</v>
      </c>
      <c r="U26" s="61"/>
      <c r="V26" s="61"/>
      <c r="W26" s="61"/>
      <c r="X26" s="61"/>
      <c r="Y26" s="61"/>
      <c r="Z26" s="64">
        <f t="shared" si="5"/>
        <v>2609.52342</v>
      </c>
      <c r="AA26" s="61"/>
      <c r="AB26" s="65">
        <f t="shared" si="6"/>
        <v>2609.52342</v>
      </c>
      <c r="AC26" s="61"/>
      <c r="AD26" s="61"/>
      <c r="AE26" s="61"/>
      <c r="AF26" s="61"/>
      <c r="AG26" s="61"/>
      <c r="AH26" s="64">
        <f t="shared" si="1"/>
        <v>2685.19959918</v>
      </c>
      <c r="AI26" s="61"/>
      <c r="AJ26" s="65">
        <f t="shared" si="2"/>
        <v>2685.19959918</v>
      </c>
      <c r="AK26" s="61"/>
      <c r="AL26" s="61"/>
      <c r="AM26" s="61"/>
      <c r="AN26" s="61"/>
      <c r="AO26" s="61"/>
      <c r="AP26" s="64">
        <f t="shared" si="3"/>
        <v>2763.0703875562199</v>
      </c>
      <c r="AQ26" s="61"/>
      <c r="AR26" s="65">
        <f t="shared" si="7"/>
        <v>2763.0703875562199</v>
      </c>
      <c r="AS26" s="61"/>
      <c r="AT26" s="61"/>
      <c r="AU26" s="61"/>
      <c r="AV26" s="61"/>
      <c r="AW26" s="61"/>
      <c r="AX26" s="64">
        <f t="shared" si="8"/>
        <v>2843.1994287953503</v>
      </c>
      <c r="AY26" s="61"/>
      <c r="AZ26" s="65">
        <f t="shared" si="9"/>
        <v>2843.1994287953503</v>
      </c>
      <c r="BA26" s="61"/>
      <c r="BB26" s="61"/>
      <c r="BC26" s="61"/>
      <c r="BD26" s="61"/>
      <c r="BE26" s="61"/>
      <c r="BF26" s="66"/>
      <c r="BG26" s="66" t="s">
        <v>1332</v>
      </c>
      <c r="BH26" s="66"/>
      <c r="BI26" s="66" t="s">
        <v>1508</v>
      </c>
    </row>
    <row r="27" spans="1:61" s="67" customFormat="1" x14ac:dyDescent="0.35">
      <c r="A27" s="90" t="s">
        <v>215</v>
      </c>
      <c r="B27" s="90" t="s">
        <v>160</v>
      </c>
      <c r="C27" s="90" t="s">
        <v>161</v>
      </c>
      <c r="D27" s="91" t="s">
        <v>162</v>
      </c>
      <c r="E27" s="90" t="s">
        <v>216</v>
      </c>
      <c r="F27" s="90" t="s">
        <v>185</v>
      </c>
      <c r="G27" s="90" t="s">
        <v>186</v>
      </c>
      <c r="H27" s="90" t="s">
        <v>54</v>
      </c>
      <c r="I27" s="92">
        <v>1203</v>
      </c>
      <c r="J27" s="90" t="s">
        <v>170</v>
      </c>
      <c r="K27" s="93">
        <f t="shared" si="0"/>
        <v>11019.48</v>
      </c>
      <c r="L27" s="219">
        <v>81.84</v>
      </c>
      <c r="M27" s="63"/>
      <c r="N27" s="63"/>
      <c r="O27" s="63"/>
      <c r="P27" s="60" t="s">
        <v>122</v>
      </c>
      <c r="Q27" s="60"/>
      <c r="R27" s="64">
        <v>84.213360000000009</v>
      </c>
      <c r="S27" s="61"/>
      <c r="T27" s="65">
        <f t="shared" si="4"/>
        <v>84.213360000000009</v>
      </c>
      <c r="U27" s="61"/>
      <c r="V27" s="61"/>
      <c r="W27" s="61"/>
      <c r="X27" s="61"/>
      <c r="Y27" s="61"/>
      <c r="Z27" s="64">
        <f t="shared" si="5"/>
        <v>84.213360000000009</v>
      </c>
      <c r="AA27" s="61"/>
      <c r="AB27" s="65">
        <f t="shared" si="6"/>
        <v>84.213360000000009</v>
      </c>
      <c r="AC27" s="61"/>
      <c r="AD27" s="61"/>
      <c r="AE27" s="61"/>
      <c r="AF27" s="61"/>
      <c r="AG27" s="61"/>
      <c r="AH27" s="64">
        <f t="shared" si="1"/>
        <v>86.655547440000007</v>
      </c>
      <c r="AI27" s="61"/>
      <c r="AJ27" s="65">
        <f t="shared" si="2"/>
        <v>86.655547440000007</v>
      </c>
      <c r="AK27" s="61"/>
      <c r="AL27" s="61"/>
      <c r="AM27" s="61"/>
      <c r="AN27" s="61"/>
      <c r="AO27" s="61"/>
      <c r="AP27" s="64">
        <f t="shared" si="3"/>
        <v>89.168558315760009</v>
      </c>
      <c r="AQ27" s="61"/>
      <c r="AR27" s="65">
        <f t="shared" si="7"/>
        <v>89.168558315760009</v>
      </c>
      <c r="AS27" s="61"/>
      <c r="AT27" s="61"/>
      <c r="AU27" s="61"/>
      <c r="AV27" s="61"/>
      <c r="AW27" s="61"/>
      <c r="AX27" s="64">
        <f t="shared" si="8"/>
        <v>91.754446506917049</v>
      </c>
      <c r="AY27" s="61"/>
      <c r="AZ27" s="65">
        <f t="shared" si="9"/>
        <v>91.754446506917049</v>
      </c>
      <c r="BA27" s="61"/>
      <c r="BB27" s="61"/>
      <c r="BC27" s="61"/>
      <c r="BD27" s="61"/>
      <c r="BE27" s="61"/>
      <c r="BF27" s="66"/>
      <c r="BG27" s="66"/>
      <c r="BH27" s="66"/>
      <c r="BI27" s="66" t="s">
        <v>1508</v>
      </c>
    </row>
    <row r="28" spans="1:61" s="67" customFormat="1" x14ac:dyDescent="0.35">
      <c r="A28" s="90" t="s">
        <v>217</v>
      </c>
      <c r="B28" s="90" t="s">
        <v>160</v>
      </c>
      <c r="C28" s="90" t="s">
        <v>161</v>
      </c>
      <c r="D28" s="91" t="s">
        <v>162</v>
      </c>
      <c r="E28" s="90" t="s">
        <v>218</v>
      </c>
      <c r="F28" s="90" t="s">
        <v>185</v>
      </c>
      <c r="G28" s="90" t="s">
        <v>186</v>
      </c>
      <c r="H28" s="90" t="s">
        <v>54</v>
      </c>
      <c r="I28" s="92">
        <v>4500</v>
      </c>
      <c r="J28" s="90" t="s">
        <v>190</v>
      </c>
      <c r="K28" s="93">
        <f t="shared" si="0"/>
        <v>41220</v>
      </c>
      <c r="L28" s="219">
        <v>306.14999999999998</v>
      </c>
      <c r="M28" s="63"/>
      <c r="N28" s="63"/>
      <c r="O28" s="63"/>
      <c r="P28" s="60" t="s">
        <v>122</v>
      </c>
      <c r="Q28" s="60"/>
      <c r="R28" s="64">
        <v>315.02834999999999</v>
      </c>
      <c r="S28" s="61"/>
      <c r="T28" s="65">
        <f t="shared" si="4"/>
        <v>315.02834999999999</v>
      </c>
      <c r="U28" s="61"/>
      <c r="V28" s="61"/>
      <c r="W28" s="61"/>
      <c r="X28" s="61"/>
      <c r="Y28" s="61"/>
      <c r="Z28" s="64">
        <f t="shared" si="5"/>
        <v>315.02834999999999</v>
      </c>
      <c r="AA28" s="61"/>
      <c r="AB28" s="65">
        <f t="shared" si="6"/>
        <v>315.02834999999999</v>
      </c>
      <c r="AC28" s="61"/>
      <c r="AD28" s="61"/>
      <c r="AE28" s="61"/>
      <c r="AF28" s="61"/>
      <c r="AG28" s="61"/>
      <c r="AH28" s="64">
        <f t="shared" si="1"/>
        <v>324.16417215000001</v>
      </c>
      <c r="AI28" s="61"/>
      <c r="AJ28" s="65">
        <f t="shared" si="2"/>
        <v>324.16417215000001</v>
      </c>
      <c r="AK28" s="61"/>
      <c r="AL28" s="61"/>
      <c r="AM28" s="61"/>
      <c r="AN28" s="61"/>
      <c r="AO28" s="61"/>
      <c r="AP28" s="64">
        <f t="shared" si="3"/>
        <v>333.56493314235001</v>
      </c>
      <c r="AQ28" s="61"/>
      <c r="AR28" s="65">
        <f t="shared" si="7"/>
        <v>333.56493314235001</v>
      </c>
      <c r="AS28" s="61"/>
      <c r="AT28" s="61"/>
      <c r="AU28" s="61"/>
      <c r="AV28" s="61"/>
      <c r="AW28" s="61"/>
      <c r="AX28" s="64">
        <f t="shared" si="8"/>
        <v>343.23831620347818</v>
      </c>
      <c r="AY28" s="61"/>
      <c r="AZ28" s="65">
        <f t="shared" si="9"/>
        <v>343.23831620347818</v>
      </c>
      <c r="BA28" s="61"/>
      <c r="BB28" s="61"/>
      <c r="BC28" s="61"/>
      <c r="BD28" s="61"/>
      <c r="BE28" s="61"/>
      <c r="BF28" s="66"/>
      <c r="BG28" s="66"/>
      <c r="BH28" s="66"/>
      <c r="BI28" s="66" t="s">
        <v>1508</v>
      </c>
    </row>
    <row r="29" spans="1:61" s="67" customFormat="1" x14ac:dyDescent="0.35">
      <c r="A29" s="90" t="s">
        <v>219</v>
      </c>
      <c r="B29" s="90" t="s">
        <v>160</v>
      </c>
      <c r="C29" s="90" t="s">
        <v>161</v>
      </c>
      <c r="D29" s="91" t="s">
        <v>162</v>
      </c>
      <c r="E29" s="90" t="s">
        <v>220</v>
      </c>
      <c r="F29" s="90" t="s">
        <v>185</v>
      </c>
      <c r="G29" s="90" t="s">
        <v>186</v>
      </c>
      <c r="H29" s="90" t="s">
        <v>54</v>
      </c>
      <c r="I29" s="92">
        <v>4784</v>
      </c>
      <c r="J29" s="90" t="s">
        <v>176</v>
      </c>
      <c r="K29" s="93">
        <f t="shared" si="0"/>
        <v>43821.440000000002</v>
      </c>
      <c r="L29" s="219">
        <v>325.47000000000003</v>
      </c>
      <c r="M29" s="63"/>
      <c r="N29" s="63"/>
      <c r="O29" s="63"/>
      <c r="P29" s="60" t="s">
        <v>122</v>
      </c>
      <c r="Q29" s="60"/>
      <c r="R29" s="64">
        <v>334.90863000000002</v>
      </c>
      <c r="S29" s="61"/>
      <c r="T29" s="65">
        <f t="shared" si="4"/>
        <v>334.90863000000002</v>
      </c>
      <c r="U29" s="61"/>
      <c r="V29" s="61"/>
      <c r="W29" s="61"/>
      <c r="X29" s="61"/>
      <c r="Y29" s="61"/>
      <c r="Z29" s="64">
        <f t="shared" si="5"/>
        <v>334.90863000000002</v>
      </c>
      <c r="AA29" s="61"/>
      <c r="AB29" s="65">
        <f t="shared" si="6"/>
        <v>334.90863000000002</v>
      </c>
      <c r="AC29" s="61"/>
      <c r="AD29" s="61"/>
      <c r="AE29" s="61"/>
      <c r="AF29" s="61"/>
      <c r="AG29" s="61"/>
      <c r="AH29" s="64">
        <f t="shared" si="1"/>
        <v>344.62098027000002</v>
      </c>
      <c r="AI29" s="61"/>
      <c r="AJ29" s="65">
        <f t="shared" si="2"/>
        <v>344.62098027000002</v>
      </c>
      <c r="AK29" s="61"/>
      <c r="AL29" s="61"/>
      <c r="AM29" s="61"/>
      <c r="AN29" s="61"/>
      <c r="AO29" s="61"/>
      <c r="AP29" s="64">
        <f t="shared" si="3"/>
        <v>354.61498869783003</v>
      </c>
      <c r="AQ29" s="61"/>
      <c r="AR29" s="65">
        <f t="shared" si="7"/>
        <v>354.61498869783003</v>
      </c>
      <c r="AS29" s="61"/>
      <c r="AT29" s="61"/>
      <c r="AU29" s="61"/>
      <c r="AV29" s="61"/>
      <c r="AW29" s="61"/>
      <c r="AX29" s="64">
        <f t="shared" si="8"/>
        <v>364.89882337006708</v>
      </c>
      <c r="AY29" s="61"/>
      <c r="AZ29" s="65">
        <f t="shared" si="9"/>
        <v>364.89882337006708</v>
      </c>
      <c r="BA29" s="61"/>
      <c r="BB29" s="61"/>
      <c r="BC29" s="61"/>
      <c r="BD29" s="61"/>
      <c r="BE29" s="61"/>
      <c r="BF29" s="66"/>
      <c r="BG29" s="66"/>
      <c r="BH29" s="66"/>
      <c r="BI29" s="66" t="s">
        <v>1508</v>
      </c>
    </row>
    <row r="30" spans="1:61" s="67" customFormat="1" x14ac:dyDescent="0.35">
      <c r="A30" s="90" t="s">
        <v>221</v>
      </c>
      <c r="B30" s="90" t="s">
        <v>160</v>
      </c>
      <c r="C30" s="90" t="s">
        <v>161</v>
      </c>
      <c r="D30" s="91" t="s">
        <v>162</v>
      </c>
      <c r="E30" s="90" t="s">
        <v>222</v>
      </c>
      <c r="F30" s="90" t="s">
        <v>185</v>
      </c>
      <c r="G30" s="90" t="s">
        <v>186</v>
      </c>
      <c r="H30" s="90" t="s">
        <v>54</v>
      </c>
      <c r="I30" s="92">
        <v>14242</v>
      </c>
      <c r="J30" s="90" t="s">
        <v>173</v>
      </c>
      <c r="K30" s="93">
        <f t="shared" si="0"/>
        <v>130456.72</v>
      </c>
      <c r="L30" s="219">
        <v>968.92</v>
      </c>
      <c r="M30" s="63"/>
      <c r="N30" s="63"/>
      <c r="O30" s="63"/>
      <c r="P30" s="60" t="s">
        <v>122</v>
      </c>
      <c r="Q30" s="60"/>
      <c r="R30" s="64">
        <v>997.0186799999999</v>
      </c>
      <c r="S30" s="61"/>
      <c r="T30" s="65">
        <f t="shared" si="4"/>
        <v>997.0186799999999</v>
      </c>
      <c r="U30" s="61"/>
      <c r="V30" s="61"/>
      <c r="W30" s="61"/>
      <c r="X30" s="61"/>
      <c r="Y30" s="61"/>
      <c r="Z30" s="64">
        <f t="shared" si="5"/>
        <v>997.0186799999999</v>
      </c>
      <c r="AA30" s="61"/>
      <c r="AB30" s="65">
        <f t="shared" si="6"/>
        <v>997.0186799999999</v>
      </c>
      <c r="AC30" s="61"/>
      <c r="AD30" s="61"/>
      <c r="AE30" s="61"/>
      <c r="AF30" s="61"/>
      <c r="AG30" s="61"/>
      <c r="AH30" s="64">
        <f t="shared" si="1"/>
        <v>1025.9322217199999</v>
      </c>
      <c r="AI30" s="61"/>
      <c r="AJ30" s="65">
        <f t="shared" si="2"/>
        <v>1025.9322217199999</v>
      </c>
      <c r="AK30" s="61"/>
      <c r="AL30" s="61"/>
      <c r="AM30" s="61"/>
      <c r="AN30" s="61"/>
      <c r="AO30" s="61"/>
      <c r="AP30" s="64">
        <f t="shared" si="3"/>
        <v>1055.68425614988</v>
      </c>
      <c r="AQ30" s="61"/>
      <c r="AR30" s="65">
        <f t="shared" si="7"/>
        <v>1055.68425614988</v>
      </c>
      <c r="AS30" s="61"/>
      <c r="AT30" s="61"/>
      <c r="AU30" s="61"/>
      <c r="AV30" s="61"/>
      <c r="AW30" s="61"/>
      <c r="AX30" s="64">
        <f t="shared" si="8"/>
        <v>1086.2990995782266</v>
      </c>
      <c r="AY30" s="61"/>
      <c r="AZ30" s="65">
        <f t="shared" si="9"/>
        <v>1086.2990995782266</v>
      </c>
      <c r="BA30" s="61"/>
      <c r="BB30" s="61"/>
      <c r="BC30" s="61"/>
      <c r="BD30" s="61"/>
      <c r="BE30" s="61"/>
      <c r="BF30" s="66"/>
      <c r="BG30" s="66"/>
      <c r="BH30" s="66"/>
      <c r="BI30" s="66" t="s">
        <v>1508</v>
      </c>
    </row>
    <row r="31" spans="1:61" s="67" customFormat="1" x14ac:dyDescent="0.35">
      <c r="A31" s="90" t="s">
        <v>223</v>
      </c>
      <c r="B31" s="90" t="s">
        <v>160</v>
      </c>
      <c r="C31" s="90" t="s">
        <v>161</v>
      </c>
      <c r="D31" s="91" t="s">
        <v>162</v>
      </c>
      <c r="E31" s="90" t="s">
        <v>224</v>
      </c>
      <c r="F31" s="90" t="s">
        <v>185</v>
      </c>
      <c r="G31" s="90" t="s">
        <v>186</v>
      </c>
      <c r="H31" s="90" t="s">
        <v>54</v>
      </c>
      <c r="I31" s="92">
        <v>16645</v>
      </c>
      <c r="J31" s="90" t="s">
        <v>176</v>
      </c>
      <c r="K31" s="93">
        <f t="shared" si="0"/>
        <v>152468.20000000001</v>
      </c>
      <c r="L31" s="219">
        <v>1132.4000000000001</v>
      </c>
      <c r="M31" s="63"/>
      <c r="N31" s="63"/>
      <c r="O31" s="63"/>
      <c r="P31" s="60" t="s">
        <v>122</v>
      </c>
      <c r="Q31" s="60"/>
      <c r="R31" s="64">
        <v>1165.2396000000001</v>
      </c>
      <c r="S31" s="61"/>
      <c r="T31" s="65">
        <f t="shared" si="4"/>
        <v>1165.2396000000001</v>
      </c>
      <c r="U31" s="61"/>
      <c r="V31" s="61"/>
      <c r="W31" s="61"/>
      <c r="X31" s="61"/>
      <c r="Y31" s="61"/>
      <c r="Z31" s="64">
        <f t="shared" si="5"/>
        <v>1165.2396000000001</v>
      </c>
      <c r="AA31" s="61"/>
      <c r="AB31" s="65">
        <f t="shared" si="6"/>
        <v>1165.2396000000001</v>
      </c>
      <c r="AC31" s="61"/>
      <c r="AD31" s="61"/>
      <c r="AE31" s="61"/>
      <c r="AF31" s="61"/>
      <c r="AG31" s="61"/>
      <c r="AH31" s="64">
        <f t="shared" si="1"/>
        <v>1199.0315484</v>
      </c>
      <c r="AI31" s="61"/>
      <c r="AJ31" s="65">
        <f t="shared" si="2"/>
        <v>1199.0315484</v>
      </c>
      <c r="AK31" s="61"/>
      <c r="AL31" s="61"/>
      <c r="AM31" s="61"/>
      <c r="AN31" s="61"/>
      <c r="AO31" s="61"/>
      <c r="AP31" s="64">
        <f t="shared" si="3"/>
        <v>1233.8034633036</v>
      </c>
      <c r="AQ31" s="61"/>
      <c r="AR31" s="65">
        <f t="shared" si="7"/>
        <v>1233.8034633036</v>
      </c>
      <c r="AS31" s="61"/>
      <c r="AT31" s="61"/>
      <c r="AU31" s="61"/>
      <c r="AV31" s="61"/>
      <c r="AW31" s="61"/>
      <c r="AX31" s="64">
        <f t="shared" si="8"/>
        <v>1269.5837637394043</v>
      </c>
      <c r="AY31" s="61"/>
      <c r="AZ31" s="65">
        <f t="shared" si="9"/>
        <v>1269.5837637394043</v>
      </c>
      <c r="BA31" s="61"/>
      <c r="BB31" s="61"/>
      <c r="BC31" s="61"/>
      <c r="BD31" s="61"/>
      <c r="BE31" s="61"/>
      <c r="BF31" s="66"/>
      <c r="BG31" s="66"/>
      <c r="BH31" s="66"/>
      <c r="BI31" s="66" t="s">
        <v>1508</v>
      </c>
    </row>
    <row r="32" spans="1:61" s="67" customFormat="1" x14ac:dyDescent="0.35">
      <c r="A32" s="90" t="s">
        <v>225</v>
      </c>
      <c r="B32" s="90" t="s">
        <v>160</v>
      </c>
      <c r="C32" s="90" t="s">
        <v>161</v>
      </c>
      <c r="D32" s="91" t="s">
        <v>162</v>
      </c>
      <c r="E32" s="90" t="s">
        <v>226</v>
      </c>
      <c r="F32" s="90" t="s">
        <v>185</v>
      </c>
      <c r="G32" s="90" t="s">
        <v>186</v>
      </c>
      <c r="H32" s="90" t="s">
        <v>54</v>
      </c>
      <c r="I32" s="92">
        <v>15504</v>
      </c>
      <c r="J32" s="90" t="s">
        <v>206</v>
      </c>
      <c r="K32" s="93">
        <f t="shared" si="0"/>
        <v>142016.64000000001</v>
      </c>
      <c r="L32" s="219">
        <v>1054.78</v>
      </c>
      <c r="M32" s="63"/>
      <c r="N32" s="63"/>
      <c r="O32" s="63"/>
      <c r="P32" s="60" t="s">
        <v>122</v>
      </c>
      <c r="Q32" s="60"/>
      <c r="R32" s="64">
        <v>1085.36862</v>
      </c>
      <c r="S32" s="61"/>
      <c r="T32" s="65">
        <f t="shared" si="4"/>
        <v>1085.36862</v>
      </c>
      <c r="U32" s="61"/>
      <c r="V32" s="61"/>
      <c r="W32" s="61"/>
      <c r="X32" s="61"/>
      <c r="Y32" s="61"/>
      <c r="Z32" s="64">
        <f t="shared" si="5"/>
        <v>1085.36862</v>
      </c>
      <c r="AA32" s="61"/>
      <c r="AB32" s="65">
        <f t="shared" si="6"/>
        <v>1085.36862</v>
      </c>
      <c r="AC32" s="61"/>
      <c r="AD32" s="61"/>
      <c r="AE32" s="61"/>
      <c r="AF32" s="61"/>
      <c r="AG32" s="61"/>
      <c r="AH32" s="64">
        <f t="shared" si="1"/>
        <v>1116.8443099799999</v>
      </c>
      <c r="AI32" s="61"/>
      <c r="AJ32" s="65">
        <f t="shared" si="2"/>
        <v>1116.8443099799999</v>
      </c>
      <c r="AK32" s="61"/>
      <c r="AL32" s="61"/>
      <c r="AM32" s="61"/>
      <c r="AN32" s="61"/>
      <c r="AO32" s="61"/>
      <c r="AP32" s="64">
        <f t="shared" si="3"/>
        <v>1149.23279496942</v>
      </c>
      <c r="AQ32" s="61"/>
      <c r="AR32" s="65">
        <f t="shared" si="7"/>
        <v>1149.23279496942</v>
      </c>
      <c r="AS32" s="61"/>
      <c r="AT32" s="61"/>
      <c r="AU32" s="61"/>
      <c r="AV32" s="61"/>
      <c r="AW32" s="61"/>
      <c r="AX32" s="64">
        <f t="shared" si="8"/>
        <v>1182.5605460235331</v>
      </c>
      <c r="AY32" s="61"/>
      <c r="AZ32" s="65">
        <f t="shared" si="9"/>
        <v>1182.5605460235331</v>
      </c>
      <c r="BA32" s="61"/>
      <c r="BB32" s="61"/>
      <c r="BC32" s="61"/>
      <c r="BD32" s="61"/>
      <c r="BE32" s="61"/>
      <c r="BF32" s="66"/>
      <c r="BG32" s="66"/>
      <c r="BH32" s="66"/>
      <c r="BI32" s="66" t="s">
        <v>1508</v>
      </c>
    </row>
    <row r="33" spans="1:61" s="67" customFormat="1" x14ac:dyDescent="0.35">
      <c r="A33" s="90" t="s">
        <v>227</v>
      </c>
      <c r="B33" s="90" t="s">
        <v>160</v>
      </c>
      <c r="C33" s="90" t="s">
        <v>161</v>
      </c>
      <c r="D33" s="91" t="s">
        <v>162</v>
      </c>
      <c r="E33" s="90" t="s">
        <v>228</v>
      </c>
      <c r="F33" s="90" t="s">
        <v>185</v>
      </c>
      <c r="G33" s="90" t="s">
        <v>186</v>
      </c>
      <c r="H33" s="90" t="s">
        <v>54</v>
      </c>
      <c r="I33" s="92">
        <v>3440</v>
      </c>
      <c r="J33" s="90" t="s">
        <v>203</v>
      </c>
      <c r="K33" s="93">
        <f t="shared" si="0"/>
        <v>31510.400000000001</v>
      </c>
      <c r="L33" s="219">
        <v>234.03</v>
      </c>
      <c r="M33" s="63"/>
      <c r="N33" s="63"/>
      <c r="O33" s="63"/>
      <c r="P33" s="60" t="s">
        <v>122</v>
      </c>
      <c r="Q33" s="60"/>
      <c r="R33" s="64">
        <v>240.81686999999999</v>
      </c>
      <c r="S33" s="61"/>
      <c r="T33" s="65">
        <f t="shared" si="4"/>
        <v>240.81686999999999</v>
      </c>
      <c r="U33" s="61"/>
      <c r="V33" s="61"/>
      <c r="W33" s="61"/>
      <c r="X33" s="61"/>
      <c r="Y33" s="61"/>
      <c r="Z33" s="64">
        <f t="shared" si="5"/>
        <v>240.81686999999999</v>
      </c>
      <c r="AA33" s="61"/>
      <c r="AB33" s="65">
        <f t="shared" si="6"/>
        <v>240.81686999999999</v>
      </c>
      <c r="AC33" s="61"/>
      <c r="AD33" s="61"/>
      <c r="AE33" s="61"/>
      <c r="AF33" s="61"/>
      <c r="AG33" s="61"/>
      <c r="AH33" s="64">
        <f t="shared" si="1"/>
        <v>247.80055923</v>
      </c>
      <c r="AI33" s="61"/>
      <c r="AJ33" s="65">
        <f t="shared" si="2"/>
        <v>247.80055923</v>
      </c>
      <c r="AK33" s="61"/>
      <c r="AL33" s="61"/>
      <c r="AM33" s="61"/>
      <c r="AN33" s="61"/>
      <c r="AO33" s="61"/>
      <c r="AP33" s="64">
        <f t="shared" si="3"/>
        <v>254.98677544767</v>
      </c>
      <c r="AQ33" s="61"/>
      <c r="AR33" s="65">
        <f t="shared" si="7"/>
        <v>254.98677544767</v>
      </c>
      <c r="AS33" s="61"/>
      <c r="AT33" s="61"/>
      <c r="AU33" s="61"/>
      <c r="AV33" s="61"/>
      <c r="AW33" s="61"/>
      <c r="AX33" s="64">
        <f t="shared" si="8"/>
        <v>262.3813919356524</v>
      </c>
      <c r="AY33" s="61"/>
      <c r="AZ33" s="65">
        <f t="shared" si="9"/>
        <v>262.3813919356524</v>
      </c>
      <c r="BA33" s="61"/>
      <c r="BB33" s="61"/>
      <c r="BC33" s="61"/>
      <c r="BD33" s="61"/>
      <c r="BE33" s="61"/>
      <c r="BF33" s="66"/>
      <c r="BG33" s="66"/>
      <c r="BH33" s="66"/>
      <c r="BI33" s="66" t="s">
        <v>1508</v>
      </c>
    </row>
    <row r="34" spans="1:61" s="67" customFormat="1" x14ac:dyDescent="0.35">
      <c r="A34" s="90" t="s">
        <v>229</v>
      </c>
      <c r="B34" s="90" t="s">
        <v>160</v>
      </c>
      <c r="C34" s="90" t="s">
        <v>161</v>
      </c>
      <c r="D34" s="91" t="s">
        <v>162</v>
      </c>
      <c r="E34" s="90" t="s">
        <v>230</v>
      </c>
      <c r="F34" s="90" t="s">
        <v>185</v>
      </c>
      <c r="G34" s="90" t="s">
        <v>186</v>
      </c>
      <c r="H34" s="90" t="s">
        <v>54</v>
      </c>
      <c r="I34" s="92">
        <v>120</v>
      </c>
      <c r="J34" s="90" t="s">
        <v>200</v>
      </c>
      <c r="K34" s="93">
        <f t="shared" si="0"/>
        <v>1099.2</v>
      </c>
      <c r="L34" s="219">
        <v>8.16</v>
      </c>
      <c r="M34" s="63"/>
      <c r="N34" s="63"/>
      <c r="O34" s="63"/>
      <c r="P34" s="60" t="s">
        <v>120</v>
      </c>
      <c r="Q34" s="60">
        <v>12</v>
      </c>
      <c r="R34" s="64">
        <v>8.3966399999999997</v>
      </c>
      <c r="S34" s="61"/>
      <c r="T34" s="65">
        <f t="shared" si="4"/>
        <v>8.3966399999999997</v>
      </c>
      <c r="U34" s="61"/>
      <c r="V34" s="61"/>
      <c r="W34" s="61"/>
      <c r="X34" s="61"/>
      <c r="Y34" s="61"/>
      <c r="Z34" s="64">
        <f t="shared" si="5"/>
        <v>8.3966399999999997</v>
      </c>
      <c r="AA34" s="61"/>
      <c r="AB34" s="65">
        <f t="shared" si="6"/>
        <v>8.3966399999999997</v>
      </c>
      <c r="AC34" s="61"/>
      <c r="AD34" s="61"/>
      <c r="AE34" s="61"/>
      <c r="AF34" s="61"/>
      <c r="AG34" s="61"/>
      <c r="AH34" s="64">
        <f t="shared" si="1"/>
        <v>8.6401425599999992</v>
      </c>
      <c r="AI34" s="61"/>
      <c r="AJ34" s="65">
        <f t="shared" si="2"/>
        <v>8.6401425599999992</v>
      </c>
      <c r="AK34" s="61"/>
      <c r="AL34" s="61"/>
      <c r="AM34" s="61"/>
      <c r="AN34" s="61"/>
      <c r="AO34" s="61"/>
      <c r="AP34" s="64">
        <f t="shared" si="3"/>
        <v>8.8907066942399986</v>
      </c>
      <c r="AQ34" s="61"/>
      <c r="AR34" s="65">
        <f t="shared" si="7"/>
        <v>8.8907066942399986</v>
      </c>
      <c r="AS34" s="61"/>
      <c r="AT34" s="61"/>
      <c r="AU34" s="61"/>
      <c r="AV34" s="61"/>
      <c r="AW34" s="61"/>
      <c r="AX34" s="64">
        <f t="shared" si="8"/>
        <v>9.1485371883729592</v>
      </c>
      <c r="AY34" s="61"/>
      <c r="AZ34" s="65">
        <f t="shared" si="9"/>
        <v>9.1485371883729592</v>
      </c>
      <c r="BA34" s="61"/>
      <c r="BB34" s="61"/>
      <c r="BC34" s="61"/>
      <c r="BD34" s="61"/>
      <c r="BE34" s="61"/>
      <c r="BF34" s="66"/>
      <c r="BG34" s="66" t="s">
        <v>1332</v>
      </c>
      <c r="BH34" s="66"/>
      <c r="BI34" s="66" t="s">
        <v>1508</v>
      </c>
    </row>
    <row r="35" spans="1:61" s="67" customFormat="1" x14ac:dyDescent="0.35">
      <c r="A35" s="90" t="s">
        <v>231</v>
      </c>
      <c r="B35" s="90" t="s">
        <v>160</v>
      </c>
      <c r="C35" s="90" t="s">
        <v>161</v>
      </c>
      <c r="D35" s="91" t="s">
        <v>162</v>
      </c>
      <c r="E35" s="90" t="s">
        <v>232</v>
      </c>
      <c r="F35" s="90" t="s">
        <v>185</v>
      </c>
      <c r="G35" s="90" t="s">
        <v>186</v>
      </c>
      <c r="H35" s="90" t="s">
        <v>54</v>
      </c>
      <c r="I35" s="92">
        <v>1385</v>
      </c>
      <c r="J35" s="90" t="s">
        <v>170</v>
      </c>
      <c r="K35" s="93">
        <f t="shared" si="0"/>
        <v>12686.6</v>
      </c>
      <c r="L35" s="219">
        <v>94.23</v>
      </c>
      <c r="M35" s="63"/>
      <c r="N35" s="63"/>
      <c r="O35" s="63"/>
      <c r="P35" s="60" t="s">
        <v>122</v>
      </c>
      <c r="Q35" s="60"/>
      <c r="R35" s="64">
        <v>96.962670000000003</v>
      </c>
      <c r="S35" s="61"/>
      <c r="T35" s="65">
        <f t="shared" si="4"/>
        <v>96.962670000000003</v>
      </c>
      <c r="U35" s="61"/>
      <c r="V35" s="61"/>
      <c r="W35" s="61"/>
      <c r="X35" s="61"/>
      <c r="Y35" s="61"/>
      <c r="Z35" s="64">
        <f t="shared" si="5"/>
        <v>96.962670000000003</v>
      </c>
      <c r="AA35" s="61"/>
      <c r="AB35" s="65">
        <f t="shared" si="6"/>
        <v>96.962670000000003</v>
      </c>
      <c r="AC35" s="61"/>
      <c r="AD35" s="61"/>
      <c r="AE35" s="61"/>
      <c r="AF35" s="61"/>
      <c r="AG35" s="61"/>
      <c r="AH35" s="64">
        <f t="shared" si="1"/>
        <v>99.774587429999997</v>
      </c>
      <c r="AI35" s="61"/>
      <c r="AJ35" s="65">
        <f t="shared" si="2"/>
        <v>99.774587429999997</v>
      </c>
      <c r="AK35" s="61"/>
      <c r="AL35" s="61"/>
      <c r="AM35" s="61"/>
      <c r="AN35" s="61"/>
      <c r="AO35" s="61"/>
      <c r="AP35" s="64">
        <f t="shared" si="3"/>
        <v>102.66805046547</v>
      </c>
      <c r="AQ35" s="61"/>
      <c r="AR35" s="65">
        <f t="shared" si="7"/>
        <v>102.66805046547</v>
      </c>
      <c r="AS35" s="61"/>
      <c r="AT35" s="61"/>
      <c r="AU35" s="61"/>
      <c r="AV35" s="61"/>
      <c r="AW35" s="61"/>
      <c r="AX35" s="64">
        <f t="shared" si="8"/>
        <v>105.64542392896864</v>
      </c>
      <c r="AY35" s="61"/>
      <c r="AZ35" s="65">
        <f t="shared" si="9"/>
        <v>105.64542392896864</v>
      </c>
      <c r="BA35" s="61"/>
      <c r="BB35" s="61"/>
      <c r="BC35" s="61"/>
      <c r="BD35" s="61"/>
      <c r="BE35" s="61"/>
      <c r="BF35" s="66"/>
      <c r="BG35" s="66"/>
      <c r="BH35" s="66"/>
      <c r="BI35" s="66" t="s">
        <v>1508</v>
      </c>
    </row>
    <row r="36" spans="1:61" s="67" customFormat="1" x14ac:dyDescent="0.35">
      <c r="A36" s="90" t="s">
        <v>233</v>
      </c>
      <c r="B36" s="90" t="s">
        <v>160</v>
      </c>
      <c r="C36" s="90" t="s">
        <v>161</v>
      </c>
      <c r="D36" s="91" t="s">
        <v>162</v>
      </c>
      <c r="E36" s="90" t="s">
        <v>234</v>
      </c>
      <c r="F36" s="90" t="s">
        <v>185</v>
      </c>
      <c r="G36" s="90" t="s">
        <v>186</v>
      </c>
      <c r="H36" s="90" t="s">
        <v>54</v>
      </c>
      <c r="I36" s="92">
        <v>187</v>
      </c>
      <c r="J36" s="90" t="s">
        <v>200</v>
      </c>
      <c r="K36" s="93">
        <f t="shared" si="0"/>
        <v>1712.92</v>
      </c>
      <c r="L36" s="219">
        <v>12.72</v>
      </c>
      <c r="M36" s="63"/>
      <c r="N36" s="63"/>
      <c r="O36" s="63"/>
      <c r="P36" s="60" t="s">
        <v>120</v>
      </c>
      <c r="Q36" s="60">
        <v>17</v>
      </c>
      <c r="R36" s="64">
        <v>13.088880000000001</v>
      </c>
      <c r="S36" s="61"/>
      <c r="T36" s="65">
        <f t="shared" si="4"/>
        <v>13.088880000000001</v>
      </c>
      <c r="U36" s="61"/>
      <c r="V36" s="61"/>
      <c r="W36" s="61"/>
      <c r="X36" s="61"/>
      <c r="Y36" s="61"/>
      <c r="Z36" s="64">
        <f t="shared" si="5"/>
        <v>13.088880000000001</v>
      </c>
      <c r="AA36" s="61"/>
      <c r="AB36" s="65">
        <f t="shared" si="6"/>
        <v>13.088880000000001</v>
      </c>
      <c r="AC36" s="61"/>
      <c r="AD36" s="61"/>
      <c r="AE36" s="61"/>
      <c r="AF36" s="61"/>
      <c r="AG36" s="61"/>
      <c r="AH36" s="64">
        <f t="shared" si="1"/>
        <v>13.468457520000001</v>
      </c>
      <c r="AI36" s="61"/>
      <c r="AJ36" s="65">
        <f t="shared" si="2"/>
        <v>13.468457520000001</v>
      </c>
      <c r="AK36" s="61"/>
      <c r="AL36" s="61"/>
      <c r="AM36" s="61"/>
      <c r="AN36" s="61"/>
      <c r="AO36" s="61"/>
      <c r="AP36" s="64">
        <f t="shared" si="3"/>
        <v>13.859042788080002</v>
      </c>
      <c r="AQ36" s="61"/>
      <c r="AR36" s="65">
        <f t="shared" si="7"/>
        <v>13.859042788080002</v>
      </c>
      <c r="AS36" s="61"/>
      <c r="AT36" s="61"/>
      <c r="AU36" s="61"/>
      <c r="AV36" s="61"/>
      <c r="AW36" s="61"/>
      <c r="AX36" s="64">
        <f t="shared" si="8"/>
        <v>14.260955028934323</v>
      </c>
      <c r="AY36" s="61"/>
      <c r="AZ36" s="65">
        <f t="shared" si="9"/>
        <v>14.260955028934323</v>
      </c>
      <c r="BA36" s="61"/>
      <c r="BB36" s="61"/>
      <c r="BC36" s="61"/>
      <c r="BD36" s="61"/>
      <c r="BE36" s="61"/>
      <c r="BF36" s="66"/>
      <c r="BG36" s="66" t="s">
        <v>1332</v>
      </c>
      <c r="BH36" s="66"/>
      <c r="BI36" s="66" t="s">
        <v>1508</v>
      </c>
    </row>
    <row r="37" spans="1:61" s="67" customFormat="1" x14ac:dyDescent="0.35">
      <c r="A37" s="90" t="s">
        <v>235</v>
      </c>
      <c r="B37" s="90" t="s">
        <v>160</v>
      </c>
      <c r="C37" s="90" t="s">
        <v>161</v>
      </c>
      <c r="D37" s="91" t="s">
        <v>162</v>
      </c>
      <c r="E37" s="90" t="s">
        <v>236</v>
      </c>
      <c r="F37" s="90" t="s">
        <v>185</v>
      </c>
      <c r="G37" s="90" t="s">
        <v>186</v>
      </c>
      <c r="H37" s="90" t="s">
        <v>54</v>
      </c>
      <c r="I37" s="92">
        <v>220828</v>
      </c>
      <c r="J37" s="90" t="s">
        <v>197</v>
      </c>
      <c r="K37" s="93">
        <f t="shared" si="0"/>
        <v>2022784.48</v>
      </c>
      <c r="L37" s="219">
        <v>15023.49</v>
      </c>
      <c r="M37" s="63"/>
      <c r="N37" s="63"/>
      <c r="O37" s="63"/>
      <c r="P37" s="60" t="s">
        <v>120</v>
      </c>
      <c r="Q37" s="60">
        <v>1</v>
      </c>
      <c r="R37" s="64">
        <v>15459.17121</v>
      </c>
      <c r="S37" s="61"/>
      <c r="T37" s="65">
        <f t="shared" si="4"/>
        <v>15459.17121</v>
      </c>
      <c r="U37" s="61"/>
      <c r="V37" s="61"/>
      <c r="W37" s="61"/>
      <c r="X37" s="61"/>
      <c r="Y37" s="61"/>
      <c r="Z37" s="64">
        <f t="shared" si="5"/>
        <v>15459.17121</v>
      </c>
      <c r="AA37" s="61"/>
      <c r="AB37" s="65">
        <f t="shared" si="6"/>
        <v>15459.17121</v>
      </c>
      <c r="AC37" s="61"/>
      <c r="AD37" s="61"/>
      <c r="AE37" s="61"/>
      <c r="AF37" s="61"/>
      <c r="AG37" s="61"/>
      <c r="AH37" s="64">
        <f t="shared" si="1"/>
        <v>15907.48717509</v>
      </c>
      <c r="AI37" s="61"/>
      <c r="AJ37" s="65">
        <f t="shared" si="2"/>
        <v>15907.48717509</v>
      </c>
      <c r="AK37" s="61"/>
      <c r="AL37" s="61"/>
      <c r="AM37" s="61"/>
      <c r="AN37" s="61"/>
      <c r="AO37" s="61"/>
      <c r="AP37" s="64">
        <f t="shared" si="3"/>
        <v>16368.80430316761</v>
      </c>
      <c r="AQ37" s="61"/>
      <c r="AR37" s="65">
        <f t="shared" si="7"/>
        <v>16368.80430316761</v>
      </c>
      <c r="AS37" s="61"/>
      <c r="AT37" s="61"/>
      <c r="AU37" s="61"/>
      <c r="AV37" s="61"/>
      <c r="AW37" s="61"/>
      <c r="AX37" s="64">
        <f t="shared" si="8"/>
        <v>16843.499627959471</v>
      </c>
      <c r="AY37" s="61"/>
      <c r="AZ37" s="65">
        <f t="shared" si="9"/>
        <v>16843.499627959471</v>
      </c>
      <c r="BA37" s="61"/>
      <c r="BB37" s="61"/>
      <c r="BC37" s="61"/>
      <c r="BD37" s="61"/>
      <c r="BE37" s="61"/>
      <c r="BF37" s="66"/>
      <c r="BG37" s="66" t="s">
        <v>1332</v>
      </c>
      <c r="BH37" s="66"/>
      <c r="BI37" s="66" t="s">
        <v>1508</v>
      </c>
    </row>
    <row r="38" spans="1:61" s="67" customFormat="1" x14ac:dyDescent="0.35">
      <c r="A38" s="90" t="s">
        <v>237</v>
      </c>
      <c r="B38" s="90" t="s">
        <v>160</v>
      </c>
      <c r="C38" s="90" t="s">
        <v>161</v>
      </c>
      <c r="D38" s="91" t="s">
        <v>162</v>
      </c>
      <c r="E38" s="90" t="s">
        <v>238</v>
      </c>
      <c r="F38" s="90" t="s">
        <v>185</v>
      </c>
      <c r="G38" s="90" t="s">
        <v>186</v>
      </c>
      <c r="H38" s="90" t="s">
        <v>54</v>
      </c>
      <c r="I38" s="92">
        <v>494</v>
      </c>
      <c r="J38" s="90" t="s">
        <v>200</v>
      </c>
      <c r="K38" s="93">
        <f t="shared" si="0"/>
        <v>4525.04</v>
      </c>
      <c r="L38" s="219">
        <v>33.61</v>
      </c>
      <c r="M38" s="63"/>
      <c r="N38" s="63"/>
      <c r="O38" s="63"/>
      <c r="P38" s="60" t="s">
        <v>120</v>
      </c>
      <c r="Q38" s="60">
        <v>9</v>
      </c>
      <c r="R38" s="64">
        <v>34.584690000000002</v>
      </c>
      <c r="S38" s="61"/>
      <c r="T38" s="65">
        <f t="shared" si="4"/>
        <v>34.584690000000002</v>
      </c>
      <c r="U38" s="61"/>
      <c r="V38" s="61"/>
      <c r="W38" s="61"/>
      <c r="X38" s="61"/>
      <c r="Y38" s="61"/>
      <c r="Z38" s="64">
        <f t="shared" si="5"/>
        <v>34.584690000000002</v>
      </c>
      <c r="AA38" s="61"/>
      <c r="AB38" s="65">
        <f t="shared" si="6"/>
        <v>34.584690000000002</v>
      </c>
      <c r="AC38" s="61"/>
      <c r="AD38" s="61"/>
      <c r="AE38" s="61"/>
      <c r="AF38" s="61"/>
      <c r="AG38" s="61"/>
      <c r="AH38" s="64">
        <f t="shared" si="1"/>
        <v>35.58764601</v>
      </c>
      <c r="AI38" s="61"/>
      <c r="AJ38" s="65">
        <f t="shared" si="2"/>
        <v>35.58764601</v>
      </c>
      <c r="AK38" s="61"/>
      <c r="AL38" s="61"/>
      <c r="AM38" s="61"/>
      <c r="AN38" s="61"/>
      <c r="AO38" s="61"/>
      <c r="AP38" s="64">
        <f t="shared" si="3"/>
        <v>36.619687744289998</v>
      </c>
      <c r="AQ38" s="61"/>
      <c r="AR38" s="65">
        <f t="shared" si="7"/>
        <v>36.619687744289998</v>
      </c>
      <c r="AS38" s="61"/>
      <c r="AT38" s="61"/>
      <c r="AU38" s="61"/>
      <c r="AV38" s="61"/>
      <c r="AW38" s="61"/>
      <c r="AX38" s="64">
        <f t="shared" si="8"/>
        <v>37.681658688874407</v>
      </c>
      <c r="AY38" s="61"/>
      <c r="AZ38" s="65">
        <f t="shared" si="9"/>
        <v>37.681658688874407</v>
      </c>
      <c r="BA38" s="61"/>
      <c r="BB38" s="61"/>
      <c r="BC38" s="61"/>
      <c r="BD38" s="61"/>
      <c r="BE38" s="61"/>
      <c r="BF38" s="66"/>
      <c r="BG38" s="66" t="s">
        <v>1332</v>
      </c>
      <c r="BH38" s="66" t="s">
        <v>1492</v>
      </c>
      <c r="BI38" s="66" t="s">
        <v>1508</v>
      </c>
    </row>
    <row r="39" spans="1:61" s="67" customFormat="1" x14ac:dyDescent="0.35">
      <c r="A39" s="90" t="s">
        <v>239</v>
      </c>
      <c r="B39" s="90" t="s">
        <v>160</v>
      </c>
      <c r="C39" s="90" t="s">
        <v>161</v>
      </c>
      <c r="D39" s="91" t="s">
        <v>162</v>
      </c>
      <c r="E39" s="90" t="s">
        <v>240</v>
      </c>
      <c r="F39" s="90" t="s">
        <v>185</v>
      </c>
      <c r="G39" s="90" t="s">
        <v>186</v>
      </c>
      <c r="H39" s="90" t="s">
        <v>54</v>
      </c>
      <c r="I39" s="92">
        <v>26731</v>
      </c>
      <c r="J39" s="90" t="s">
        <v>167</v>
      </c>
      <c r="K39" s="93">
        <f t="shared" si="0"/>
        <v>244855.96</v>
      </c>
      <c r="L39" s="219">
        <v>1818.58</v>
      </c>
      <c r="M39" s="63"/>
      <c r="N39" s="63"/>
      <c r="O39" s="63"/>
      <c r="P39" s="60" t="s">
        <v>120</v>
      </c>
      <c r="Q39" s="60">
        <v>0</v>
      </c>
      <c r="R39" s="64">
        <v>1871.31882</v>
      </c>
      <c r="S39" s="61"/>
      <c r="T39" s="65">
        <f t="shared" si="4"/>
        <v>1871.31882</v>
      </c>
      <c r="U39" s="61"/>
      <c r="V39" s="61"/>
      <c r="W39" s="61"/>
      <c r="X39" s="61"/>
      <c r="Y39" s="61"/>
      <c r="Z39" s="64">
        <f t="shared" si="5"/>
        <v>1871.31882</v>
      </c>
      <c r="AA39" s="61"/>
      <c r="AB39" s="65">
        <f t="shared" si="6"/>
        <v>1871.31882</v>
      </c>
      <c r="AC39" s="61"/>
      <c r="AD39" s="61"/>
      <c r="AE39" s="61"/>
      <c r="AF39" s="61"/>
      <c r="AG39" s="61"/>
      <c r="AH39" s="64">
        <f t="shared" si="1"/>
        <v>1925.5870657799999</v>
      </c>
      <c r="AI39" s="61"/>
      <c r="AJ39" s="65">
        <f t="shared" si="2"/>
        <v>1925.5870657799999</v>
      </c>
      <c r="AK39" s="61"/>
      <c r="AL39" s="61"/>
      <c r="AM39" s="61"/>
      <c r="AN39" s="61"/>
      <c r="AO39" s="61"/>
      <c r="AP39" s="64">
        <f t="shared" si="3"/>
        <v>1981.4290906876199</v>
      </c>
      <c r="AQ39" s="61"/>
      <c r="AR39" s="65">
        <f t="shared" si="7"/>
        <v>1981.4290906876199</v>
      </c>
      <c r="AS39" s="61"/>
      <c r="AT39" s="61"/>
      <c r="AU39" s="61"/>
      <c r="AV39" s="61"/>
      <c r="AW39" s="61"/>
      <c r="AX39" s="64">
        <f t="shared" si="8"/>
        <v>2038.8905343175609</v>
      </c>
      <c r="AY39" s="61"/>
      <c r="AZ39" s="65">
        <f t="shared" si="9"/>
        <v>2038.8905343175609</v>
      </c>
      <c r="BA39" s="61"/>
      <c r="BB39" s="61"/>
      <c r="BC39" s="61"/>
      <c r="BD39" s="61"/>
      <c r="BE39" s="61"/>
      <c r="BF39" s="66"/>
      <c r="BG39" s="66"/>
      <c r="BH39" s="66"/>
      <c r="BI39" s="66" t="s">
        <v>1508</v>
      </c>
    </row>
    <row r="40" spans="1:61" s="67" customFormat="1" x14ac:dyDescent="0.35">
      <c r="A40" s="90" t="s">
        <v>241</v>
      </c>
      <c r="B40" s="90" t="s">
        <v>160</v>
      </c>
      <c r="C40" s="90" t="s">
        <v>161</v>
      </c>
      <c r="D40" s="91" t="s">
        <v>162</v>
      </c>
      <c r="E40" s="90" t="s">
        <v>242</v>
      </c>
      <c r="F40" s="90" t="s">
        <v>185</v>
      </c>
      <c r="G40" s="90" t="s">
        <v>186</v>
      </c>
      <c r="H40" s="90" t="s">
        <v>54</v>
      </c>
      <c r="I40" s="92">
        <v>2108</v>
      </c>
      <c r="J40" s="90" t="s">
        <v>190</v>
      </c>
      <c r="K40" s="93">
        <f t="shared" si="0"/>
        <v>19309.28</v>
      </c>
      <c r="L40" s="219">
        <v>143.41</v>
      </c>
      <c r="M40" s="63"/>
      <c r="N40" s="63"/>
      <c r="O40" s="63"/>
      <c r="P40" s="60" t="s">
        <v>122</v>
      </c>
      <c r="Q40" s="60"/>
      <c r="R40" s="64">
        <v>147.56889000000001</v>
      </c>
      <c r="S40" s="61"/>
      <c r="T40" s="65">
        <f t="shared" si="4"/>
        <v>147.56889000000001</v>
      </c>
      <c r="U40" s="61"/>
      <c r="V40" s="61"/>
      <c r="W40" s="61"/>
      <c r="X40" s="61"/>
      <c r="Y40" s="61"/>
      <c r="Z40" s="64">
        <f t="shared" si="5"/>
        <v>147.56889000000001</v>
      </c>
      <c r="AA40" s="61"/>
      <c r="AB40" s="65">
        <f t="shared" si="6"/>
        <v>147.56889000000001</v>
      </c>
      <c r="AC40" s="61"/>
      <c r="AD40" s="61"/>
      <c r="AE40" s="61"/>
      <c r="AF40" s="61"/>
      <c r="AG40" s="61"/>
      <c r="AH40" s="64">
        <f t="shared" si="1"/>
        <v>151.84838781000002</v>
      </c>
      <c r="AI40" s="61"/>
      <c r="AJ40" s="65">
        <f t="shared" si="2"/>
        <v>151.84838781000002</v>
      </c>
      <c r="AK40" s="61"/>
      <c r="AL40" s="61"/>
      <c r="AM40" s="61"/>
      <c r="AN40" s="61"/>
      <c r="AO40" s="61"/>
      <c r="AP40" s="64">
        <f t="shared" si="3"/>
        <v>156.25199105649003</v>
      </c>
      <c r="AQ40" s="61"/>
      <c r="AR40" s="65">
        <f t="shared" si="7"/>
        <v>156.25199105649003</v>
      </c>
      <c r="AS40" s="61"/>
      <c r="AT40" s="61"/>
      <c r="AU40" s="61"/>
      <c r="AV40" s="61"/>
      <c r="AW40" s="61"/>
      <c r="AX40" s="64">
        <f t="shared" si="8"/>
        <v>160.78329879712823</v>
      </c>
      <c r="AY40" s="61"/>
      <c r="AZ40" s="65">
        <f t="shared" si="9"/>
        <v>160.78329879712823</v>
      </c>
      <c r="BA40" s="61"/>
      <c r="BB40" s="61"/>
      <c r="BC40" s="61"/>
      <c r="BD40" s="61"/>
      <c r="BE40" s="61"/>
      <c r="BF40" s="66"/>
      <c r="BG40" s="66"/>
      <c r="BH40" s="66"/>
      <c r="BI40" s="66" t="s">
        <v>1508</v>
      </c>
    </row>
    <row r="41" spans="1:61" s="67" customFormat="1" x14ac:dyDescent="0.35">
      <c r="A41" s="90" t="s">
        <v>243</v>
      </c>
      <c r="B41" s="90" t="s">
        <v>160</v>
      </c>
      <c r="C41" s="90" t="s">
        <v>161</v>
      </c>
      <c r="D41" s="91" t="s">
        <v>162</v>
      </c>
      <c r="E41" s="90" t="s">
        <v>244</v>
      </c>
      <c r="F41" s="90" t="s">
        <v>185</v>
      </c>
      <c r="G41" s="90" t="s">
        <v>186</v>
      </c>
      <c r="H41" s="90" t="s">
        <v>54</v>
      </c>
      <c r="I41" s="92">
        <v>75504</v>
      </c>
      <c r="J41" s="90" t="s">
        <v>245</v>
      </c>
      <c r="K41" s="93">
        <f t="shared" si="0"/>
        <v>691616.64</v>
      </c>
      <c r="L41" s="219">
        <v>5136.7299999999996</v>
      </c>
      <c r="M41" s="63"/>
      <c r="N41" s="63"/>
      <c r="O41" s="63"/>
      <c r="P41" s="60" t="s">
        <v>120</v>
      </c>
      <c r="Q41" s="60">
        <v>4</v>
      </c>
      <c r="R41" s="64">
        <v>5285.69517</v>
      </c>
      <c r="S41" s="61"/>
      <c r="T41" s="65">
        <f t="shared" si="4"/>
        <v>5285.69517</v>
      </c>
      <c r="U41" s="61"/>
      <c r="V41" s="61"/>
      <c r="W41" s="61"/>
      <c r="X41" s="61"/>
      <c r="Y41" s="61"/>
      <c r="Z41" s="64">
        <f t="shared" si="5"/>
        <v>5285.69517</v>
      </c>
      <c r="AA41" s="61"/>
      <c r="AB41" s="65">
        <f t="shared" si="6"/>
        <v>5285.69517</v>
      </c>
      <c r="AC41" s="61"/>
      <c r="AD41" s="61"/>
      <c r="AE41" s="61"/>
      <c r="AF41" s="61"/>
      <c r="AG41" s="61"/>
      <c r="AH41" s="64">
        <f t="shared" si="1"/>
        <v>5438.9803299300002</v>
      </c>
      <c r="AI41" s="61"/>
      <c r="AJ41" s="65">
        <f t="shared" si="2"/>
        <v>5438.9803299300002</v>
      </c>
      <c r="AK41" s="61"/>
      <c r="AL41" s="61"/>
      <c r="AM41" s="61"/>
      <c r="AN41" s="61"/>
      <c r="AO41" s="61"/>
      <c r="AP41" s="64">
        <f t="shared" si="3"/>
        <v>5596.7107594979698</v>
      </c>
      <c r="AQ41" s="61"/>
      <c r="AR41" s="65">
        <f t="shared" si="7"/>
        <v>5596.7107594979698</v>
      </c>
      <c r="AS41" s="61"/>
      <c r="AT41" s="61"/>
      <c r="AU41" s="61"/>
      <c r="AV41" s="61"/>
      <c r="AW41" s="61"/>
      <c r="AX41" s="64">
        <f t="shared" si="8"/>
        <v>5759.015371523411</v>
      </c>
      <c r="AY41" s="61"/>
      <c r="AZ41" s="65">
        <f t="shared" si="9"/>
        <v>5759.015371523411</v>
      </c>
      <c r="BA41" s="61"/>
      <c r="BB41" s="61"/>
      <c r="BC41" s="61"/>
      <c r="BD41" s="61"/>
      <c r="BE41" s="61"/>
      <c r="BF41" s="66"/>
      <c r="BG41" s="66" t="s">
        <v>1332</v>
      </c>
      <c r="BH41" s="66"/>
      <c r="BI41" s="66" t="s">
        <v>1508</v>
      </c>
    </row>
    <row r="42" spans="1:61" s="67" customFormat="1" x14ac:dyDescent="0.35">
      <c r="A42" s="90" t="s">
        <v>246</v>
      </c>
      <c r="B42" s="90" t="s">
        <v>160</v>
      </c>
      <c r="C42" s="90" t="s">
        <v>161</v>
      </c>
      <c r="D42" s="91" t="s">
        <v>162</v>
      </c>
      <c r="E42" s="90" t="s">
        <v>247</v>
      </c>
      <c r="F42" s="90" t="s">
        <v>185</v>
      </c>
      <c r="G42" s="90" t="s">
        <v>186</v>
      </c>
      <c r="H42" s="90" t="s">
        <v>54</v>
      </c>
      <c r="I42" s="92">
        <v>8400</v>
      </c>
      <c r="J42" s="90" t="s">
        <v>200</v>
      </c>
      <c r="K42" s="93">
        <f t="shared" si="0"/>
        <v>76944</v>
      </c>
      <c r="L42" s="219">
        <v>571.47</v>
      </c>
      <c r="M42" s="63"/>
      <c r="N42" s="63"/>
      <c r="O42" s="63"/>
      <c r="P42" s="60" t="s">
        <v>120</v>
      </c>
      <c r="Q42" s="60">
        <v>24</v>
      </c>
      <c r="R42" s="64">
        <v>588.04263000000003</v>
      </c>
      <c r="S42" s="61"/>
      <c r="T42" s="65">
        <f t="shared" si="4"/>
        <v>588.04263000000003</v>
      </c>
      <c r="U42" s="61"/>
      <c r="V42" s="61"/>
      <c r="W42" s="61"/>
      <c r="X42" s="61"/>
      <c r="Y42" s="61"/>
      <c r="Z42" s="64">
        <f t="shared" si="5"/>
        <v>588.04263000000003</v>
      </c>
      <c r="AA42" s="61"/>
      <c r="AB42" s="65">
        <f t="shared" si="6"/>
        <v>588.04263000000003</v>
      </c>
      <c r="AC42" s="61"/>
      <c r="AD42" s="61"/>
      <c r="AE42" s="61"/>
      <c r="AF42" s="61"/>
      <c r="AG42" s="61"/>
      <c r="AH42" s="64">
        <f t="shared" si="1"/>
        <v>605.09586626999999</v>
      </c>
      <c r="AI42" s="61"/>
      <c r="AJ42" s="65">
        <f t="shared" si="2"/>
        <v>605.09586626999999</v>
      </c>
      <c r="AK42" s="61"/>
      <c r="AL42" s="61"/>
      <c r="AM42" s="61"/>
      <c r="AN42" s="61"/>
      <c r="AO42" s="61"/>
      <c r="AP42" s="64">
        <f t="shared" si="3"/>
        <v>622.64364639182998</v>
      </c>
      <c r="AQ42" s="61"/>
      <c r="AR42" s="65">
        <f t="shared" si="7"/>
        <v>622.64364639182998</v>
      </c>
      <c r="AS42" s="61"/>
      <c r="AT42" s="61"/>
      <c r="AU42" s="61"/>
      <c r="AV42" s="61"/>
      <c r="AW42" s="61"/>
      <c r="AX42" s="64">
        <f t="shared" si="8"/>
        <v>640.70031213719301</v>
      </c>
      <c r="AY42" s="61"/>
      <c r="AZ42" s="65">
        <f t="shared" si="9"/>
        <v>640.70031213719301</v>
      </c>
      <c r="BA42" s="61"/>
      <c r="BB42" s="61"/>
      <c r="BC42" s="61"/>
      <c r="BD42" s="61"/>
      <c r="BE42" s="61"/>
      <c r="BF42" s="66"/>
      <c r="BG42" s="66" t="s">
        <v>1332</v>
      </c>
      <c r="BH42" s="66"/>
      <c r="BI42" s="66" t="s">
        <v>1508</v>
      </c>
    </row>
    <row r="43" spans="1:61" s="67" customFormat="1" x14ac:dyDescent="0.35">
      <c r="A43" s="90" t="s">
        <v>248</v>
      </c>
      <c r="B43" s="90" t="s">
        <v>160</v>
      </c>
      <c r="C43" s="90" t="s">
        <v>161</v>
      </c>
      <c r="D43" s="91" t="s">
        <v>162</v>
      </c>
      <c r="E43" s="90" t="s">
        <v>249</v>
      </c>
      <c r="F43" s="90" t="s">
        <v>185</v>
      </c>
      <c r="G43" s="90" t="s">
        <v>186</v>
      </c>
      <c r="H43" s="90" t="s">
        <v>54</v>
      </c>
      <c r="I43" s="92">
        <v>140</v>
      </c>
      <c r="J43" s="90" t="s">
        <v>203</v>
      </c>
      <c r="K43" s="93">
        <f t="shared" si="0"/>
        <v>1282.4000000000001</v>
      </c>
      <c r="L43" s="219">
        <v>9.52</v>
      </c>
      <c r="M43" s="63"/>
      <c r="N43" s="63"/>
      <c r="O43" s="63"/>
      <c r="P43" s="60" t="s">
        <v>122</v>
      </c>
      <c r="Q43" s="60"/>
      <c r="R43" s="64">
        <v>9.7960799999999999</v>
      </c>
      <c r="S43" s="61"/>
      <c r="T43" s="65">
        <f t="shared" si="4"/>
        <v>9.7960799999999999</v>
      </c>
      <c r="U43" s="61"/>
      <c r="V43" s="61"/>
      <c r="W43" s="61"/>
      <c r="X43" s="61"/>
      <c r="Y43" s="61"/>
      <c r="Z43" s="64">
        <f t="shared" si="5"/>
        <v>9.7960799999999999</v>
      </c>
      <c r="AA43" s="61"/>
      <c r="AB43" s="65">
        <f t="shared" si="6"/>
        <v>9.7960799999999999</v>
      </c>
      <c r="AC43" s="61"/>
      <c r="AD43" s="61"/>
      <c r="AE43" s="61"/>
      <c r="AF43" s="61"/>
      <c r="AG43" s="61"/>
      <c r="AH43" s="64">
        <f t="shared" si="1"/>
        <v>10.08016632</v>
      </c>
      <c r="AI43" s="61"/>
      <c r="AJ43" s="65">
        <f t="shared" si="2"/>
        <v>10.08016632</v>
      </c>
      <c r="AK43" s="61"/>
      <c r="AL43" s="61"/>
      <c r="AM43" s="61"/>
      <c r="AN43" s="61"/>
      <c r="AO43" s="61"/>
      <c r="AP43" s="64">
        <f t="shared" si="3"/>
        <v>10.37249114328</v>
      </c>
      <c r="AQ43" s="61"/>
      <c r="AR43" s="65">
        <f t="shared" si="7"/>
        <v>10.37249114328</v>
      </c>
      <c r="AS43" s="61"/>
      <c r="AT43" s="61"/>
      <c r="AU43" s="61"/>
      <c r="AV43" s="61"/>
      <c r="AW43" s="61"/>
      <c r="AX43" s="64">
        <f t="shared" si="8"/>
        <v>10.67329338643512</v>
      </c>
      <c r="AY43" s="61"/>
      <c r="AZ43" s="65">
        <f t="shared" si="9"/>
        <v>10.67329338643512</v>
      </c>
      <c r="BA43" s="61"/>
      <c r="BB43" s="61"/>
      <c r="BC43" s="61"/>
      <c r="BD43" s="61"/>
      <c r="BE43" s="61"/>
      <c r="BF43" s="66"/>
      <c r="BG43" s="66"/>
      <c r="BH43" s="66"/>
      <c r="BI43" s="66" t="s">
        <v>1508</v>
      </c>
    </row>
    <row r="44" spans="1:61" s="67" customFormat="1" x14ac:dyDescent="0.35">
      <c r="A44" s="90" t="s">
        <v>250</v>
      </c>
      <c r="B44" s="90" t="s">
        <v>160</v>
      </c>
      <c r="C44" s="90" t="s">
        <v>161</v>
      </c>
      <c r="D44" s="91" t="s">
        <v>162</v>
      </c>
      <c r="E44" s="90" t="s">
        <v>251</v>
      </c>
      <c r="F44" s="90" t="s">
        <v>185</v>
      </c>
      <c r="G44" s="90" t="s">
        <v>186</v>
      </c>
      <c r="H44" s="90" t="s">
        <v>54</v>
      </c>
      <c r="I44" s="92">
        <v>33496</v>
      </c>
      <c r="J44" s="90" t="s">
        <v>190</v>
      </c>
      <c r="K44" s="93">
        <f t="shared" si="0"/>
        <v>306823.36</v>
      </c>
      <c r="L44" s="219">
        <v>2278.8200000000002</v>
      </c>
      <c r="M44" s="63"/>
      <c r="N44" s="63"/>
      <c r="O44" s="63"/>
      <c r="P44" s="60" t="s">
        <v>126</v>
      </c>
      <c r="Q44" s="60">
        <v>99</v>
      </c>
      <c r="R44" s="64">
        <v>2344.90578</v>
      </c>
      <c r="S44" s="61"/>
      <c r="T44" s="65">
        <f t="shared" si="4"/>
        <v>2344.90578</v>
      </c>
      <c r="U44" s="61"/>
      <c r="V44" s="61"/>
      <c r="W44" s="61"/>
      <c r="X44" s="61"/>
      <c r="Y44" s="61"/>
      <c r="Z44" s="64">
        <f t="shared" si="5"/>
        <v>2344.90578</v>
      </c>
      <c r="AA44" s="61"/>
      <c r="AB44" s="65">
        <f t="shared" si="6"/>
        <v>2344.90578</v>
      </c>
      <c r="AC44" s="61"/>
      <c r="AD44" s="61"/>
      <c r="AE44" s="61"/>
      <c r="AF44" s="61"/>
      <c r="AG44" s="61"/>
      <c r="AH44" s="64">
        <f t="shared" si="1"/>
        <v>2412.9080476200002</v>
      </c>
      <c r="AI44" s="61"/>
      <c r="AJ44" s="65">
        <f t="shared" si="2"/>
        <v>2412.9080476200002</v>
      </c>
      <c r="AK44" s="61"/>
      <c r="AL44" s="61"/>
      <c r="AM44" s="61"/>
      <c r="AN44" s="61"/>
      <c r="AO44" s="61"/>
      <c r="AP44" s="64">
        <f t="shared" si="3"/>
        <v>2482.8823810009803</v>
      </c>
      <c r="AQ44" s="61"/>
      <c r="AR44" s="65">
        <f t="shared" si="7"/>
        <v>2482.8823810009803</v>
      </c>
      <c r="AS44" s="61"/>
      <c r="AT44" s="61"/>
      <c r="AU44" s="61"/>
      <c r="AV44" s="61"/>
      <c r="AW44" s="61"/>
      <c r="AX44" s="64">
        <f t="shared" si="8"/>
        <v>2554.8859700500088</v>
      </c>
      <c r="AY44" s="61"/>
      <c r="AZ44" s="65">
        <f t="shared" si="9"/>
        <v>2554.8859700500088</v>
      </c>
      <c r="BA44" s="61"/>
      <c r="BB44" s="61"/>
      <c r="BC44" s="61"/>
      <c r="BD44" s="61"/>
      <c r="BE44" s="61"/>
      <c r="BF44" s="66"/>
      <c r="BG44" s="66" t="s">
        <v>1332</v>
      </c>
      <c r="BH44" s="66"/>
      <c r="BI44" s="66" t="s">
        <v>1508</v>
      </c>
    </row>
    <row r="45" spans="1:61" s="67" customFormat="1" x14ac:dyDescent="0.35">
      <c r="A45" s="90" t="s">
        <v>252</v>
      </c>
      <c r="B45" s="90" t="s">
        <v>160</v>
      </c>
      <c r="C45" s="90" t="s">
        <v>161</v>
      </c>
      <c r="D45" s="91" t="s">
        <v>162</v>
      </c>
      <c r="E45" s="90" t="s">
        <v>253</v>
      </c>
      <c r="F45" s="90" t="s">
        <v>185</v>
      </c>
      <c r="G45" s="90" t="s">
        <v>186</v>
      </c>
      <c r="H45" s="90" t="s">
        <v>54</v>
      </c>
      <c r="I45" s="92">
        <v>11227</v>
      </c>
      <c r="J45" s="90" t="s">
        <v>173</v>
      </c>
      <c r="K45" s="93">
        <f t="shared" si="0"/>
        <v>102839.32</v>
      </c>
      <c r="L45" s="219">
        <v>763.8</v>
      </c>
      <c r="M45" s="63"/>
      <c r="N45" s="63"/>
      <c r="O45" s="63"/>
      <c r="P45" s="60" t="s">
        <v>120</v>
      </c>
      <c r="Q45" s="60">
        <v>0</v>
      </c>
      <c r="R45" s="64">
        <v>785.9502</v>
      </c>
      <c r="S45" s="61"/>
      <c r="T45" s="65">
        <f t="shared" si="4"/>
        <v>785.9502</v>
      </c>
      <c r="U45" s="61"/>
      <c r="V45" s="61"/>
      <c r="W45" s="61"/>
      <c r="X45" s="61"/>
      <c r="Y45" s="61"/>
      <c r="Z45" s="64">
        <f t="shared" si="5"/>
        <v>785.9502</v>
      </c>
      <c r="AA45" s="61"/>
      <c r="AB45" s="65">
        <f t="shared" si="6"/>
        <v>785.9502</v>
      </c>
      <c r="AC45" s="61"/>
      <c r="AD45" s="61"/>
      <c r="AE45" s="61"/>
      <c r="AF45" s="61"/>
      <c r="AG45" s="61"/>
      <c r="AH45" s="64">
        <f t="shared" si="1"/>
        <v>808.74275579999994</v>
      </c>
      <c r="AI45" s="61"/>
      <c r="AJ45" s="65">
        <f t="shared" si="2"/>
        <v>808.74275579999994</v>
      </c>
      <c r="AK45" s="61"/>
      <c r="AL45" s="61"/>
      <c r="AM45" s="61"/>
      <c r="AN45" s="61"/>
      <c r="AO45" s="61"/>
      <c r="AP45" s="64">
        <f t="shared" si="3"/>
        <v>832.19629571819996</v>
      </c>
      <c r="AQ45" s="61"/>
      <c r="AR45" s="65">
        <f t="shared" si="7"/>
        <v>832.19629571819996</v>
      </c>
      <c r="AS45" s="61"/>
      <c r="AT45" s="61"/>
      <c r="AU45" s="61"/>
      <c r="AV45" s="61"/>
      <c r="AW45" s="61"/>
      <c r="AX45" s="64">
        <f t="shared" si="8"/>
        <v>856.32998829402777</v>
      </c>
      <c r="AY45" s="61"/>
      <c r="AZ45" s="65">
        <f t="shared" si="9"/>
        <v>856.32998829402777</v>
      </c>
      <c r="BA45" s="61"/>
      <c r="BB45" s="61"/>
      <c r="BC45" s="61"/>
      <c r="BD45" s="61"/>
      <c r="BE45" s="61"/>
      <c r="BF45" s="66"/>
      <c r="BG45" s="66"/>
      <c r="BH45" s="66"/>
      <c r="BI45" s="66" t="s">
        <v>1508</v>
      </c>
    </row>
    <row r="46" spans="1:61" s="67" customFormat="1" x14ac:dyDescent="0.35">
      <c r="A46" s="90" t="s">
        <v>254</v>
      </c>
      <c r="B46" s="90" t="s">
        <v>160</v>
      </c>
      <c r="C46" s="90" t="s">
        <v>161</v>
      </c>
      <c r="D46" s="91" t="s">
        <v>162</v>
      </c>
      <c r="E46" s="90" t="s">
        <v>255</v>
      </c>
      <c r="F46" s="90" t="s">
        <v>185</v>
      </c>
      <c r="G46" s="90" t="s">
        <v>186</v>
      </c>
      <c r="H46" s="90" t="s">
        <v>54</v>
      </c>
      <c r="I46" s="92">
        <v>120</v>
      </c>
      <c r="J46" s="90" t="s">
        <v>200</v>
      </c>
      <c r="K46" s="93">
        <f t="shared" si="0"/>
        <v>1099.2</v>
      </c>
      <c r="L46" s="219">
        <v>8.16</v>
      </c>
      <c r="M46" s="63"/>
      <c r="N46" s="63"/>
      <c r="O46" s="63"/>
      <c r="P46" s="60" t="s">
        <v>122</v>
      </c>
      <c r="Q46" s="60"/>
      <c r="R46" s="64">
        <v>8.3966399999999997</v>
      </c>
      <c r="S46" s="61"/>
      <c r="T46" s="65">
        <f t="shared" si="4"/>
        <v>8.3966399999999997</v>
      </c>
      <c r="U46" s="61"/>
      <c r="V46" s="61"/>
      <c r="W46" s="61"/>
      <c r="X46" s="61"/>
      <c r="Y46" s="61"/>
      <c r="Z46" s="64">
        <f t="shared" si="5"/>
        <v>8.3966399999999997</v>
      </c>
      <c r="AA46" s="61"/>
      <c r="AB46" s="65">
        <f t="shared" si="6"/>
        <v>8.3966399999999997</v>
      </c>
      <c r="AC46" s="61"/>
      <c r="AD46" s="61"/>
      <c r="AE46" s="61"/>
      <c r="AF46" s="61"/>
      <c r="AG46" s="61"/>
      <c r="AH46" s="64">
        <f t="shared" si="1"/>
        <v>8.6401425599999992</v>
      </c>
      <c r="AI46" s="61"/>
      <c r="AJ46" s="65">
        <f t="shared" si="2"/>
        <v>8.6401425599999992</v>
      </c>
      <c r="AK46" s="61"/>
      <c r="AL46" s="61"/>
      <c r="AM46" s="61"/>
      <c r="AN46" s="61"/>
      <c r="AO46" s="61"/>
      <c r="AP46" s="64">
        <f t="shared" si="3"/>
        <v>8.8907066942399986</v>
      </c>
      <c r="AQ46" s="61"/>
      <c r="AR46" s="65">
        <f t="shared" si="7"/>
        <v>8.8907066942399986</v>
      </c>
      <c r="AS46" s="61"/>
      <c r="AT46" s="61"/>
      <c r="AU46" s="61"/>
      <c r="AV46" s="61"/>
      <c r="AW46" s="61"/>
      <c r="AX46" s="64">
        <f t="shared" si="8"/>
        <v>9.1485371883729592</v>
      </c>
      <c r="AY46" s="61"/>
      <c r="AZ46" s="65">
        <f t="shared" si="9"/>
        <v>9.1485371883729592</v>
      </c>
      <c r="BA46" s="61"/>
      <c r="BB46" s="61"/>
      <c r="BC46" s="61"/>
      <c r="BD46" s="61"/>
      <c r="BE46" s="61"/>
      <c r="BF46" s="66"/>
      <c r="BG46" s="66"/>
      <c r="BH46" s="66"/>
      <c r="BI46" s="66" t="s">
        <v>1508</v>
      </c>
    </row>
    <row r="47" spans="1:61" s="67" customFormat="1" x14ac:dyDescent="0.35">
      <c r="A47" s="90" t="s">
        <v>256</v>
      </c>
      <c r="B47" s="90" t="s">
        <v>160</v>
      </c>
      <c r="C47" s="90" t="s">
        <v>161</v>
      </c>
      <c r="D47" s="91" t="s">
        <v>162</v>
      </c>
      <c r="E47" s="90" t="s">
        <v>257</v>
      </c>
      <c r="F47" s="90" t="s">
        <v>185</v>
      </c>
      <c r="G47" s="90" t="s">
        <v>186</v>
      </c>
      <c r="H47" s="90" t="s">
        <v>54</v>
      </c>
      <c r="I47" s="92">
        <v>2000</v>
      </c>
      <c r="J47" s="90" t="s">
        <v>176</v>
      </c>
      <c r="K47" s="93">
        <f t="shared" si="0"/>
        <v>18320</v>
      </c>
      <c r="L47" s="219">
        <v>136.07</v>
      </c>
      <c r="M47" s="63"/>
      <c r="N47" s="63"/>
      <c r="O47" s="63"/>
      <c r="P47" s="60" t="s">
        <v>122</v>
      </c>
      <c r="Q47" s="60"/>
      <c r="R47" s="64">
        <v>140.01603</v>
      </c>
      <c r="S47" s="61"/>
      <c r="T47" s="65">
        <f t="shared" si="4"/>
        <v>140.01603</v>
      </c>
      <c r="U47" s="61"/>
      <c r="V47" s="61"/>
      <c r="W47" s="61"/>
      <c r="X47" s="61"/>
      <c r="Y47" s="61"/>
      <c r="Z47" s="64">
        <f t="shared" si="5"/>
        <v>140.01603</v>
      </c>
      <c r="AA47" s="61"/>
      <c r="AB47" s="65">
        <f t="shared" si="6"/>
        <v>140.01603</v>
      </c>
      <c r="AC47" s="61"/>
      <c r="AD47" s="61"/>
      <c r="AE47" s="61"/>
      <c r="AF47" s="61"/>
      <c r="AG47" s="61"/>
      <c r="AH47" s="64">
        <f t="shared" si="1"/>
        <v>144.07649487</v>
      </c>
      <c r="AI47" s="61"/>
      <c r="AJ47" s="65">
        <f t="shared" si="2"/>
        <v>144.07649487</v>
      </c>
      <c r="AK47" s="61"/>
      <c r="AL47" s="61"/>
      <c r="AM47" s="61"/>
      <c r="AN47" s="61"/>
      <c r="AO47" s="61"/>
      <c r="AP47" s="64">
        <f t="shared" si="3"/>
        <v>148.25471322122999</v>
      </c>
      <c r="AQ47" s="61"/>
      <c r="AR47" s="65">
        <f t="shared" si="7"/>
        <v>148.25471322122999</v>
      </c>
      <c r="AS47" s="61"/>
      <c r="AT47" s="61"/>
      <c r="AU47" s="61"/>
      <c r="AV47" s="61"/>
      <c r="AW47" s="61"/>
      <c r="AX47" s="64">
        <f t="shared" si="8"/>
        <v>152.55409990464565</v>
      </c>
      <c r="AY47" s="61"/>
      <c r="AZ47" s="65">
        <f t="shared" si="9"/>
        <v>152.55409990464565</v>
      </c>
      <c r="BA47" s="61"/>
      <c r="BB47" s="61"/>
      <c r="BC47" s="61"/>
      <c r="BD47" s="61"/>
      <c r="BE47" s="61"/>
      <c r="BF47" s="66"/>
      <c r="BG47" s="66"/>
      <c r="BH47" s="66"/>
      <c r="BI47" s="66" t="s">
        <v>1508</v>
      </c>
    </row>
    <row r="48" spans="1:61" s="67" customFormat="1" x14ac:dyDescent="0.35">
      <c r="A48" s="90" t="s">
        <v>258</v>
      </c>
      <c r="B48" s="90" t="s">
        <v>160</v>
      </c>
      <c r="C48" s="90" t="s">
        <v>161</v>
      </c>
      <c r="D48" s="91" t="s">
        <v>162</v>
      </c>
      <c r="E48" s="90" t="s">
        <v>259</v>
      </c>
      <c r="F48" s="90" t="s">
        <v>185</v>
      </c>
      <c r="G48" s="90" t="s">
        <v>186</v>
      </c>
      <c r="H48" s="90" t="s">
        <v>54</v>
      </c>
      <c r="I48" s="92">
        <v>19530</v>
      </c>
      <c r="J48" s="90" t="s">
        <v>173</v>
      </c>
      <c r="K48" s="93">
        <f t="shared" si="0"/>
        <v>178894.8</v>
      </c>
      <c r="L48" s="219">
        <v>1328.68</v>
      </c>
      <c r="M48" s="63"/>
      <c r="N48" s="63"/>
      <c r="O48" s="63"/>
      <c r="P48" s="60" t="s">
        <v>120</v>
      </c>
      <c r="Q48" s="60">
        <v>93</v>
      </c>
      <c r="R48" s="64">
        <v>1367.21172</v>
      </c>
      <c r="S48" s="61"/>
      <c r="T48" s="65">
        <f t="shared" si="4"/>
        <v>1367.21172</v>
      </c>
      <c r="U48" s="61"/>
      <c r="V48" s="61"/>
      <c r="W48" s="61"/>
      <c r="X48" s="61"/>
      <c r="Y48" s="61"/>
      <c r="Z48" s="64">
        <f t="shared" si="5"/>
        <v>1367.21172</v>
      </c>
      <c r="AA48" s="61"/>
      <c r="AB48" s="65">
        <f t="shared" si="6"/>
        <v>1367.21172</v>
      </c>
      <c r="AC48" s="61"/>
      <c r="AD48" s="61"/>
      <c r="AE48" s="61"/>
      <c r="AF48" s="61"/>
      <c r="AG48" s="61"/>
      <c r="AH48" s="64">
        <f t="shared" si="1"/>
        <v>1406.8608598799999</v>
      </c>
      <c r="AI48" s="61"/>
      <c r="AJ48" s="65">
        <f t="shared" si="2"/>
        <v>1406.8608598799999</v>
      </c>
      <c r="AK48" s="61"/>
      <c r="AL48" s="61"/>
      <c r="AM48" s="61"/>
      <c r="AN48" s="61"/>
      <c r="AO48" s="61"/>
      <c r="AP48" s="64">
        <f t="shared" si="3"/>
        <v>1447.6598248165199</v>
      </c>
      <c r="AQ48" s="61"/>
      <c r="AR48" s="65">
        <f t="shared" si="7"/>
        <v>1447.6598248165199</v>
      </c>
      <c r="AS48" s="61"/>
      <c r="AT48" s="61"/>
      <c r="AU48" s="61"/>
      <c r="AV48" s="61"/>
      <c r="AW48" s="61"/>
      <c r="AX48" s="64">
        <f t="shared" si="8"/>
        <v>1489.6419597361989</v>
      </c>
      <c r="AY48" s="61"/>
      <c r="AZ48" s="65">
        <f t="shared" si="9"/>
        <v>1489.6419597361989</v>
      </c>
      <c r="BA48" s="61"/>
      <c r="BB48" s="61"/>
      <c r="BC48" s="61"/>
      <c r="BD48" s="61"/>
      <c r="BE48" s="61"/>
      <c r="BF48" s="66"/>
      <c r="BG48" s="66" t="s">
        <v>1332</v>
      </c>
      <c r="BH48" s="66"/>
      <c r="BI48" s="66" t="s">
        <v>1508</v>
      </c>
    </row>
    <row r="49" spans="1:61" s="67" customFormat="1" x14ac:dyDescent="0.35">
      <c r="A49" s="90" t="s">
        <v>260</v>
      </c>
      <c r="B49" s="90" t="s">
        <v>160</v>
      </c>
      <c r="C49" s="90" t="s">
        <v>161</v>
      </c>
      <c r="D49" s="91" t="s">
        <v>162</v>
      </c>
      <c r="E49" s="90" t="s">
        <v>261</v>
      </c>
      <c r="F49" s="90" t="s">
        <v>185</v>
      </c>
      <c r="G49" s="90" t="s">
        <v>186</v>
      </c>
      <c r="H49" s="90" t="s">
        <v>54</v>
      </c>
      <c r="I49" s="92">
        <v>5488</v>
      </c>
      <c r="J49" s="90" t="s">
        <v>176</v>
      </c>
      <c r="K49" s="93">
        <f t="shared" si="0"/>
        <v>50270.080000000002</v>
      </c>
      <c r="L49" s="219">
        <v>373.36</v>
      </c>
      <c r="M49" s="63"/>
      <c r="N49" s="63"/>
      <c r="O49" s="63"/>
      <c r="P49" s="60" t="s">
        <v>122</v>
      </c>
      <c r="Q49" s="60"/>
      <c r="R49" s="64">
        <v>384.18744000000004</v>
      </c>
      <c r="S49" s="61"/>
      <c r="T49" s="65">
        <f t="shared" si="4"/>
        <v>384.18744000000004</v>
      </c>
      <c r="U49" s="61"/>
      <c r="V49" s="61"/>
      <c r="W49" s="61"/>
      <c r="X49" s="61"/>
      <c r="Y49" s="61"/>
      <c r="Z49" s="64">
        <f t="shared" si="5"/>
        <v>384.18744000000004</v>
      </c>
      <c r="AA49" s="61"/>
      <c r="AB49" s="65">
        <f t="shared" si="6"/>
        <v>384.18744000000004</v>
      </c>
      <c r="AC49" s="61"/>
      <c r="AD49" s="61"/>
      <c r="AE49" s="61"/>
      <c r="AF49" s="61"/>
      <c r="AG49" s="61"/>
      <c r="AH49" s="64">
        <f t="shared" si="1"/>
        <v>395.32887576000002</v>
      </c>
      <c r="AI49" s="61"/>
      <c r="AJ49" s="65">
        <f t="shared" si="2"/>
        <v>395.32887576000002</v>
      </c>
      <c r="AK49" s="61"/>
      <c r="AL49" s="61"/>
      <c r="AM49" s="61"/>
      <c r="AN49" s="61"/>
      <c r="AO49" s="61"/>
      <c r="AP49" s="64">
        <f t="shared" si="3"/>
        <v>406.79341315703999</v>
      </c>
      <c r="AQ49" s="61"/>
      <c r="AR49" s="65">
        <f t="shared" si="7"/>
        <v>406.79341315703999</v>
      </c>
      <c r="AS49" s="61"/>
      <c r="AT49" s="61"/>
      <c r="AU49" s="61"/>
      <c r="AV49" s="61"/>
      <c r="AW49" s="61"/>
      <c r="AX49" s="64">
        <f t="shared" si="8"/>
        <v>418.59042213859414</v>
      </c>
      <c r="AY49" s="61"/>
      <c r="AZ49" s="65">
        <f t="shared" si="9"/>
        <v>418.59042213859414</v>
      </c>
      <c r="BA49" s="61"/>
      <c r="BB49" s="61"/>
      <c r="BC49" s="61"/>
      <c r="BD49" s="61"/>
      <c r="BE49" s="61"/>
      <c r="BF49" s="66"/>
      <c r="BG49" s="66"/>
      <c r="BH49" s="66"/>
      <c r="BI49" s="66" t="s">
        <v>1508</v>
      </c>
    </row>
    <row r="50" spans="1:61" s="67" customFormat="1" x14ac:dyDescent="0.35">
      <c r="A50" s="90" t="s">
        <v>262</v>
      </c>
      <c r="B50" s="90" t="s">
        <v>160</v>
      </c>
      <c r="C50" s="90" t="s">
        <v>161</v>
      </c>
      <c r="D50" s="91" t="s">
        <v>162</v>
      </c>
      <c r="E50" s="90" t="s">
        <v>263</v>
      </c>
      <c r="F50" s="90" t="s">
        <v>185</v>
      </c>
      <c r="G50" s="90" t="s">
        <v>186</v>
      </c>
      <c r="H50" s="90" t="s">
        <v>54</v>
      </c>
      <c r="I50" s="92">
        <v>8557</v>
      </c>
      <c r="J50" s="90" t="s">
        <v>203</v>
      </c>
      <c r="K50" s="93">
        <f t="shared" si="0"/>
        <v>78382.12</v>
      </c>
      <c r="L50" s="219">
        <v>582.15</v>
      </c>
      <c r="M50" s="63"/>
      <c r="N50" s="63"/>
      <c r="O50" s="63"/>
      <c r="P50" s="60" t="s">
        <v>122</v>
      </c>
      <c r="Q50" s="60"/>
      <c r="R50" s="64">
        <v>599.03234999999995</v>
      </c>
      <c r="S50" s="61"/>
      <c r="T50" s="65">
        <f t="shared" si="4"/>
        <v>599.03234999999995</v>
      </c>
      <c r="U50" s="61"/>
      <c r="V50" s="61"/>
      <c r="W50" s="61"/>
      <c r="X50" s="61"/>
      <c r="Y50" s="61"/>
      <c r="Z50" s="64">
        <f t="shared" si="5"/>
        <v>599.03234999999995</v>
      </c>
      <c r="AA50" s="61"/>
      <c r="AB50" s="65">
        <f t="shared" si="6"/>
        <v>599.03234999999995</v>
      </c>
      <c r="AC50" s="61"/>
      <c r="AD50" s="61"/>
      <c r="AE50" s="61"/>
      <c r="AF50" s="61"/>
      <c r="AG50" s="61"/>
      <c r="AH50" s="64">
        <f t="shared" si="1"/>
        <v>616.40428814999996</v>
      </c>
      <c r="AI50" s="61"/>
      <c r="AJ50" s="65">
        <f t="shared" si="2"/>
        <v>616.40428814999996</v>
      </c>
      <c r="AK50" s="61"/>
      <c r="AL50" s="61"/>
      <c r="AM50" s="61"/>
      <c r="AN50" s="61"/>
      <c r="AO50" s="61"/>
      <c r="AP50" s="64">
        <f t="shared" si="3"/>
        <v>634.28001250634998</v>
      </c>
      <c r="AQ50" s="61"/>
      <c r="AR50" s="65">
        <f t="shared" si="7"/>
        <v>634.28001250634998</v>
      </c>
      <c r="AS50" s="61"/>
      <c r="AT50" s="61"/>
      <c r="AU50" s="61"/>
      <c r="AV50" s="61"/>
      <c r="AW50" s="61"/>
      <c r="AX50" s="64">
        <f t="shared" si="8"/>
        <v>652.67413286903411</v>
      </c>
      <c r="AY50" s="61"/>
      <c r="AZ50" s="65">
        <f t="shared" si="9"/>
        <v>652.67413286903411</v>
      </c>
      <c r="BA50" s="61"/>
      <c r="BB50" s="61"/>
      <c r="BC50" s="61"/>
      <c r="BD50" s="61"/>
      <c r="BE50" s="61"/>
      <c r="BF50" s="66"/>
      <c r="BG50" s="66"/>
      <c r="BH50" s="66"/>
      <c r="BI50" s="66" t="s">
        <v>1508</v>
      </c>
    </row>
    <row r="51" spans="1:61" s="67" customFormat="1" x14ac:dyDescent="0.35">
      <c r="A51" s="90" t="s">
        <v>264</v>
      </c>
      <c r="B51" s="90" t="s">
        <v>160</v>
      </c>
      <c r="C51" s="90" t="s">
        <v>161</v>
      </c>
      <c r="D51" s="91" t="s">
        <v>162</v>
      </c>
      <c r="E51" s="90" t="s">
        <v>265</v>
      </c>
      <c r="F51" s="90" t="s">
        <v>185</v>
      </c>
      <c r="G51" s="90" t="s">
        <v>186</v>
      </c>
      <c r="H51" s="90" t="s">
        <v>54</v>
      </c>
      <c r="I51" s="92">
        <v>8400</v>
      </c>
      <c r="J51" s="90" t="s">
        <v>200</v>
      </c>
      <c r="K51" s="93">
        <f t="shared" si="0"/>
        <v>76944</v>
      </c>
      <c r="L51" s="219">
        <v>571.47</v>
      </c>
      <c r="M51" s="63"/>
      <c r="N51" s="63"/>
      <c r="O51" s="63"/>
      <c r="P51" s="60" t="s">
        <v>120</v>
      </c>
      <c r="Q51" s="60">
        <v>24</v>
      </c>
      <c r="R51" s="64">
        <v>588.04263000000003</v>
      </c>
      <c r="S51" s="61"/>
      <c r="T51" s="65">
        <f t="shared" si="4"/>
        <v>588.04263000000003</v>
      </c>
      <c r="U51" s="61"/>
      <c r="V51" s="61"/>
      <c r="W51" s="61"/>
      <c r="X51" s="61"/>
      <c r="Y51" s="61"/>
      <c r="Z51" s="64">
        <f t="shared" si="5"/>
        <v>588.04263000000003</v>
      </c>
      <c r="AA51" s="61"/>
      <c r="AB51" s="65">
        <f t="shared" si="6"/>
        <v>588.04263000000003</v>
      </c>
      <c r="AC51" s="61"/>
      <c r="AD51" s="61"/>
      <c r="AE51" s="61"/>
      <c r="AF51" s="61"/>
      <c r="AG51" s="61"/>
      <c r="AH51" s="64">
        <f t="shared" si="1"/>
        <v>605.09586626999999</v>
      </c>
      <c r="AI51" s="61"/>
      <c r="AJ51" s="65">
        <f t="shared" si="2"/>
        <v>605.09586626999999</v>
      </c>
      <c r="AK51" s="61"/>
      <c r="AL51" s="61"/>
      <c r="AM51" s="61"/>
      <c r="AN51" s="61"/>
      <c r="AO51" s="61"/>
      <c r="AP51" s="64">
        <f t="shared" si="3"/>
        <v>622.64364639182998</v>
      </c>
      <c r="AQ51" s="61"/>
      <c r="AR51" s="65">
        <f t="shared" si="7"/>
        <v>622.64364639182998</v>
      </c>
      <c r="AS51" s="61"/>
      <c r="AT51" s="61"/>
      <c r="AU51" s="61"/>
      <c r="AV51" s="61"/>
      <c r="AW51" s="61"/>
      <c r="AX51" s="64">
        <f t="shared" si="8"/>
        <v>640.70031213719301</v>
      </c>
      <c r="AY51" s="61"/>
      <c r="AZ51" s="65">
        <f t="shared" si="9"/>
        <v>640.70031213719301</v>
      </c>
      <c r="BA51" s="61"/>
      <c r="BB51" s="61"/>
      <c r="BC51" s="61"/>
      <c r="BD51" s="61"/>
      <c r="BE51" s="61"/>
      <c r="BF51" s="66"/>
      <c r="BG51" s="66" t="s">
        <v>1332</v>
      </c>
      <c r="BH51" s="66"/>
      <c r="BI51" s="66" t="s">
        <v>1508</v>
      </c>
    </row>
    <row r="52" spans="1:61" s="67" customFormat="1" x14ac:dyDescent="0.35">
      <c r="A52" s="90" t="s">
        <v>266</v>
      </c>
      <c r="B52" s="90" t="s">
        <v>160</v>
      </c>
      <c r="C52" s="90" t="s">
        <v>161</v>
      </c>
      <c r="D52" s="91" t="s">
        <v>162</v>
      </c>
      <c r="E52" s="90" t="s">
        <v>267</v>
      </c>
      <c r="F52" s="90" t="s">
        <v>185</v>
      </c>
      <c r="G52" s="90" t="s">
        <v>186</v>
      </c>
      <c r="H52" s="90" t="s">
        <v>54</v>
      </c>
      <c r="I52" s="92">
        <v>1088</v>
      </c>
      <c r="J52" s="90" t="s">
        <v>170</v>
      </c>
      <c r="K52" s="93">
        <f t="shared" si="0"/>
        <v>9966.08</v>
      </c>
      <c r="L52" s="219">
        <v>74.02</v>
      </c>
      <c r="M52" s="63"/>
      <c r="N52" s="63"/>
      <c r="O52" s="63"/>
      <c r="P52" s="60" t="s">
        <v>122</v>
      </c>
      <c r="Q52" s="60"/>
      <c r="R52" s="64">
        <v>76.166579999999996</v>
      </c>
      <c r="S52" s="61"/>
      <c r="T52" s="65">
        <f t="shared" si="4"/>
        <v>76.166579999999996</v>
      </c>
      <c r="U52" s="61"/>
      <c r="V52" s="61"/>
      <c r="W52" s="61"/>
      <c r="X52" s="61"/>
      <c r="Y52" s="61"/>
      <c r="Z52" s="64">
        <f t="shared" si="5"/>
        <v>76.166579999999996</v>
      </c>
      <c r="AA52" s="61"/>
      <c r="AB52" s="65">
        <f t="shared" si="6"/>
        <v>76.166579999999996</v>
      </c>
      <c r="AC52" s="61"/>
      <c r="AD52" s="61"/>
      <c r="AE52" s="61"/>
      <c r="AF52" s="61"/>
      <c r="AG52" s="61"/>
      <c r="AH52" s="64">
        <f t="shared" si="1"/>
        <v>78.375410819999999</v>
      </c>
      <c r="AI52" s="61"/>
      <c r="AJ52" s="65">
        <f t="shared" si="2"/>
        <v>78.375410819999999</v>
      </c>
      <c r="AK52" s="61"/>
      <c r="AL52" s="61"/>
      <c r="AM52" s="61"/>
      <c r="AN52" s="61"/>
      <c r="AO52" s="61"/>
      <c r="AP52" s="64">
        <f t="shared" si="3"/>
        <v>80.648297733779998</v>
      </c>
      <c r="AQ52" s="61"/>
      <c r="AR52" s="65">
        <f t="shared" si="7"/>
        <v>80.648297733779998</v>
      </c>
      <c r="AS52" s="61"/>
      <c r="AT52" s="61"/>
      <c r="AU52" s="61"/>
      <c r="AV52" s="61"/>
      <c r="AW52" s="61"/>
      <c r="AX52" s="64">
        <f t="shared" si="8"/>
        <v>82.98709836805962</v>
      </c>
      <c r="AY52" s="61"/>
      <c r="AZ52" s="65">
        <f t="shared" si="9"/>
        <v>82.98709836805962</v>
      </c>
      <c r="BA52" s="61"/>
      <c r="BB52" s="61"/>
      <c r="BC52" s="61"/>
      <c r="BD52" s="61"/>
      <c r="BE52" s="61"/>
      <c r="BF52" s="66"/>
      <c r="BG52" s="66"/>
      <c r="BH52" s="66"/>
      <c r="BI52" s="66" t="s">
        <v>1508</v>
      </c>
    </row>
    <row r="53" spans="1:61" s="67" customFormat="1" x14ac:dyDescent="0.35">
      <c r="A53" s="90" t="s">
        <v>268</v>
      </c>
      <c r="B53" s="90" t="s">
        <v>160</v>
      </c>
      <c r="C53" s="90" t="s">
        <v>161</v>
      </c>
      <c r="D53" s="91" t="s">
        <v>162</v>
      </c>
      <c r="E53" s="90" t="s">
        <v>269</v>
      </c>
      <c r="F53" s="90" t="s">
        <v>185</v>
      </c>
      <c r="G53" s="90" t="s">
        <v>186</v>
      </c>
      <c r="H53" s="90" t="s">
        <v>54</v>
      </c>
      <c r="I53" s="92">
        <v>16524</v>
      </c>
      <c r="J53" s="90" t="s">
        <v>190</v>
      </c>
      <c r="K53" s="93">
        <f t="shared" si="0"/>
        <v>151359.84</v>
      </c>
      <c r="L53" s="219">
        <v>1124.17</v>
      </c>
      <c r="M53" s="63"/>
      <c r="N53" s="63"/>
      <c r="O53" s="63"/>
      <c r="P53" s="60" t="s">
        <v>122</v>
      </c>
      <c r="Q53" s="60"/>
      <c r="R53" s="64">
        <v>1156.7709300000001</v>
      </c>
      <c r="S53" s="61"/>
      <c r="T53" s="65">
        <f t="shared" si="4"/>
        <v>1156.7709300000001</v>
      </c>
      <c r="U53" s="61"/>
      <c r="V53" s="61"/>
      <c r="W53" s="61"/>
      <c r="X53" s="61"/>
      <c r="Y53" s="61"/>
      <c r="Z53" s="64">
        <f t="shared" si="5"/>
        <v>1156.7709300000001</v>
      </c>
      <c r="AA53" s="61"/>
      <c r="AB53" s="65">
        <f t="shared" si="6"/>
        <v>1156.7709300000001</v>
      </c>
      <c r="AC53" s="61"/>
      <c r="AD53" s="61"/>
      <c r="AE53" s="61"/>
      <c r="AF53" s="61"/>
      <c r="AG53" s="61"/>
      <c r="AH53" s="64">
        <f t="shared" si="1"/>
        <v>1190.3172869700002</v>
      </c>
      <c r="AI53" s="61"/>
      <c r="AJ53" s="65">
        <f t="shared" si="2"/>
        <v>1190.3172869700002</v>
      </c>
      <c r="AK53" s="61"/>
      <c r="AL53" s="61"/>
      <c r="AM53" s="61"/>
      <c r="AN53" s="61"/>
      <c r="AO53" s="61"/>
      <c r="AP53" s="64">
        <f t="shared" si="3"/>
        <v>1224.8364882921301</v>
      </c>
      <c r="AQ53" s="61"/>
      <c r="AR53" s="65">
        <f t="shared" si="7"/>
        <v>1224.8364882921301</v>
      </c>
      <c r="AS53" s="61"/>
      <c r="AT53" s="61"/>
      <c r="AU53" s="61"/>
      <c r="AV53" s="61"/>
      <c r="AW53" s="61"/>
      <c r="AX53" s="64">
        <f t="shared" si="8"/>
        <v>1260.3567464526018</v>
      </c>
      <c r="AY53" s="61"/>
      <c r="AZ53" s="65">
        <f t="shared" si="9"/>
        <v>1260.3567464526018</v>
      </c>
      <c r="BA53" s="61"/>
      <c r="BB53" s="61"/>
      <c r="BC53" s="61"/>
      <c r="BD53" s="61"/>
      <c r="BE53" s="61"/>
      <c r="BF53" s="66"/>
      <c r="BG53" s="66"/>
      <c r="BH53" s="66"/>
      <c r="BI53" s="66" t="s">
        <v>1508</v>
      </c>
    </row>
    <row r="54" spans="1:61" s="67" customFormat="1" x14ac:dyDescent="0.35">
      <c r="A54" s="90" t="s">
        <v>270</v>
      </c>
      <c r="B54" s="90" t="s">
        <v>160</v>
      </c>
      <c r="C54" s="90" t="s">
        <v>161</v>
      </c>
      <c r="D54" s="91" t="s">
        <v>162</v>
      </c>
      <c r="E54" s="90" t="s">
        <v>271</v>
      </c>
      <c r="F54" s="90" t="s">
        <v>185</v>
      </c>
      <c r="G54" s="90" t="s">
        <v>186</v>
      </c>
      <c r="H54" s="90" t="s">
        <v>54</v>
      </c>
      <c r="I54" s="92">
        <v>285</v>
      </c>
      <c r="J54" s="90" t="s">
        <v>200</v>
      </c>
      <c r="K54" s="93">
        <f t="shared" si="0"/>
        <v>2610.6</v>
      </c>
      <c r="L54" s="219">
        <v>19.39</v>
      </c>
      <c r="M54" s="63"/>
      <c r="N54" s="63"/>
      <c r="O54" s="63"/>
      <c r="P54" s="60" t="s">
        <v>120</v>
      </c>
      <c r="Q54" s="60">
        <v>17</v>
      </c>
      <c r="R54" s="64">
        <v>19.952310000000001</v>
      </c>
      <c r="S54" s="61"/>
      <c r="T54" s="65">
        <f t="shared" si="4"/>
        <v>19.952310000000001</v>
      </c>
      <c r="U54" s="61"/>
      <c r="V54" s="61"/>
      <c r="W54" s="61"/>
      <c r="X54" s="61"/>
      <c r="Y54" s="61"/>
      <c r="Z54" s="64">
        <f t="shared" si="5"/>
        <v>19.952310000000001</v>
      </c>
      <c r="AA54" s="61"/>
      <c r="AB54" s="65">
        <f t="shared" si="6"/>
        <v>19.952310000000001</v>
      </c>
      <c r="AC54" s="61"/>
      <c r="AD54" s="61"/>
      <c r="AE54" s="61"/>
      <c r="AF54" s="61"/>
      <c r="AG54" s="61"/>
      <c r="AH54" s="64">
        <f t="shared" si="1"/>
        <v>20.530926990000001</v>
      </c>
      <c r="AI54" s="61"/>
      <c r="AJ54" s="65">
        <f t="shared" si="2"/>
        <v>20.530926990000001</v>
      </c>
      <c r="AK54" s="61"/>
      <c r="AL54" s="61"/>
      <c r="AM54" s="61"/>
      <c r="AN54" s="61"/>
      <c r="AO54" s="61"/>
      <c r="AP54" s="64">
        <f t="shared" si="3"/>
        <v>21.12632387271</v>
      </c>
      <c r="AQ54" s="61"/>
      <c r="AR54" s="65">
        <f t="shared" si="7"/>
        <v>21.12632387271</v>
      </c>
      <c r="AS54" s="61"/>
      <c r="AT54" s="61"/>
      <c r="AU54" s="61"/>
      <c r="AV54" s="61"/>
      <c r="AW54" s="61"/>
      <c r="AX54" s="64">
        <f t="shared" si="8"/>
        <v>21.73898726501859</v>
      </c>
      <c r="AY54" s="61"/>
      <c r="AZ54" s="65">
        <f t="shared" si="9"/>
        <v>21.73898726501859</v>
      </c>
      <c r="BA54" s="61"/>
      <c r="BB54" s="61"/>
      <c r="BC54" s="61"/>
      <c r="BD54" s="61"/>
      <c r="BE54" s="61"/>
      <c r="BF54" s="66"/>
      <c r="BG54" s="66" t="s">
        <v>1332</v>
      </c>
      <c r="BH54" s="66"/>
      <c r="BI54" s="66" t="s">
        <v>1508</v>
      </c>
    </row>
    <row r="55" spans="1:61" s="67" customFormat="1" x14ac:dyDescent="0.35">
      <c r="A55" s="90" t="s">
        <v>272</v>
      </c>
      <c r="B55" s="90" t="s">
        <v>160</v>
      </c>
      <c r="C55" s="90" t="s">
        <v>161</v>
      </c>
      <c r="D55" s="91" t="s">
        <v>162</v>
      </c>
      <c r="E55" s="90" t="s">
        <v>273</v>
      </c>
      <c r="F55" s="90" t="s">
        <v>274</v>
      </c>
      <c r="G55" s="90" t="s">
        <v>275</v>
      </c>
      <c r="H55" s="90" t="s">
        <v>276</v>
      </c>
      <c r="I55" s="92">
        <v>6579</v>
      </c>
      <c r="J55" s="90" t="s">
        <v>170</v>
      </c>
      <c r="K55" s="93">
        <f t="shared" si="0"/>
        <v>60263.64</v>
      </c>
      <c r="L55" s="218">
        <v>21957.75</v>
      </c>
      <c r="M55" s="63"/>
      <c r="N55" s="63"/>
      <c r="O55" s="63"/>
      <c r="P55" s="60" t="s">
        <v>120</v>
      </c>
      <c r="Q55" s="60">
        <v>64</v>
      </c>
      <c r="R55" s="64">
        <v>12110.665266000002</v>
      </c>
      <c r="S55" s="64">
        <v>10483.859483999999</v>
      </c>
      <c r="T55" s="65">
        <f t="shared" si="4"/>
        <v>22594.52475</v>
      </c>
      <c r="U55" s="61"/>
      <c r="V55" s="61"/>
      <c r="W55" s="61"/>
      <c r="X55" s="61"/>
      <c r="Y55" s="61"/>
      <c r="Z55" s="64">
        <f t="shared" si="5"/>
        <v>22594.52475</v>
      </c>
      <c r="AA55" s="61"/>
      <c r="AB55" s="65">
        <f t="shared" si="6"/>
        <v>22594.52475</v>
      </c>
      <c r="AC55" s="61"/>
      <c r="AD55" s="61"/>
      <c r="AE55" s="61"/>
      <c r="AF55" s="61"/>
      <c r="AG55" s="61"/>
      <c r="AH55" s="64">
        <f t="shared" si="1"/>
        <v>23249.765967750001</v>
      </c>
      <c r="AI55" s="61"/>
      <c r="AJ55" s="65">
        <f t="shared" si="2"/>
        <v>23249.765967750001</v>
      </c>
      <c r="AK55" s="61"/>
      <c r="AL55" s="61"/>
      <c r="AM55" s="61"/>
      <c r="AN55" s="61"/>
      <c r="AO55" s="61"/>
      <c r="AP55" s="64">
        <f t="shared" si="3"/>
        <v>23924.009180814752</v>
      </c>
      <c r="AQ55" s="61"/>
      <c r="AR55" s="65">
        <f t="shared" si="7"/>
        <v>23924.009180814752</v>
      </c>
      <c r="AS55" s="61"/>
      <c r="AT55" s="61"/>
      <c r="AU55" s="61"/>
      <c r="AV55" s="61"/>
      <c r="AW55" s="61"/>
      <c r="AX55" s="64">
        <f t="shared" si="8"/>
        <v>24617.805447058381</v>
      </c>
      <c r="AY55" s="61"/>
      <c r="AZ55" s="65">
        <f t="shared" si="9"/>
        <v>24617.805447058381</v>
      </c>
      <c r="BA55" s="61"/>
      <c r="BB55" s="61"/>
      <c r="BC55" s="61"/>
      <c r="BD55" s="61"/>
      <c r="BE55" s="61"/>
      <c r="BF55" s="66"/>
      <c r="BG55" s="66" t="s">
        <v>1332</v>
      </c>
      <c r="BH55" s="66" t="s">
        <v>1493</v>
      </c>
      <c r="BI55" s="66" t="s">
        <v>1509</v>
      </c>
    </row>
    <row r="56" spans="1:61" s="67" customFormat="1" x14ac:dyDescent="0.35">
      <c r="A56" s="90" t="s">
        <v>277</v>
      </c>
      <c r="B56" s="90" t="s">
        <v>160</v>
      </c>
      <c r="C56" s="90" t="s">
        <v>161</v>
      </c>
      <c r="D56" s="91" t="s">
        <v>162</v>
      </c>
      <c r="E56" s="90" t="s">
        <v>278</v>
      </c>
      <c r="F56" s="90" t="s">
        <v>274</v>
      </c>
      <c r="G56" s="90" t="s">
        <v>275</v>
      </c>
      <c r="H56" s="90" t="s">
        <v>276</v>
      </c>
      <c r="I56" s="92">
        <v>34915</v>
      </c>
      <c r="J56" s="90" t="s">
        <v>279</v>
      </c>
      <c r="K56" s="93">
        <f t="shared" si="0"/>
        <v>319821.40000000002</v>
      </c>
      <c r="L56" s="218">
        <v>116530.62</v>
      </c>
      <c r="M56" s="63"/>
      <c r="N56" s="63"/>
      <c r="O56" s="63"/>
      <c r="P56" s="60" t="s">
        <v>120</v>
      </c>
      <c r="Q56" s="60">
        <v>177</v>
      </c>
      <c r="R56" s="64">
        <v>64271.764277280003</v>
      </c>
      <c r="S56" s="61">
        <v>55638.243702719992</v>
      </c>
      <c r="T56" s="65">
        <f t="shared" si="4"/>
        <v>119910.00797999999</v>
      </c>
      <c r="U56" s="61"/>
      <c r="V56" s="61"/>
      <c r="W56" s="61"/>
      <c r="X56" s="61"/>
      <c r="Y56" s="61"/>
      <c r="Z56" s="64">
        <f t="shared" si="5"/>
        <v>119910.00797999999</v>
      </c>
      <c r="AA56" s="61"/>
      <c r="AB56" s="65">
        <f t="shared" si="6"/>
        <v>119910.00797999999</v>
      </c>
      <c r="AC56" s="61"/>
      <c r="AD56" s="61"/>
      <c r="AE56" s="61"/>
      <c r="AF56" s="61"/>
      <c r="AG56" s="61"/>
      <c r="AH56" s="64">
        <f t="shared" si="1"/>
        <v>123387.39821141999</v>
      </c>
      <c r="AI56" s="61"/>
      <c r="AJ56" s="65">
        <f t="shared" si="2"/>
        <v>123387.39821141999</v>
      </c>
      <c r="AK56" s="61"/>
      <c r="AL56" s="61"/>
      <c r="AM56" s="61"/>
      <c r="AN56" s="61"/>
      <c r="AO56" s="61"/>
      <c r="AP56" s="64">
        <f t="shared" si="3"/>
        <v>126965.63275955117</v>
      </c>
      <c r="AQ56" s="61"/>
      <c r="AR56" s="65">
        <f t="shared" si="7"/>
        <v>126965.63275955117</v>
      </c>
      <c r="AS56" s="61"/>
      <c r="AT56" s="61"/>
      <c r="AU56" s="61"/>
      <c r="AV56" s="61"/>
      <c r="AW56" s="61"/>
      <c r="AX56" s="64">
        <f t="shared" si="8"/>
        <v>130647.63610957815</v>
      </c>
      <c r="AY56" s="61"/>
      <c r="AZ56" s="65">
        <f t="shared" si="9"/>
        <v>130647.63610957815</v>
      </c>
      <c r="BA56" s="61"/>
      <c r="BB56" s="61"/>
      <c r="BC56" s="61"/>
      <c r="BD56" s="61"/>
      <c r="BE56" s="61"/>
      <c r="BF56" s="66"/>
      <c r="BG56" s="66" t="s">
        <v>1332</v>
      </c>
      <c r="BH56" s="66" t="s">
        <v>1494</v>
      </c>
      <c r="BI56" s="66" t="s">
        <v>1509</v>
      </c>
    </row>
    <row r="57" spans="1:61" s="67" customFormat="1" x14ac:dyDescent="0.35">
      <c r="A57" s="90" t="s">
        <v>280</v>
      </c>
      <c r="B57" s="90" t="s">
        <v>160</v>
      </c>
      <c r="C57" s="90" t="s">
        <v>161</v>
      </c>
      <c r="D57" s="91" t="s">
        <v>162</v>
      </c>
      <c r="E57" s="90" t="s">
        <v>281</v>
      </c>
      <c r="F57" s="90" t="s">
        <v>274</v>
      </c>
      <c r="G57" s="90" t="s">
        <v>275</v>
      </c>
      <c r="H57" s="90" t="s">
        <v>276</v>
      </c>
      <c r="I57" s="92">
        <v>6579</v>
      </c>
      <c r="J57" s="90" t="s">
        <v>170</v>
      </c>
      <c r="K57" s="93">
        <f t="shared" si="0"/>
        <v>60263.64</v>
      </c>
      <c r="L57" s="218">
        <v>21957.75</v>
      </c>
      <c r="M57" s="63"/>
      <c r="N57" s="63"/>
      <c r="O57" s="63"/>
      <c r="P57" s="60" t="s">
        <v>120</v>
      </c>
      <c r="Q57" s="60">
        <v>64</v>
      </c>
      <c r="R57" s="64">
        <v>12110.665266000002</v>
      </c>
      <c r="S57" s="61">
        <v>10483.859483999999</v>
      </c>
      <c r="T57" s="65">
        <f t="shared" si="4"/>
        <v>22594.52475</v>
      </c>
      <c r="U57" s="61"/>
      <c r="V57" s="61"/>
      <c r="W57" s="61"/>
      <c r="X57" s="61"/>
      <c r="Y57" s="61"/>
      <c r="Z57" s="64">
        <f t="shared" si="5"/>
        <v>22594.52475</v>
      </c>
      <c r="AA57" s="61"/>
      <c r="AB57" s="65">
        <f t="shared" si="6"/>
        <v>22594.52475</v>
      </c>
      <c r="AC57" s="61"/>
      <c r="AD57" s="61"/>
      <c r="AE57" s="61"/>
      <c r="AF57" s="61"/>
      <c r="AG57" s="61"/>
      <c r="AH57" s="64">
        <f t="shared" si="1"/>
        <v>23249.765967750001</v>
      </c>
      <c r="AI57" s="61"/>
      <c r="AJ57" s="65">
        <f t="shared" si="2"/>
        <v>23249.765967750001</v>
      </c>
      <c r="AK57" s="61"/>
      <c r="AL57" s="61"/>
      <c r="AM57" s="61"/>
      <c r="AN57" s="61"/>
      <c r="AO57" s="61"/>
      <c r="AP57" s="64">
        <f t="shared" si="3"/>
        <v>23924.009180814752</v>
      </c>
      <c r="AQ57" s="61"/>
      <c r="AR57" s="65">
        <f t="shared" si="7"/>
        <v>23924.009180814752</v>
      </c>
      <c r="AS57" s="61"/>
      <c r="AT57" s="61"/>
      <c r="AU57" s="61"/>
      <c r="AV57" s="61"/>
      <c r="AW57" s="61"/>
      <c r="AX57" s="64">
        <f t="shared" si="8"/>
        <v>24617.805447058381</v>
      </c>
      <c r="AY57" s="61"/>
      <c r="AZ57" s="65">
        <f t="shared" si="9"/>
        <v>24617.805447058381</v>
      </c>
      <c r="BA57" s="61"/>
      <c r="BB57" s="61"/>
      <c r="BC57" s="61"/>
      <c r="BD57" s="61"/>
      <c r="BE57" s="61"/>
      <c r="BF57" s="66"/>
      <c r="BG57" s="66" t="s">
        <v>1332</v>
      </c>
      <c r="BH57" s="66" t="s">
        <v>1493</v>
      </c>
      <c r="BI57" s="66" t="s">
        <v>1509</v>
      </c>
    </row>
    <row r="58" spans="1:61" s="67" customFormat="1" x14ac:dyDescent="0.35">
      <c r="A58" s="90" t="s">
        <v>282</v>
      </c>
      <c r="B58" s="90" t="s">
        <v>160</v>
      </c>
      <c r="C58" s="90" t="s">
        <v>161</v>
      </c>
      <c r="D58" s="91" t="s">
        <v>162</v>
      </c>
      <c r="E58" s="90" t="s">
        <v>283</v>
      </c>
      <c r="F58" s="90" t="s">
        <v>274</v>
      </c>
      <c r="G58" s="90" t="s">
        <v>275</v>
      </c>
      <c r="H58" s="90" t="s">
        <v>276</v>
      </c>
      <c r="I58" s="92">
        <v>2932</v>
      </c>
      <c r="J58" s="90" t="s">
        <v>203</v>
      </c>
      <c r="K58" s="93">
        <f t="shared" si="0"/>
        <v>26857.119999999999</v>
      </c>
      <c r="L58" s="218">
        <v>9785.7000000000007</v>
      </c>
      <c r="M58" s="63"/>
      <c r="N58" s="63"/>
      <c r="O58" s="63"/>
      <c r="P58" s="60" t="s">
        <v>120</v>
      </c>
      <c r="Q58" s="60">
        <v>70</v>
      </c>
      <c r="R58" s="64">
        <v>5397.2441208</v>
      </c>
      <c r="S58" s="61">
        <v>4672.2411792000003</v>
      </c>
      <c r="T58" s="65">
        <f t="shared" si="4"/>
        <v>10069.4853</v>
      </c>
      <c r="U58" s="61"/>
      <c r="V58" s="61"/>
      <c r="W58" s="61"/>
      <c r="X58" s="61"/>
      <c r="Y58" s="61"/>
      <c r="Z58" s="64">
        <f t="shared" si="5"/>
        <v>10069.4853</v>
      </c>
      <c r="AA58" s="61"/>
      <c r="AB58" s="65">
        <f t="shared" si="6"/>
        <v>10069.4853</v>
      </c>
      <c r="AC58" s="61"/>
      <c r="AD58" s="61"/>
      <c r="AE58" s="61"/>
      <c r="AF58" s="61"/>
      <c r="AG58" s="61"/>
      <c r="AH58" s="64">
        <f t="shared" si="1"/>
        <v>10361.500373700001</v>
      </c>
      <c r="AI58" s="61"/>
      <c r="AJ58" s="65">
        <f t="shared" si="2"/>
        <v>10361.500373700001</v>
      </c>
      <c r="AK58" s="61"/>
      <c r="AL58" s="61"/>
      <c r="AM58" s="61"/>
      <c r="AN58" s="61"/>
      <c r="AO58" s="61"/>
      <c r="AP58" s="64">
        <f t="shared" si="3"/>
        <v>10661.983884537301</v>
      </c>
      <c r="AQ58" s="61"/>
      <c r="AR58" s="65">
        <f t="shared" si="7"/>
        <v>10661.983884537301</v>
      </c>
      <c r="AS58" s="61"/>
      <c r="AT58" s="61"/>
      <c r="AU58" s="61"/>
      <c r="AV58" s="61"/>
      <c r="AW58" s="61"/>
      <c r="AX58" s="64">
        <f t="shared" si="8"/>
        <v>10971.181417188884</v>
      </c>
      <c r="AY58" s="61"/>
      <c r="AZ58" s="65">
        <f t="shared" si="9"/>
        <v>10971.181417188884</v>
      </c>
      <c r="BA58" s="61"/>
      <c r="BB58" s="61"/>
      <c r="BC58" s="61"/>
      <c r="BD58" s="61"/>
      <c r="BE58" s="61"/>
      <c r="BF58" s="66"/>
      <c r="BG58" s="66" t="s">
        <v>1332</v>
      </c>
      <c r="BH58" s="66" t="s">
        <v>1495</v>
      </c>
      <c r="BI58" s="66" t="s">
        <v>1509</v>
      </c>
    </row>
    <row r="59" spans="1:61" s="67" customFormat="1" x14ac:dyDescent="0.35">
      <c r="A59" s="90" t="s">
        <v>284</v>
      </c>
      <c r="B59" s="90" t="s">
        <v>160</v>
      </c>
      <c r="C59" s="90" t="s">
        <v>161</v>
      </c>
      <c r="D59" s="91" t="s">
        <v>162</v>
      </c>
      <c r="E59" s="90" t="s">
        <v>285</v>
      </c>
      <c r="F59" s="90" t="s">
        <v>274</v>
      </c>
      <c r="G59" s="90" t="s">
        <v>275</v>
      </c>
      <c r="H59" s="90" t="s">
        <v>276</v>
      </c>
      <c r="I59" s="92">
        <v>6532</v>
      </c>
      <c r="J59" s="90" t="s">
        <v>203</v>
      </c>
      <c r="K59" s="93">
        <f t="shared" si="0"/>
        <v>59833.120000000003</v>
      </c>
      <c r="L59" s="218">
        <v>21800.89</v>
      </c>
      <c r="M59" s="63"/>
      <c r="N59" s="63"/>
      <c r="O59" s="63"/>
      <c r="P59" s="60" t="s">
        <v>120</v>
      </c>
      <c r="Q59" s="60">
        <v>94</v>
      </c>
      <c r="R59" s="64">
        <v>12024.150074160001</v>
      </c>
      <c r="S59" s="61">
        <v>10408.965735839998</v>
      </c>
      <c r="T59" s="65">
        <f t="shared" si="4"/>
        <v>22433.115809999999</v>
      </c>
      <c r="U59" s="61"/>
      <c r="V59" s="61"/>
      <c r="W59" s="61"/>
      <c r="X59" s="61"/>
      <c r="Y59" s="61"/>
      <c r="Z59" s="64">
        <f t="shared" si="5"/>
        <v>22433.115809999999</v>
      </c>
      <c r="AA59" s="61"/>
      <c r="AB59" s="65">
        <f t="shared" si="6"/>
        <v>22433.115809999999</v>
      </c>
      <c r="AC59" s="61"/>
      <c r="AD59" s="61"/>
      <c r="AE59" s="61"/>
      <c r="AF59" s="61"/>
      <c r="AG59" s="61"/>
      <c r="AH59" s="64">
        <f t="shared" si="1"/>
        <v>23083.676168489998</v>
      </c>
      <c r="AI59" s="61"/>
      <c r="AJ59" s="65">
        <f t="shared" si="2"/>
        <v>23083.676168489998</v>
      </c>
      <c r="AK59" s="61"/>
      <c r="AL59" s="61"/>
      <c r="AM59" s="61"/>
      <c r="AN59" s="61"/>
      <c r="AO59" s="61"/>
      <c r="AP59" s="64">
        <f t="shared" si="3"/>
        <v>23753.102777376207</v>
      </c>
      <c r="AQ59" s="61"/>
      <c r="AR59" s="65">
        <f t="shared" si="7"/>
        <v>23753.102777376207</v>
      </c>
      <c r="AS59" s="61"/>
      <c r="AT59" s="61"/>
      <c r="AU59" s="61"/>
      <c r="AV59" s="61"/>
      <c r="AW59" s="61"/>
      <c r="AX59" s="64">
        <f t="shared" si="8"/>
        <v>24441.942757920118</v>
      </c>
      <c r="AY59" s="61"/>
      <c r="AZ59" s="65">
        <f t="shared" si="9"/>
        <v>24441.942757920118</v>
      </c>
      <c r="BA59" s="61"/>
      <c r="BB59" s="61"/>
      <c r="BC59" s="61"/>
      <c r="BD59" s="61"/>
      <c r="BE59" s="61"/>
      <c r="BF59" s="66"/>
      <c r="BG59" s="66" t="s">
        <v>1332</v>
      </c>
      <c r="BH59" s="66"/>
      <c r="BI59" s="66" t="s">
        <v>1509</v>
      </c>
    </row>
    <row r="60" spans="1:61" s="67" customFormat="1" x14ac:dyDescent="0.35">
      <c r="A60" s="90" t="s">
        <v>286</v>
      </c>
      <c r="B60" s="90" t="s">
        <v>160</v>
      </c>
      <c r="C60" s="90" t="s">
        <v>161</v>
      </c>
      <c r="D60" s="91" t="s">
        <v>162</v>
      </c>
      <c r="E60" s="90" t="s">
        <v>287</v>
      </c>
      <c r="F60" s="90" t="s">
        <v>274</v>
      </c>
      <c r="G60" s="90" t="s">
        <v>275</v>
      </c>
      <c r="H60" s="90" t="s">
        <v>276</v>
      </c>
      <c r="I60" s="92">
        <v>5578</v>
      </c>
      <c r="J60" s="90" t="s">
        <v>203</v>
      </c>
      <c r="K60" s="93">
        <f t="shared" si="0"/>
        <v>51094.48</v>
      </c>
      <c r="L60" s="218">
        <v>18616.86</v>
      </c>
      <c r="M60" s="63"/>
      <c r="N60" s="63"/>
      <c r="O60" s="63"/>
      <c r="P60" s="60" t="s">
        <v>120</v>
      </c>
      <c r="Q60" s="60">
        <v>56</v>
      </c>
      <c r="R60" s="64">
        <v>10268.01743184</v>
      </c>
      <c r="S60" s="61">
        <v>8888.7315081600009</v>
      </c>
      <c r="T60" s="65">
        <f t="shared" si="4"/>
        <v>19156.748940000001</v>
      </c>
      <c r="U60" s="61"/>
      <c r="V60" s="61"/>
      <c r="W60" s="61"/>
      <c r="X60" s="61"/>
      <c r="Y60" s="61"/>
      <c r="Z60" s="64">
        <f t="shared" si="5"/>
        <v>19156.748940000001</v>
      </c>
      <c r="AA60" s="61"/>
      <c r="AB60" s="65">
        <f t="shared" si="6"/>
        <v>19156.748940000001</v>
      </c>
      <c r="AC60" s="61"/>
      <c r="AD60" s="61"/>
      <c r="AE60" s="61"/>
      <c r="AF60" s="61"/>
      <c r="AG60" s="61"/>
      <c r="AH60" s="64">
        <f t="shared" si="1"/>
        <v>19712.294659260002</v>
      </c>
      <c r="AI60" s="61"/>
      <c r="AJ60" s="65">
        <f t="shared" si="2"/>
        <v>19712.294659260002</v>
      </c>
      <c r="AK60" s="61"/>
      <c r="AL60" s="61"/>
      <c r="AM60" s="61"/>
      <c r="AN60" s="61"/>
      <c r="AO60" s="61"/>
      <c r="AP60" s="64">
        <f t="shared" si="3"/>
        <v>20283.951204378543</v>
      </c>
      <c r="AQ60" s="61"/>
      <c r="AR60" s="65">
        <f t="shared" si="7"/>
        <v>20283.951204378543</v>
      </c>
      <c r="AS60" s="61"/>
      <c r="AT60" s="61"/>
      <c r="AU60" s="61"/>
      <c r="AV60" s="61"/>
      <c r="AW60" s="61"/>
      <c r="AX60" s="64">
        <f t="shared" si="8"/>
        <v>20872.18578930552</v>
      </c>
      <c r="AY60" s="61"/>
      <c r="AZ60" s="65">
        <f t="shared" si="9"/>
        <v>20872.18578930552</v>
      </c>
      <c r="BA60" s="61"/>
      <c r="BB60" s="61"/>
      <c r="BC60" s="61"/>
      <c r="BD60" s="61"/>
      <c r="BE60" s="61"/>
      <c r="BF60" s="66"/>
      <c r="BG60" s="66" t="s">
        <v>1332</v>
      </c>
      <c r="BH60" s="66" t="s">
        <v>1496</v>
      </c>
      <c r="BI60" s="66" t="s">
        <v>1509</v>
      </c>
    </row>
    <row r="61" spans="1:61" s="67" customFormat="1" x14ac:dyDescent="0.35">
      <c r="A61" s="90" t="s">
        <v>288</v>
      </c>
      <c r="B61" s="90" t="s">
        <v>160</v>
      </c>
      <c r="C61" s="90" t="s">
        <v>161</v>
      </c>
      <c r="D61" s="91" t="s">
        <v>162</v>
      </c>
      <c r="E61" s="90" t="s">
        <v>289</v>
      </c>
      <c r="F61" s="90" t="s">
        <v>274</v>
      </c>
      <c r="G61" s="90" t="s">
        <v>275</v>
      </c>
      <c r="H61" s="90" t="s">
        <v>276</v>
      </c>
      <c r="I61" s="92">
        <v>174</v>
      </c>
      <c r="J61" s="90" t="s">
        <v>187</v>
      </c>
      <c r="K61" s="93">
        <f t="shared" si="0"/>
        <v>1593.84</v>
      </c>
      <c r="L61" s="218">
        <v>580.73</v>
      </c>
      <c r="M61" s="63"/>
      <c r="N61" s="63"/>
      <c r="O61" s="63"/>
      <c r="P61" s="60" t="s">
        <v>122</v>
      </c>
      <c r="Q61" s="60"/>
      <c r="R61" s="64">
        <v>320.29814712000007</v>
      </c>
      <c r="S61" s="61">
        <v>277.27302287999998</v>
      </c>
      <c r="T61" s="65">
        <f t="shared" si="4"/>
        <v>597.57117000000005</v>
      </c>
      <c r="U61" s="61"/>
      <c r="V61" s="61"/>
      <c r="W61" s="61"/>
      <c r="X61" s="61"/>
      <c r="Y61" s="61"/>
      <c r="Z61" s="64">
        <f t="shared" si="5"/>
        <v>597.57117000000005</v>
      </c>
      <c r="AA61" s="61"/>
      <c r="AB61" s="65">
        <f t="shared" si="6"/>
        <v>597.57117000000005</v>
      </c>
      <c r="AC61" s="61"/>
      <c r="AD61" s="61"/>
      <c r="AE61" s="61"/>
      <c r="AF61" s="61"/>
      <c r="AG61" s="61"/>
      <c r="AH61" s="64">
        <f t="shared" si="1"/>
        <v>614.90073393</v>
      </c>
      <c r="AI61" s="61"/>
      <c r="AJ61" s="65">
        <f t="shared" si="2"/>
        <v>614.90073393</v>
      </c>
      <c r="AK61" s="61"/>
      <c r="AL61" s="61"/>
      <c r="AM61" s="61"/>
      <c r="AN61" s="61"/>
      <c r="AO61" s="61"/>
      <c r="AP61" s="64">
        <f t="shared" si="3"/>
        <v>632.73285521396997</v>
      </c>
      <c r="AQ61" s="61"/>
      <c r="AR61" s="65">
        <f t="shared" si="7"/>
        <v>632.73285521396997</v>
      </c>
      <c r="AS61" s="61"/>
      <c r="AT61" s="61"/>
      <c r="AU61" s="61"/>
      <c r="AV61" s="61"/>
      <c r="AW61" s="61"/>
      <c r="AX61" s="64">
        <f t="shared" si="8"/>
        <v>651.08210801517509</v>
      </c>
      <c r="AY61" s="61"/>
      <c r="AZ61" s="65">
        <f t="shared" si="9"/>
        <v>651.08210801517509</v>
      </c>
      <c r="BA61" s="61"/>
      <c r="BB61" s="61"/>
      <c r="BC61" s="61"/>
      <c r="BD61" s="61"/>
      <c r="BE61" s="61"/>
      <c r="BF61" s="66"/>
      <c r="BG61" s="66"/>
      <c r="BH61" s="66"/>
      <c r="BI61" s="66" t="s">
        <v>1509</v>
      </c>
    </row>
    <row r="62" spans="1:61" s="67" customFormat="1" x14ac:dyDescent="0.35">
      <c r="A62" s="90" t="s">
        <v>290</v>
      </c>
      <c r="B62" s="90" t="s">
        <v>160</v>
      </c>
      <c r="C62" s="90" t="s">
        <v>161</v>
      </c>
      <c r="D62" s="91" t="s">
        <v>162</v>
      </c>
      <c r="E62" s="90" t="s">
        <v>291</v>
      </c>
      <c r="F62" s="90" t="s">
        <v>274</v>
      </c>
      <c r="G62" s="90" t="s">
        <v>275</v>
      </c>
      <c r="H62" s="90" t="s">
        <v>276</v>
      </c>
      <c r="I62" s="92">
        <v>4124</v>
      </c>
      <c r="J62" s="90" t="s">
        <v>176</v>
      </c>
      <c r="K62" s="93">
        <f t="shared" si="0"/>
        <v>37775.840000000004</v>
      </c>
      <c r="L62" s="218">
        <v>13764.06</v>
      </c>
      <c r="M62" s="63"/>
      <c r="N62" s="63"/>
      <c r="O62" s="63"/>
      <c r="P62" s="60" t="s">
        <v>120</v>
      </c>
      <c r="Q62" s="60">
        <v>133</v>
      </c>
      <c r="R62" s="64">
        <v>7591.4847086400005</v>
      </c>
      <c r="S62" s="61">
        <v>6571.7330313599996</v>
      </c>
      <c r="T62" s="65">
        <f t="shared" si="4"/>
        <v>14163.21774</v>
      </c>
      <c r="U62" s="61"/>
      <c r="V62" s="61"/>
      <c r="W62" s="61"/>
      <c r="X62" s="61"/>
      <c r="Y62" s="61"/>
      <c r="Z62" s="64">
        <f t="shared" si="5"/>
        <v>14163.21774</v>
      </c>
      <c r="AA62" s="61"/>
      <c r="AB62" s="65">
        <f t="shared" si="6"/>
        <v>14163.21774</v>
      </c>
      <c r="AC62" s="61"/>
      <c r="AD62" s="61"/>
      <c r="AE62" s="61"/>
      <c r="AF62" s="61"/>
      <c r="AG62" s="61"/>
      <c r="AH62" s="64">
        <f t="shared" si="1"/>
        <v>14573.95105446</v>
      </c>
      <c r="AI62" s="61"/>
      <c r="AJ62" s="65">
        <f t="shared" si="2"/>
        <v>14573.95105446</v>
      </c>
      <c r="AK62" s="61"/>
      <c r="AL62" s="61"/>
      <c r="AM62" s="61"/>
      <c r="AN62" s="61"/>
      <c r="AO62" s="61"/>
      <c r="AP62" s="64">
        <f t="shared" si="3"/>
        <v>14996.595635039339</v>
      </c>
      <c r="AQ62" s="61"/>
      <c r="AR62" s="65">
        <f t="shared" si="7"/>
        <v>14996.595635039339</v>
      </c>
      <c r="AS62" s="61"/>
      <c r="AT62" s="61"/>
      <c r="AU62" s="61"/>
      <c r="AV62" s="61"/>
      <c r="AW62" s="61"/>
      <c r="AX62" s="64">
        <f t="shared" si="8"/>
        <v>15431.49690845548</v>
      </c>
      <c r="AY62" s="61"/>
      <c r="AZ62" s="65">
        <f t="shared" si="9"/>
        <v>15431.49690845548</v>
      </c>
      <c r="BA62" s="61"/>
      <c r="BB62" s="61"/>
      <c r="BC62" s="61"/>
      <c r="BD62" s="61"/>
      <c r="BE62" s="61"/>
      <c r="BF62" s="66"/>
      <c r="BG62" s="66" t="s">
        <v>1332</v>
      </c>
      <c r="BH62" s="66" t="s">
        <v>1497</v>
      </c>
      <c r="BI62" s="66" t="s">
        <v>1509</v>
      </c>
    </row>
    <row r="63" spans="1:61" s="67" customFormat="1" x14ac:dyDescent="0.35">
      <c r="A63" s="90" t="s">
        <v>292</v>
      </c>
      <c r="B63" s="90" t="s">
        <v>160</v>
      </c>
      <c r="C63" s="90" t="s">
        <v>161</v>
      </c>
      <c r="D63" s="91" t="s">
        <v>162</v>
      </c>
      <c r="E63" s="90" t="s">
        <v>293</v>
      </c>
      <c r="F63" s="90" t="s">
        <v>274</v>
      </c>
      <c r="G63" s="90" t="s">
        <v>275</v>
      </c>
      <c r="H63" s="90" t="s">
        <v>276</v>
      </c>
      <c r="I63" s="92">
        <v>6579</v>
      </c>
      <c r="J63" s="90" t="s">
        <v>170</v>
      </c>
      <c r="K63" s="93">
        <f t="shared" si="0"/>
        <v>60263.64</v>
      </c>
      <c r="L63" s="218">
        <v>21957.75</v>
      </c>
      <c r="M63" s="63"/>
      <c r="N63" s="63"/>
      <c r="O63" s="63"/>
      <c r="P63" s="60" t="s">
        <v>120</v>
      </c>
      <c r="Q63" s="60">
        <v>64</v>
      </c>
      <c r="R63" s="64">
        <v>12110.665266000002</v>
      </c>
      <c r="S63" s="61">
        <v>10483.859483999999</v>
      </c>
      <c r="T63" s="65">
        <f t="shared" si="4"/>
        <v>22594.52475</v>
      </c>
      <c r="U63" s="61"/>
      <c r="V63" s="61"/>
      <c r="W63" s="61"/>
      <c r="X63" s="61"/>
      <c r="Y63" s="61"/>
      <c r="Z63" s="64">
        <f t="shared" si="5"/>
        <v>22594.52475</v>
      </c>
      <c r="AA63" s="61"/>
      <c r="AB63" s="65">
        <f t="shared" si="6"/>
        <v>22594.52475</v>
      </c>
      <c r="AC63" s="61"/>
      <c r="AD63" s="61"/>
      <c r="AE63" s="61"/>
      <c r="AF63" s="61"/>
      <c r="AG63" s="61"/>
      <c r="AH63" s="64">
        <f t="shared" si="1"/>
        <v>23249.765967750001</v>
      </c>
      <c r="AI63" s="61"/>
      <c r="AJ63" s="65">
        <f t="shared" si="2"/>
        <v>23249.765967750001</v>
      </c>
      <c r="AK63" s="61"/>
      <c r="AL63" s="61"/>
      <c r="AM63" s="61"/>
      <c r="AN63" s="61"/>
      <c r="AO63" s="61"/>
      <c r="AP63" s="64">
        <f t="shared" si="3"/>
        <v>23924.009180814752</v>
      </c>
      <c r="AQ63" s="61"/>
      <c r="AR63" s="65">
        <f t="shared" si="7"/>
        <v>23924.009180814752</v>
      </c>
      <c r="AS63" s="61"/>
      <c r="AT63" s="61"/>
      <c r="AU63" s="61"/>
      <c r="AV63" s="61"/>
      <c r="AW63" s="61"/>
      <c r="AX63" s="64">
        <f t="shared" si="8"/>
        <v>24617.805447058381</v>
      </c>
      <c r="AY63" s="61"/>
      <c r="AZ63" s="65">
        <f t="shared" si="9"/>
        <v>24617.805447058381</v>
      </c>
      <c r="BA63" s="61"/>
      <c r="BB63" s="61"/>
      <c r="BC63" s="61"/>
      <c r="BD63" s="61"/>
      <c r="BE63" s="61"/>
      <c r="BF63" s="66"/>
      <c r="BG63" s="66" t="s">
        <v>1332</v>
      </c>
      <c r="BH63" s="66" t="s">
        <v>1493</v>
      </c>
      <c r="BI63" s="66" t="s">
        <v>1509</v>
      </c>
    </row>
    <row r="64" spans="1:61" s="67" customFormat="1" x14ac:dyDescent="0.35">
      <c r="A64" s="90" t="s">
        <v>294</v>
      </c>
      <c r="B64" s="90" t="s">
        <v>160</v>
      </c>
      <c r="C64" s="90" t="s">
        <v>161</v>
      </c>
      <c r="D64" s="91" t="s">
        <v>162</v>
      </c>
      <c r="E64" s="90" t="s">
        <v>295</v>
      </c>
      <c r="F64" s="90" t="s">
        <v>274</v>
      </c>
      <c r="G64" s="90" t="s">
        <v>275</v>
      </c>
      <c r="H64" s="90" t="s">
        <v>276</v>
      </c>
      <c r="I64" s="92">
        <v>7053</v>
      </c>
      <c r="J64" s="90" t="s">
        <v>167</v>
      </c>
      <c r="K64" s="93">
        <f t="shared" si="0"/>
        <v>64605.48</v>
      </c>
      <c r="L64" s="218">
        <v>23539.75</v>
      </c>
      <c r="M64" s="63"/>
      <c r="N64" s="63"/>
      <c r="O64" s="63"/>
      <c r="P64" s="60" t="s">
        <v>126</v>
      </c>
      <c r="Q64" s="60">
        <v>61</v>
      </c>
      <c r="R64" s="64">
        <v>12983.207874000002</v>
      </c>
      <c r="S64" s="61">
        <v>11239.194876</v>
      </c>
      <c r="T64" s="65">
        <f t="shared" si="4"/>
        <v>24222.402750000001</v>
      </c>
      <c r="U64" s="61"/>
      <c r="V64" s="61"/>
      <c r="W64" s="61"/>
      <c r="X64" s="61"/>
      <c r="Y64" s="61"/>
      <c r="Z64" s="64">
        <f t="shared" si="5"/>
        <v>24222.402750000001</v>
      </c>
      <c r="AA64" s="61"/>
      <c r="AB64" s="65">
        <f t="shared" si="6"/>
        <v>24222.402750000001</v>
      </c>
      <c r="AC64" s="61"/>
      <c r="AD64" s="61"/>
      <c r="AE64" s="61"/>
      <c r="AF64" s="61"/>
      <c r="AG64" s="61"/>
      <c r="AH64" s="64">
        <f t="shared" si="1"/>
        <v>24924.852429750001</v>
      </c>
      <c r="AI64" s="61"/>
      <c r="AJ64" s="65">
        <f t="shared" si="2"/>
        <v>24924.852429750001</v>
      </c>
      <c r="AK64" s="61"/>
      <c r="AL64" s="61"/>
      <c r="AM64" s="61"/>
      <c r="AN64" s="61"/>
      <c r="AO64" s="61"/>
      <c r="AP64" s="64">
        <f t="shared" si="3"/>
        <v>25647.673150212751</v>
      </c>
      <c r="AQ64" s="61"/>
      <c r="AR64" s="65">
        <f t="shared" si="7"/>
        <v>25647.673150212751</v>
      </c>
      <c r="AS64" s="61"/>
      <c r="AT64" s="61"/>
      <c r="AU64" s="61"/>
      <c r="AV64" s="61"/>
      <c r="AW64" s="61"/>
      <c r="AX64" s="64">
        <f t="shared" si="8"/>
        <v>26391.455671568921</v>
      </c>
      <c r="AY64" s="61"/>
      <c r="AZ64" s="65">
        <f t="shared" si="9"/>
        <v>26391.455671568921</v>
      </c>
      <c r="BA64" s="61"/>
      <c r="BB64" s="61"/>
      <c r="BC64" s="61"/>
      <c r="BD64" s="61"/>
      <c r="BE64" s="61"/>
      <c r="BF64" s="66"/>
      <c r="BG64" s="66" t="s">
        <v>1332</v>
      </c>
      <c r="BH64" s="66"/>
      <c r="BI64" s="66" t="s">
        <v>1509</v>
      </c>
    </row>
    <row r="65" spans="1:61" s="67" customFormat="1" x14ac:dyDescent="0.35">
      <c r="A65" s="90" t="s">
        <v>296</v>
      </c>
      <c r="B65" s="90" t="s">
        <v>160</v>
      </c>
      <c r="C65" s="90" t="s">
        <v>161</v>
      </c>
      <c r="D65" s="91" t="s">
        <v>162</v>
      </c>
      <c r="E65" s="90" t="s">
        <v>297</v>
      </c>
      <c r="F65" s="90" t="s">
        <v>274</v>
      </c>
      <c r="G65" s="90" t="s">
        <v>275</v>
      </c>
      <c r="H65" s="90" t="s">
        <v>276</v>
      </c>
      <c r="I65" s="92">
        <v>6579</v>
      </c>
      <c r="J65" s="90" t="s">
        <v>170</v>
      </c>
      <c r="K65" s="93">
        <f t="shared" si="0"/>
        <v>60263.64</v>
      </c>
      <c r="L65" s="218">
        <v>21957.75</v>
      </c>
      <c r="M65" s="63"/>
      <c r="N65" s="63"/>
      <c r="O65" s="63"/>
      <c r="P65" s="60" t="s">
        <v>120</v>
      </c>
      <c r="Q65" s="60">
        <v>64</v>
      </c>
      <c r="R65" s="64">
        <v>12110.665266000002</v>
      </c>
      <c r="S65" s="61">
        <v>10483.859483999999</v>
      </c>
      <c r="T65" s="65">
        <f t="shared" si="4"/>
        <v>22594.52475</v>
      </c>
      <c r="U65" s="61"/>
      <c r="V65" s="61"/>
      <c r="W65" s="61"/>
      <c r="X65" s="61"/>
      <c r="Y65" s="61"/>
      <c r="Z65" s="64">
        <f t="shared" si="5"/>
        <v>22594.52475</v>
      </c>
      <c r="AA65" s="61"/>
      <c r="AB65" s="65">
        <f t="shared" si="6"/>
        <v>22594.52475</v>
      </c>
      <c r="AC65" s="61"/>
      <c r="AD65" s="61"/>
      <c r="AE65" s="61"/>
      <c r="AF65" s="61"/>
      <c r="AG65" s="61"/>
      <c r="AH65" s="64">
        <f t="shared" si="1"/>
        <v>23249.765967750001</v>
      </c>
      <c r="AI65" s="61"/>
      <c r="AJ65" s="65">
        <f t="shared" si="2"/>
        <v>23249.765967750001</v>
      </c>
      <c r="AK65" s="61"/>
      <c r="AL65" s="61"/>
      <c r="AM65" s="61"/>
      <c r="AN65" s="61"/>
      <c r="AO65" s="61"/>
      <c r="AP65" s="64">
        <f t="shared" si="3"/>
        <v>23924.009180814752</v>
      </c>
      <c r="AQ65" s="61"/>
      <c r="AR65" s="65">
        <f t="shared" si="7"/>
        <v>23924.009180814752</v>
      </c>
      <c r="AS65" s="61"/>
      <c r="AT65" s="61"/>
      <c r="AU65" s="61"/>
      <c r="AV65" s="61"/>
      <c r="AW65" s="61"/>
      <c r="AX65" s="64">
        <f t="shared" si="8"/>
        <v>24617.805447058381</v>
      </c>
      <c r="AY65" s="61"/>
      <c r="AZ65" s="65">
        <f t="shared" si="9"/>
        <v>24617.805447058381</v>
      </c>
      <c r="BA65" s="61"/>
      <c r="BB65" s="61"/>
      <c r="BC65" s="61"/>
      <c r="BD65" s="61"/>
      <c r="BE65" s="61"/>
      <c r="BF65" s="66"/>
      <c r="BG65" s="66" t="s">
        <v>1332</v>
      </c>
      <c r="BH65" s="66" t="s">
        <v>1493</v>
      </c>
      <c r="BI65" s="66" t="s">
        <v>1509</v>
      </c>
    </row>
    <row r="66" spans="1:61" s="67" customFormat="1" x14ac:dyDescent="0.35">
      <c r="A66" s="90" t="s">
        <v>298</v>
      </c>
      <c r="B66" s="90" t="s">
        <v>160</v>
      </c>
      <c r="C66" s="90" t="s">
        <v>161</v>
      </c>
      <c r="D66" s="91" t="s">
        <v>162</v>
      </c>
      <c r="E66" s="90" t="s">
        <v>299</v>
      </c>
      <c r="F66" s="90" t="s">
        <v>274</v>
      </c>
      <c r="G66" s="90" t="s">
        <v>275</v>
      </c>
      <c r="H66" s="90" t="s">
        <v>276</v>
      </c>
      <c r="I66" s="92">
        <v>3518</v>
      </c>
      <c r="J66" s="90" t="s">
        <v>206</v>
      </c>
      <c r="K66" s="93">
        <f t="shared" si="0"/>
        <v>32224.880000000001</v>
      </c>
      <c r="L66" s="218">
        <v>11741.51</v>
      </c>
      <c r="M66" s="63"/>
      <c r="N66" s="63"/>
      <c r="O66" s="63"/>
      <c r="P66" s="60" t="s">
        <v>120</v>
      </c>
      <c r="Q66" s="60">
        <v>156</v>
      </c>
      <c r="R66" s="64">
        <v>6475.9593914400011</v>
      </c>
      <c r="S66" s="61">
        <v>5606.0543985599998</v>
      </c>
      <c r="T66" s="65">
        <f t="shared" si="4"/>
        <v>12082.013790000001</v>
      </c>
      <c r="U66" s="61"/>
      <c r="V66" s="61"/>
      <c r="W66" s="61"/>
      <c r="X66" s="61"/>
      <c r="Y66" s="61"/>
      <c r="Z66" s="64">
        <f t="shared" si="5"/>
        <v>12082.013790000001</v>
      </c>
      <c r="AA66" s="61"/>
      <c r="AB66" s="65">
        <f t="shared" si="6"/>
        <v>12082.013790000001</v>
      </c>
      <c r="AC66" s="61"/>
      <c r="AD66" s="61"/>
      <c r="AE66" s="61"/>
      <c r="AF66" s="61"/>
      <c r="AG66" s="61"/>
      <c r="AH66" s="64">
        <f t="shared" si="1"/>
        <v>12432.392189910001</v>
      </c>
      <c r="AI66" s="61"/>
      <c r="AJ66" s="65">
        <f t="shared" si="2"/>
        <v>12432.392189910001</v>
      </c>
      <c r="AK66" s="61"/>
      <c r="AL66" s="61"/>
      <c r="AM66" s="61"/>
      <c r="AN66" s="61"/>
      <c r="AO66" s="61"/>
      <c r="AP66" s="64">
        <f t="shared" si="3"/>
        <v>12792.931563417391</v>
      </c>
      <c r="AQ66" s="61"/>
      <c r="AR66" s="65">
        <f t="shared" si="7"/>
        <v>12792.931563417391</v>
      </c>
      <c r="AS66" s="61"/>
      <c r="AT66" s="61"/>
      <c r="AU66" s="61"/>
      <c r="AV66" s="61"/>
      <c r="AW66" s="61"/>
      <c r="AX66" s="64">
        <f t="shared" si="8"/>
        <v>13163.926578756495</v>
      </c>
      <c r="AY66" s="61"/>
      <c r="AZ66" s="65">
        <f t="shared" si="9"/>
        <v>13163.926578756495</v>
      </c>
      <c r="BA66" s="61"/>
      <c r="BB66" s="61"/>
      <c r="BC66" s="61"/>
      <c r="BD66" s="61"/>
      <c r="BE66" s="61"/>
      <c r="BF66" s="66"/>
      <c r="BG66" s="66" t="s">
        <v>1332</v>
      </c>
      <c r="BH66" s="66" t="s">
        <v>1497</v>
      </c>
      <c r="BI66" s="66" t="s">
        <v>1509</v>
      </c>
    </row>
    <row r="67" spans="1:61" s="67" customFormat="1" x14ac:dyDescent="0.35">
      <c r="A67" s="90" t="s">
        <v>300</v>
      </c>
      <c r="B67" s="90" t="s">
        <v>160</v>
      </c>
      <c r="C67" s="90" t="s">
        <v>161</v>
      </c>
      <c r="D67" s="91" t="s">
        <v>162</v>
      </c>
      <c r="E67" s="90" t="s">
        <v>301</v>
      </c>
      <c r="F67" s="90" t="s">
        <v>302</v>
      </c>
      <c r="G67" s="90" t="s">
        <v>275</v>
      </c>
      <c r="H67" s="90" t="s">
        <v>276</v>
      </c>
      <c r="I67" s="92">
        <v>25200</v>
      </c>
      <c r="J67" s="90" t="s">
        <v>176</v>
      </c>
      <c r="K67" s="93">
        <f t="shared" si="0"/>
        <v>230832</v>
      </c>
      <c r="L67" s="218">
        <v>84106.3</v>
      </c>
      <c r="M67" s="63"/>
      <c r="N67" s="63"/>
      <c r="O67" s="63"/>
      <c r="P67" s="60" t="s">
        <v>122</v>
      </c>
      <c r="Q67" s="60"/>
      <c r="R67" s="64">
        <v>46388.325127200005</v>
      </c>
      <c r="S67" s="61">
        <v>40157.057572799997</v>
      </c>
      <c r="T67" s="65">
        <f t="shared" si="4"/>
        <v>86545.382700000002</v>
      </c>
      <c r="U67" s="61"/>
      <c r="V67" s="61"/>
      <c r="W67" s="61"/>
      <c r="X67" s="61"/>
      <c r="Y67" s="61"/>
      <c r="Z67" s="64">
        <f t="shared" si="5"/>
        <v>86545.382700000002</v>
      </c>
      <c r="AA67" s="61"/>
      <c r="AB67" s="65">
        <f t="shared" si="6"/>
        <v>86545.382700000002</v>
      </c>
      <c r="AC67" s="61"/>
      <c r="AD67" s="61"/>
      <c r="AE67" s="61"/>
      <c r="AF67" s="61"/>
      <c r="AG67" s="61"/>
      <c r="AH67" s="64">
        <f t="shared" si="1"/>
        <v>89055.1987983</v>
      </c>
      <c r="AI67" s="61"/>
      <c r="AJ67" s="65">
        <f t="shared" si="2"/>
        <v>89055.1987983</v>
      </c>
      <c r="AK67" s="61"/>
      <c r="AL67" s="61"/>
      <c r="AM67" s="61"/>
      <c r="AN67" s="61"/>
      <c r="AO67" s="61"/>
      <c r="AP67" s="64">
        <f t="shared" si="3"/>
        <v>91637.799563450695</v>
      </c>
      <c r="AQ67" s="61"/>
      <c r="AR67" s="65">
        <f t="shared" si="7"/>
        <v>91637.799563450695</v>
      </c>
      <c r="AS67" s="61"/>
      <c r="AT67" s="61"/>
      <c r="AU67" s="61"/>
      <c r="AV67" s="61"/>
      <c r="AW67" s="61"/>
      <c r="AX67" s="64">
        <f t="shared" si="8"/>
        <v>94295.29575079077</v>
      </c>
      <c r="AY67" s="61"/>
      <c r="AZ67" s="65">
        <f t="shared" si="9"/>
        <v>94295.29575079077</v>
      </c>
      <c r="BA67" s="61"/>
      <c r="BB67" s="61"/>
      <c r="BC67" s="61"/>
      <c r="BD67" s="61"/>
      <c r="BE67" s="61"/>
      <c r="BF67" s="66"/>
      <c r="BG67" s="66"/>
      <c r="BH67" s="66"/>
      <c r="BI67" s="66" t="s">
        <v>1509</v>
      </c>
    </row>
    <row r="68" spans="1:61" s="67" customFormat="1" x14ac:dyDescent="0.35">
      <c r="A68" s="90" t="s">
        <v>303</v>
      </c>
      <c r="B68" s="90" t="s">
        <v>160</v>
      </c>
      <c r="C68" s="90" t="s">
        <v>161</v>
      </c>
      <c r="D68" s="91" t="s">
        <v>162</v>
      </c>
      <c r="E68" s="90" t="s">
        <v>304</v>
      </c>
      <c r="F68" s="90" t="s">
        <v>274</v>
      </c>
      <c r="G68" s="90" t="s">
        <v>275</v>
      </c>
      <c r="H68" s="90" t="s">
        <v>276</v>
      </c>
      <c r="I68" s="92">
        <v>10000</v>
      </c>
      <c r="J68" s="90" t="s">
        <v>167</v>
      </c>
      <c r="K68" s="93">
        <f t="shared" si="0"/>
        <v>91600</v>
      </c>
      <c r="L68" s="218">
        <v>33375.519999999997</v>
      </c>
      <c r="M68" s="63"/>
      <c r="N68" s="63"/>
      <c r="O68" s="63"/>
      <c r="P68" s="60" t="s">
        <v>122</v>
      </c>
      <c r="Q68" s="60"/>
      <c r="R68" s="64">
        <v>18408.067802879999</v>
      </c>
      <c r="S68" s="61">
        <v>15935.342277119995</v>
      </c>
      <c r="T68" s="65">
        <f t="shared" si="4"/>
        <v>34343.410079999994</v>
      </c>
      <c r="U68" s="61"/>
      <c r="V68" s="61"/>
      <c r="W68" s="61"/>
      <c r="X68" s="61"/>
      <c r="Y68" s="61"/>
      <c r="Z68" s="64">
        <f t="shared" si="5"/>
        <v>34343.410079999994</v>
      </c>
      <c r="AA68" s="61"/>
      <c r="AB68" s="65">
        <f t="shared" si="6"/>
        <v>34343.410079999994</v>
      </c>
      <c r="AC68" s="61"/>
      <c r="AD68" s="61"/>
      <c r="AE68" s="61"/>
      <c r="AF68" s="61"/>
      <c r="AG68" s="61"/>
      <c r="AH68" s="64">
        <f t="shared" si="1"/>
        <v>35339.368972319993</v>
      </c>
      <c r="AI68" s="61"/>
      <c r="AJ68" s="65">
        <f t="shared" si="2"/>
        <v>35339.368972319993</v>
      </c>
      <c r="AK68" s="61"/>
      <c r="AL68" s="61"/>
      <c r="AM68" s="61"/>
      <c r="AN68" s="61"/>
      <c r="AO68" s="61"/>
      <c r="AP68" s="64">
        <f t="shared" si="3"/>
        <v>36364.210672517271</v>
      </c>
      <c r="AQ68" s="61"/>
      <c r="AR68" s="65">
        <f t="shared" si="7"/>
        <v>36364.210672517271</v>
      </c>
      <c r="AS68" s="61"/>
      <c r="AT68" s="61"/>
      <c r="AU68" s="61"/>
      <c r="AV68" s="61"/>
      <c r="AW68" s="61"/>
      <c r="AX68" s="64">
        <f t="shared" si="8"/>
        <v>37418.772782020271</v>
      </c>
      <c r="AY68" s="61"/>
      <c r="AZ68" s="65">
        <f t="shared" si="9"/>
        <v>37418.772782020271</v>
      </c>
      <c r="BA68" s="61"/>
      <c r="BB68" s="61"/>
      <c r="BC68" s="61"/>
      <c r="BD68" s="61"/>
      <c r="BE68" s="61"/>
      <c r="BF68" s="66"/>
      <c r="BG68" s="66"/>
      <c r="BH68" s="66"/>
      <c r="BI68" s="66" t="s">
        <v>1509</v>
      </c>
    </row>
    <row r="69" spans="1:61" s="67" customFormat="1" x14ac:dyDescent="0.35">
      <c r="A69" s="90" t="s">
        <v>305</v>
      </c>
      <c r="B69" s="90" t="s">
        <v>160</v>
      </c>
      <c r="C69" s="90" t="s">
        <v>161</v>
      </c>
      <c r="D69" s="91" t="s">
        <v>162</v>
      </c>
      <c r="E69" s="90" t="s">
        <v>306</v>
      </c>
      <c r="F69" s="90" t="s">
        <v>274</v>
      </c>
      <c r="G69" s="90" t="s">
        <v>275</v>
      </c>
      <c r="H69" s="90" t="s">
        <v>276</v>
      </c>
      <c r="I69" s="92">
        <v>13135</v>
      </c>
      <c r="J69" s="90" t="s">
        <v>170</v>
      </c>
      <c r="K69" s="93">
        <f t="shared" si="0"/>
        <v>120316.6</v>
      </c>
      <c r="L69" s="218">
        <v>43838.74</v>
      </c>
      <c r="M69" s="63"/>
      <c r="N69" s="63"/>
      <c r="O69" s="63"/>
      <c r="P69" s="60" t="s">
        <v>122</v>
      </c>
      <c r="Q69" s="60"/>
      <c r="R69" s="64">
        <v>24178.994014560001</v>
      </c>
      <c r="S69" s="61">
        <v>20931.069445439996</v>
      </c>
      <c r="T69" s="65">
        <f t="shared" si="4"/>
        <v>45110.063459999998</v>
      </c>
      <c r="U69" s="61"/>
      <c r="V69" s="61"/>
      <c r="W69" s="61"/>
      <c r="X69" s="61"/>
      <c r="Y69" s="61"/>
      <c r="Z69" s="64">
        <f t="shared" si="5"/>
        <v>45110.063459999998</v>
      </c>
      <c r="AA69" s="61"/>
      <c r="AB69" s="65">
        <f t="shared" si="6"/>
        <v>45110.063459999998</v>
      </c>
      <c r="AC69" s="61"/>
      <c r="AD69" s="61"/>
      <c r="AE69" s="61"/>
      <c r="AF69" s="61"/>
      <c r="AG69" s="61"/>
      <c r="AH69" s="64">
        <f t="shared" si="1"/>
        <v>46418.255300339995</v>
      </c>
      <c r="AI69" s="61"/>
      <c r="AJ69" s="65">
        <f t="shared" si="2"/>
        <v>46418.255300339995</v>
      </c>
      <c r="AK69" s="61"/>
      <c r="AL69" s="61"/>
      <c r="AM69" s="61"/>
      <c r="AN69" s="61"/>
      <c r="AO69" s="61"/>
      <c r="AP69" s="64">
        <f t="shared" si="3"/>
        <v>47764.384704049859</v>
      </c>
      <c r="AQ69" s="61"/>
      <c r="AR69" s="65">
        <f t="shared" si="7"/>
        <v>47764.384704049859</v>
      </c>
      <c r="AS69" s="61"/>
      <c r="AT69" s="61"/>
      <c r="AU69" s="61"/>
      <c r="AV69" s="61"/>
      <c r="AW69" s="61"/>
      <c r="AX69" s="64">
        <f t="shared" si="8"/>
        <v>49149.551860467305</v>
      </c>
      <c r="AY69" s="61"/>
      <c r="AZ69" s="65">
        <f t="shared" si="9"/>
        <v>49149.551860467305</v>
      </c>
      <c r="BA69" s="61"/>
      <c r="BB69" s="61"/>
      <c r="BC69" s="61"/>
      <c r="BD69" s="61"/>
      <c r="BE69" s="61"/>
      <c r="BF69" s="66"/>
      <c r="BG69" s="66"/>
      <c r="BH69" s="66"/>
      <c r="BI69" s="66" t="s">
        <v>1509</v>
      </c>
    </row>
    <row r="70" spans="1:61" s="67" customFormat="1" x14ac:dyDescent="0.35">
      <c r="A70" s="90" t="s">
        <v>307</v>
      </c>
      <c r="B70" s="90" t="s">
        <v>160</v>
      </c>
      <c r="C70" s="90" t="s">
        <v>161</v>
      </c>
      <c r="D70" s="91" t="s">
        <v>162</v>
      </c>
      <c r="E70" s="90" t="s">
        <v>308</v>
      </c>
      <c r="F70" s="90" t="s">
        <v>274</v>
      </c>
      <c r="G70" s="90" t="s">
        <v>275</v>
      </c>
      <c r="H70" s="90" t="s">
        <v>276</v>
      </c>
      <c r="I70" s="92">
        <v>6579</v>
      </c>
      <c r="J70" s="90" t="s">
        <v>170</v>
      </c>
      <c r="K70" s="93">
        <f t="shared" si="0"/>
        <v>60263.64</v>
      </c>
      <c r="L70" s="218">
        <v>21957.75</v>
      </c>
      <c r="M70" s="63"/>
      <c r="N70" s="63"/>
      <c r="O70" s="63"/>
      <c r="P70" s="60" t="s">
        <v>120</v>
      </c>
      <c r="Q70" s="60">
        <v>64</v>
      </c>
      <c r="R70" s="64">
        <v>12110.665266000002</v>
      </c>
      <c r="S70" s="61">
        <v>10483.859483999999</v>
      </c>
      <c r="T70" s="65">
        <f t="shared" si="4"/>
        <v>22594.52475</v>
      </c>
      <c r="U70" s="61"/>
      <c r="V70" s="61"/>
      <c r="W70" s="61"/>
      <c r="X70" s="61"/>
      <c r="Y70" s="61"/>
      <c r="Z70" s="64">
        <f t="shared" si="5"/>
        <v>22594.52475</v>
      </c>
      <c r="AA70" s="61"/>
      <c r="AB70" s="65">
        <f t="shared" si="6"/>
        <v>22594.52475</v>
      </c>
      <c r="AC70" s="61"/>
      <c r="AD70" s="61"/>
      <c r="AE70" s="61"/>
      <c r="AF70" s="61"/>
      <c r="AG70" s="61"/>
      <c r="AH70" s="64">
        <f t="shared" si="1"/>
        <v>23249.765967750001</v>
      </c>
      <c r="AI70" s="61"/>
      <c r="AJ70" s="65">
        <f t="shared" si="2"/>
        <v>23249.765967750001</v>
      </c>
      <c r="AK70" s="61"/>
      <c r="AL70" s="61"/>
      <c r="AM70" s="61"/>
      <c r="AN70" s="61"/>
      <c r="AO70" s="61"/>
      <c r="AP70" s="64">
        <f t="shared" si="3"/>
        <v>23924.009180814752</v>
      </c>
      <c r="AQ70" s="61"/>
      <c r="AR70" s="65">
        <f t="shared" si="7"/>
        <v>23924.009180814752</v>
      </c>
      <c r="AS70" s="61"/>
      <c r="AT70" s="61"/>
      <c r="AU70" s="61"/>
      <c r="AV70" s="61"/>
      <c r="AW70" s="61"/>
      <c r="AX70" s="64">
        <f t="shared" si="8"/>
        <v>24617.805447058381</v>
      </c>
      <c r="AY70" s="61"/>
      <c r="AZ70" s="65">
        <f t="shared" si="9"/>
        <v>24617.805447058381</v>
      </c>
      <c r="BA70" s="61"/>
      <c r="BB70" s="61"/>
      <c r="BC70" s="61"/>
      <c r="BD70" s="61"/>
      <c r="BE70" s="61"/>
      <c r="BF70" s="66"/>
      <c r="BG70" s="66" t="s">
        <v>1332</v>
      </c>
      <c r="BH70" s="66" t="s">
        <v>1493</v>
      </c>
      <c r="BI70" s="66" t="s">
        <v>1509</v>
      </c>
    </row>
    <row r="71" spans="1:61" s="67" customFormat="1" x14ac:dyDescent="0.35">
      <c r="A71" s="90" t="s">
        <v>309</v>
      </c>
      <c r="B71" s="90" t="s">
        <v>160</v>
      </c>
      <c r="C71" s="90" t="s">
        <v>161</v>
      </c>
      <c r="D71" s="91" t="s">
        <v>162</v>
      </c>
      <c r="E71" s="90" t="s">
        <v>310</v>
      </c>
      <c r="F71" s="90" t="s">
        <v>274</v>
      </c>
      <c r="G71" s="90" t="s">
        <v>275</v>
      </c>
      <c r="H71" s="90" t="s">
        <v>276</v>
      </c>
      <c r="I71" s="92">
        <v>144</v>
      </c>
      <c r="J71" s="90" t="s">
        <v>200</v>
      </c>
      <c r="K71" s="93">
        <f t="shared" si="0"/>
        <v>1319.04</v>
      </c>
      <c r="L71" s="218">
        <v>480.61</v>
      </c>
      <c r="M71" s="63"/>
      <c r="N71" s="63"/>
      <c r="O71" s="63"/>
      <c r="P71" s="60" t="s">
        <v>122</v>
      </c>
      <c r="Q71" s="60"/>
      <c r="R71" s="64">
        <v>265.07756183999999</v>
      </c>
      <c r="S71" s="61">
        <v>229.47012816</v>
      </c>
      <c r="T71" s="65">
        <f t="shared" si="4"/>
        <v>494.54768999999999</v>
      </c>
      <c r="U71" s="61"/>
      <c r="V71" s="61"/>
      <c r="W71" s="61"/>
      <c r="X71" s="61"/>
      <c r="Y71" s="61"/>
      <c r="Z71" s="64">
        <f t="shared" si="5"/>
        <v>494.54768999999999</v>
      </c>
      <c r="AA71" s="61"/>
      <c r="AB71" s="65">
        <f t="shared" si="6"/>
        <v>494.54768999999999</v>
      </c>
      <c r="AC71" s="61"/>
      <c r="AD71" s="61"/>
      <c r="AE71" s="61"/>
      <c r="AF71" s="61"/>
      <c r="AG71" s="61"/>
      <c r="AH71" s="64">
        <f t="shared" si="1"/>
        <v>508.88957300999999</v>
      </c>
      <c r="AI71" s="61"/>
      <c r="AJ71" s="65">
        <f t="shared" si="2"/>
        <v>508.88957300999999</v>
      </c>
      <c r="AK71" s="61"/>
      <c r="AL71" s="61"/>
      <c r="AM71" s="61"/>
      <c r="AN71" s="61"/>
      <c r="AO71" s="61"/>
      <c r="AP71" s="64">
        <f t="shared" si="3"/>
        <v>523.64737062729</v>
      </c>
      <c r="AQ71" s="61"/>
      <c r="AR71" s="65">
        <f t="shared" si="7"/>
        <v>523.64737062729</v>
      </c>
      <c r="AS71" s="61"/>
      <c r="AT71" s="61"/>
      <c r="AU71" s="61"/>
      <c r="AV71" s="61"/>
      <c r="AW71" s="61"/>
      <c r="AX71" s="64">
        <f t="shared" si="8"/>
        <v>538.83314437548142</v>
      </c>
      <c r="AY71" s="61"/>
      <c r="AZ71" s="65">
        <f t="shared" si="9"/>
        <v>538.83314437548142</v>
      </c>
      <c r="BA71" s="61"/>
      <c r="BB71" s="61"/>
      <c r="BC71" s="61"/>
      <c r="BD71" s="61"/>
      <c r="BE71" s="61"/>
      <c r="BF71" s="66"/>
      <c r="BG71" s="66"/>
      <c r="BH71" s="66"/>
      <c r="BI71" s="66" t="s">
        <v>1509</v>
      </c>
    </row>
    <row r="72" spans="1:61" s="67" customFormat="1" x14ac:dyDescent="0.35">
      <c r="A72" s="90" t="s">
        <v>311</v>
      </c>
      <c r="B72" s="90" t="s">
        <v>160</v>
      </c>
      <c r="C72" s="90" t="s">
        <v>161</v>
      </c>
      <c r="D72" s="91" t="s">
        <v>162</v>
      </c>
      <c r="E72" s="90" t="s">
        <v>312</v>
      </c>
      <c r="F72" s="90" t="s">
        <v>274</v>
      </c>
      <c r="G72" s="90" t="s">
        <v>275</v>
      </c>
      <c r="H72" s="90" t="s">
        <v>276</v>
      </c>
      <c r="I72" s="92">
        <v>21950</v>
      </c>
      <c r="J72" s="90" t="s">
        <v>313</v>
      </c>
      <c r="K72" s="93">
        <f t="shared" ref="K72:K135" si="10">I72*9.16</f>
        <v>201062</v>
      </c>
      <c r="L72" s="218">
        <v>73259.259999999995</v>
      </c>
      <c r="M72" s="63"/>
      <c r="N72" s="63"/>
      <c r="O72" s="63"/>
      <c r="P72" s="60" t="s">
        <v>120</v>
      </c>
      <c r="Q72" s="60">
        <v>50</v>
      </c>
      <c r="R72" s="64">
        <v>40405.705297439999</v>
      </c>
      <c r="S72" s="61">
        <v>34978.07324256</v>
      </c>
      <c r="T72" s="65">
        <f t="shared" si="4"/>
        <v>75383.778539999999</v>
      </c>
      <c r="U72" s="61"/>
      <c r="V72" s="61"/>
      <c r="W72" s="61"/>
      <c r="X72" s="61"/>
      <c r="Y72" s="61"/>
      <c r="Z72" s="64">
        <f t="shared" si="5"/>
        <v>75383.778539999999</v>
      </c>
      <c r="AA72" s="61"/>
      <c r="AB72" s="65">
        <f t="shared" si="6"/>
        <v>75383.778539999999</v>
      </c>
      <c r="AC72" s="61"/>
      <c r="AD72" s="61"/>
      <c r="AE72" s="61"/>
      <c r="AF72" s="61"/>
      <c r="AG72" s="61"/>
      <c r="AH72" s="64">
        <f t="shared" ref="AH72:AH135" si="11">Z72+(Z72*0.029)</f>
        <v>77569.908117660001</v>
      </c>
      <c r="AI72" s="61"/>
      <c r="AJ72" s="65">
        <f t="shared" ref="AJ72:AJ135" si="12">AH72+AI72</f>
        <v>77569.908117660001</v>
      </c>
      <c r="AK72" s="61"/>
      <c r="AL72" s="61"/>
      <c r="AM72" s="61"/>
      <c r="AN72" s="61"/>
      <c r="AO72" s="61"/>
      <c r="AP72" s="64">
        <f t="shared" ref="AP72:AP135" si="13">AH72+(AH72*0.029)</f>
        <v>79819.435453072147</v>
      </c>
      <c r="AQ72" s="61"/>
      <c r="AR72" s="65">
        <f t="shared" si="7"/>
        <v>79819.435453072147</v>
      </c>
      <c r="AS72" s="61"/>
      <c r="AT72" s="61"/>
      <c r="AU72" s="61"/>
      <c r="AV72" s="61"/>
      <c r="AW72" s="61"/>
      <c r="AX72" s="64">
        <f t="shared" si="8"/>
        <v>82134.199081211234</v>
      </c>
      <c r="AY72" s="61"/>
      <c r="AZ72" s="65">
        <f t="shared" si="9"/>
        <v>82134.199081211234</v>
      </c>
      <c r="BA72" s="61"/>
      <c r="BB72" s="61"/>
      <c r="BC72" s="61"/>
      <c r="BD72" s="61"/>
      <c r="BE72" s="61"/>
      <c r="BF72" s="66"/>
      <c r="BG72" s="66" t="s">
        <v>1332</v>
      </c>
      <c r="BH72" s="66"/>
      <c r="BI72" s="66" t="s">
        <v>1509</v>
      </c>
    </row>
    <row r="73" spans="1:61" s="67" customFormat="1" x14ac:dyDescent="0.35">
      <c r="A73" s="90" t="s">
        <v>314</v>
      </c>
      <c r="B73" s="90" t="s">
        <v>160</v>
      </c>
      <c r="C73" s="90" t="s">
        <v>161</v>
      </c>
      <c r="D73" s="91" t="s">
        <v>162</v>
      </c>
      <c r="E73" s="90" t="s">
        <v>315</v>
      </c>
      <c r="F73" s="90" t="s">
        <v>274</v>
      </c>
      <c r="G73" s="90" t="s">
        <v>275</v>
      </c>
      <c r="H73" s="90" t="s">
        <v>276</v>
      </c>
      <c r="I73" s="92">
        <v>13135</v>
      </c>
      <c r="J73" s="90" t="s">
        <v>170</v>
      </c>
      <c r="K73" s="93">
        <f t="shared" si="10"/>
        <v>120316.6</v>
      </c>
      <c r="L73" s="218">
        <v>43838.74</v>
      </c>
      <c r="M73" s="63"/>
      <c r="N73" s="63"/>
      <c r="O73" s="63"/>
      <c r="P73" s="60" t="s">
        <v>122</v>
      </c>
      <c r="Q73" s="60"/>
      <c r="R73" s="64">
        <v>24178.994014560001</v>
      </c>
      <c r="S73" s="61">
        <v>20931.069445439996</v>
      </c>
      <c r="T73" s="65">
        <f t="shared" ref="T73:T136" si="14">R73+S73</f>
        <v>45110.063459999998</v>
      </c>
      <c r="U73" s="61"/>
      <c r="V73" s="61"/>
      <c r="W73" s="61"/>
      <c r="X73" s="61"/>
      <c r="Y73" s="61"/>
      <c r="Z73" s="64">
        <f t="shared" ref="Z73:Z136" si="15">L73+(L73*0.029)</f>
        <v>45110.063459999998</v>
      </c>
      <c r="AA73" s="61"/>
      <c r="AB73" s="65">
        <f t="shared" ref="AB73:AB136" si="16">Z73+AA73</f>
        <v>45110.063459999998</v>
      </c>
      <c r="AC73" s="61"/>
      <c r="AD73" s="61"/>
      <c r="AE73" s="61"/>
      <c r="AF73" s="61"/>
      <c r="AG73" s="61"/>
      <c r="AH73" s="64">
        <f t="shared" si="11"/>
        <v>46418.255300339995</v>
      </c>
      <c r="AI73" s="61"/>
      <c r="AJ73" s="65">
        <f t="shared" si="12"/>
        <v>46418.255300339995</v>
      </c>
      <c r="AK73" s="61"/>
      <c r="AL73" s="61"/>
      <c r="AM73" s="61"/>
      <c r="AN73" s="61"/>
      <c r="AO73" s="61"/>
      <c r="AP73" s="64">
        <f t="shared" si="13"/>
        <v>47764.384704049859</v>
      </c>
      <c r="AQ73" s="61"/>
      <c r="AR73" s="65">
        <f t="shared" ref="AR73:AR136" si="17">AP73+AQ73</f>
        <v>47764.384704049859</v>
      </c>
      <c r="AS73" s="61"/>
      <c r="AT73" s="61"/>
      <c r="AU73" s="61"/>
      <c r="AV73" s="61"/>
      <c r="AW73" s="61"/>
      <c r="AX73" s="64">
        <f t="shared" ref="AX73:AX136" si="18">AP73+(AP73*0.029)</f>
        <v>49149.551860467305</v>
      </c>
      <c r="AY73" s="61"/>
      <c r="AZ73" s="65">
        <f t="shared" ref="AZ73:AZ136" si="19">AX73+AY73</f>
        <v>49149.551860467305</v>
      </c>
      <c r="BA73" s="61"/>
      <c r="BB73" s="61"/>
      <c r="BC73" s="61"/>
      <c r="BD73" s="61"/>
      <c r="BE73" s="61"/>
      <c r="BF73" s="66"/>
      <c r="BG73" s="66"/>
      <c r="BH73" s="66"/>
      <c r="BI73" s="66" t="s">
        <v>1509</v>
      </c>
    </row>
    <row r="74" spans="1:61" s="67" customFormat="1" x14ac:dyDescent="0.35">
      <c r="A74" s="90" t="s">
        <v>316</v>
      </c>
      <c r="B74" s="90" t="s">
        <v>160</v>
      </c>
      <c r="C74" s="90" t="s">
        <v>161</v>
      </c>
      <c r="D74" s="91" t="s">
        <v>162</v>
      </c>
      <c r="E74" s="90" t="s">
        <v>317</v>
      </c>
      <c r="F74" s="90" t="s">
        <v>274</v>
      </c>
      <c r="G74" s="90" t="s">
        <v>275</v>
      </c>
      <c r="H74" s="90" t="s">
        <v>276</v>
      </c>
      <c r="I74" s="92">
        <v>6438</v>
      </c>
      <c r="J74" s="90" t="s">
        <v>176</v>
      </c>
      <c r="K74" s="93">
        <f t="shared" si="10"/>
        <v>58972.08</v>
      </c>
      <c r="L74" s="218">
        <v>21487.16</v>
      </c>
      <c r="M74" s="63"/>
      <c r="N74" s="63"/>
      <c r="O74" s="63"/>
      <c r="P74" s="60" t="s">
        <v>120</v>
      </c>
      <c r="Q74" s="60">
        <v>94</v>
      </c>
      <c r="R74" s="64">
        <v>11851.11417504</v>
      </c>
      <c r="S74" s="61">
        <v>10259.173464959998</v>
      </c>
      <c r="T74" s="65">
        <f t="shared" si="14"/>
        <v>22110.287639999999</v>
      </c>
      <c r="U74" s="61"/>
      <c r="V74" s="61"/>
      <c r="W74" s="61"/>
      <c r="X74" s="61"/>
      <c r="Y74" s="61"/>
      <c r="Z74" s="64">
        <f t="shared" si="15"/>
        <v>22110.287639999999</v>
      </c>
      <c r="AA74" s="61"/>
      <c r="AB74" s="65">
        <f t="shared" si="16"/>
        <v>22110.287639999999</v>
      </c>
      <c r="AC74" s="61"/>
      <c r="AD74" s="61"/>
      <c r="AE74" s="61"/>
      <c r="AF74" s="61"/>
      <c r="AG74" s="61"/>
      <c r="AH74" s="64">
        <f t="shared" si="11"/>
        <v>22751.485981559999</v>
      </c>
      <c r="AI74" s="61"/>
      <c r="AJ74" s="65">
        <f t="shared" si="12"/>
        <v>22751.485981559999</v>
      </c>
      <c r="AK74" s="61"/>
      <c r="AL74" s="61"/>
      <c r="AM74" s="61"/>
      <c r="AN74" s="61"/>
      <c r="AO74" s="61"/>
      <c r="AP74" s="64">
        <f t="shared" si="13"/>
        <v>23411.279075025239</v>
      </c>
      <c r="AQ74" s="61"/>
      <c r="AR74" s="65">
        <f t="shared" si="17"/>
        <v>23411.279075025239</v>
      </c>
      <c r="AS74" s="61"/>
      <c r="AT74" s="61"/>
      <c r="AU74" s="61"/>
      <c r="AV74" s="61"/>
      <c r="AW74" s="61"/>
      <c r="AX74" s="64">
        <f t="shared" si="18"/>
        <v>24090.20616820097</v>
      </c>
      <c r="AY74" s="61"/>
      <c r="AZ74" s="65">
        <f t="shared" si="19"/>
        <v>24090.20616820097</v>
      </c>
      <c r="BA74" s="61"/>
      <c r="BB74" s="61"/>
      <c r="BC74" s="61"/>
      <c r="BD74" s="61"/>
      <c r="BE74" s="61"/>
      <c r="BF74" s="66"/>
      <c r="BG74" s="66" t="s">
        <v>1332</v>
      </c>
      <c r="BH74" s="66" t="s">
        <v>1497</v>
      </c>
      <c r="BI74" s="66" t="s">
        <v>1509</v>
      </c>
    </row>
    <row r="75" spans="1:61" s="67" customFormat="1" x14ac:dyDescent="0.35">
      <c r="A75" s="90" t="s">
        <v>318</v>
      </c>
      <c r="B75" s="90" t="s">
        <v>160</v>
      </c>
      <c r="C75" s="90" t="s">
        <v>161</v>
      </c>
      <c r="D75" s="91" t="s">
        <v>162</v>
      </c>
      <c r="E75" s="90" t="s">
        <v>319</v>
      </c>
      <c r="F75" s="90" t="s">
        <v>274</v>
      </c>
      <c r="G75" s="90" t="s">
        <v>275</v>
      </c>
      <c r="H75" s="90" t="s">
        <v>276</v>
      </c>
      <c r="I75" s="92">
        <v>6579</v>
      </c>
      <c r="J75" s="90" t="s">
        <v>170</v>
      </c>
      <c r="K75" s="93">
        <f t="shared" si="10"/>
        <v>60263.64</v>
      </c>
      <c r="L75" s="218">
        <v>21957.75</v>
      </c>
      <c r="M75" s="63"/>
      <c r="N75" s="63"/>
      <c r="O75" s="63"/>
      <c r="P75" s="60" t="s">
        <v>120</v>
      </c>
      <c r="Q75" s="60">
        <v>64</v>
      </c>
      <c r="R75" s="64">
        <v>12110.665266000002</v>
      </c>
      <c r="S75" s="61">
        <v>10483.859483999999</v>
      </c>
      <c r="T75" s="65">
        <f t="shared" si="14"/>
        <v>22594.52475</v>
      </c>
      <c r="U75" s="61"/>
      <c r="V75" s="61"/>
      <c r="W75" s="61"/>
      <c r="X75" s="61"/>
      <c r="Y75" s="61"/>
      <c r="Z75" s="64">
        <f t="shared" si="15"/>
        <v>22594.52475</v>
      </c>
      <c r="AA75" s="61"/>
      <c r="AB75" s="65">
        <f t="shared" si="16"/>
        <v>22594.52475</v>
      </c>
      <c r="AC75" s="61"/>
      <c r="AD75" s="61"/>
      <c r="AE75" s="61"/>
      <c r="AF75" s="61"/>
      <c r="AG75" s="61"/>
      <c r="AH75" s="64">
        <f t="shared" si="11"/>
        <v>23249.765967750001</v>
      </c>
      <c r="AI75" s="61"/>
      <c r="AJ75" s="65">
        <f t="shared" si="12"/>
        <v>23249.765967750001</v>
      </c>
      <c r="AK75" s="61"/>
      <c r="AL75" s="61"/>
      <c r="AM75" s="61"/>
      <c r="AN75" s="61"/>
      <c r="AO75" s="61"/>
      <c r="AP75" s="64">
        <f t="shared" si="13"/>
        <v>23924.009180814752</v>
      </c>
      <c r="AQ75" s="61"/>
      <c r="AR75" s="65">
        <f t="shared" si="17"/>
        <v>23924.009180814752</v>
      </c>
      <c r="AS75" s="61"/>
      <c r="AT75" s="61"/>
      <c r="AU75" s="61"/>
      <c r="AV75" s="61"/>
      <c r="AW75" s="61"/>
      <c r="AX75" s="64">
        <f t="shared" si="18"/>
        <v>24617.805447058381</v>
      </c>
      <c r="AY75" s="61"/>
      <c r="AZ75" s="65">
        <f t="shared" si="19"/>
        <v>24617.805447058381</v>
      </c>
      <c r="BA75" s="61"/>
      <c r="BB75" s="61"/>
      <c r="BC75" s="61"/>
      <c r="BD75" s="61"/>
      <c r="BE75" s="61"/>
      <c r="BF75" s="66"/>
      <c r="BG75" s="66" t="s">
        <v>1332</v>
      </c>
      <c r="BH75" s="66" t="s">
        <v>1493</v>
      </c>
      <c r="BI75" s="66" t="s">
        <v>1509</v>
      </c>
    </row>
    <row r="76" spans="1:61" s="67" customFormat="1" x14ac:dyDescent="0.35">
      <c r="A76" s="90" t="s">
        <v>320</v>
      </c>
      <c r="B76" s="90" t="s">
        <v>160</v>
      </c>
      <c r="C76" s="90" t="s">
        <v>161</v>
      </c>
      <c r="D76" s="91" t="s">
        <v>162</v>
      </c>
      <c r="E76" s="90" t="s">
        <v>321</v>
      </c>
      <c r="F76" s="90" t="s">
        <v>274</v>
      </c>
      <c r="G76" s="90" t="s">
        <v>275</v>
      </c>
      <c r="H76" s="90" t="s">
        <v>276</v>
      </c>
      <c r="I76" s="92">
        <v>13135</v>
      </c>
      <c r="J76" s="90" t="s">
        <v>170</v>
      </c>
      <c r="K76" s="93">
        <f t="shared" si="10"/>
        <v>120316.6</v>
      </c>
      <c r="L76" s="218">
        <v>43838.74</v>
      </c>
      <c r="M76" s="63"/>
      <c r="N76" s="63"/>
      <c r="O76" s="63"/>
      <c r="P76" s="60" t="s">
        <v>122</v>
      </c>
      <c r="Q76" s="60"/>
      <c r="R76" s="64">
        <v>24178.994014560001</v>
      </c>
      <c r="S76" s="61">
        <v>20931.069445439996</v>
      </c>
      <c r="T76" s="65">
        <f t="shared" si="14"/>
        <v>45110.063459999998</v>
      </c>
      <c r="U76" s="61"/>
      <c r="V76" s="61"/>
      <c r="W76" s="61"/>
      <c r="X76" s="61"/>
      <c r="Y76" s="61"/>
      <c r="Z76" s="64">
        <f t="shared" si="15"/>
        <v>45110.063459999998</v>
      </c>
      <c r="AA76" s="61"/>
      <c r="AB76" s="65">
        <f t="shared" si="16"/>
        <v>45110.063459999998</v>
      </c>
      <c r="AC76" s="61"/>
      <c r="AD76" s="61"/>
      <c r="AE76" s="61"/>
      <c r="AF76" s="61"/>
      <c r="AG76" s="61"/>
      <c r="AH76" s="64">
        <f t="shared" si="11"/>
        <v>46418.255300339995</v>
      </c>
      <c r="AI76" s="61"/>
      <c r="AJ76" s="65">
        <f t="shared" si="12"/>
        <v>46418.255300339995</v>
      </c>
      <c r="AK76" s="61"/>
      <c r="AL76" s="61"/>
      <c r="AM76" s="61"/>
      <c r="AN76" s="61"/>
      <c r="AO76" s="61"/>
      <c r="AP76" s="64">
        <f t="shared" si="13"/>
        <v>47764.384704049859</v>
      </c>
      <c r="AQ76" s="61"/>
      <c r="AR76" s="65">
        <f t="shared" si="17"/>
        <v>47764.384704049859</v>
      </c>
      <c r="AS76" s="61"/>
      <c r="AT76" s="61"/>
      <c r="AU76" s="61"/>
      <c r="AV76" s="61"/>
      <c r="AW76" s="61"/>
      <c r="AX76" s="64">
        <f t="shared" si="18"/>
        <v>49149.551860467305</v>
      </c>
      <c r="AY76" s="61"/>
      <c r="AZ76" s="65">
        <f t="shared" si="19"/>
        <v>49149.551860467305</v>
      </c>
      <c r="BA76" s="61"/>
      <c r="BB76" s="61"/>
      <c r="BC76" s="61"/>
      <c r="BD76" s="61"/>
      <c r="BE76" s="61"/>
      <c r="BF76" s="66"/>
      <c r="BG76" s="66"/>
      <c r="BH76" s="66"/>
      <c r="BI76" s="66" t="s">
        <v>1509</v>
      </c>
    </row>
    <row r="77" spans="1:61" s="67" customFormat="1" x14ac:dyDescent="0.35">
      <c r="A77" s="90" t="s">
        <v>322</v>
      </c>
      <c r="B77" s="90" t="s">
        <v>160</v>
      </c>
      <c r="C77" s="90" t="s">
        <v>161</v>
      </c>
      <c r="D77" s="91" t="s">
        <v>162</v>
      </c>
      <c r="E77" s="90" t="s">
        <v>323</v>
      </c>
      <c r="F77" s="90" t="s">
        <v>274</v>
      </c>
      <c r="G77" s="90" t="s">
        <v>275</v>
      </c>
      <c r="H77" s="90" t="s">
        <v>276</v>
      </c>
      <c r="I77" s="92">
        <v>7053</v>
      </c>
      <c r="J77" s="90" t="s">
        <v>167</v>
      </c>
      <c r="K77" s="93">
        <f t="shared" si="10"/>
        <v>64605.48</v>
      </c>
      <c r="L77" s="218">
        <v>23539.75</v>
      </c>
      <c r="M77" s="63"/>
      <c r="N77" s="63"/>
      <c r="O77" s="63"/>
      <c r="P77" s="60" t="s">
        <v>122</v>
      </c>
      <c r="Q77" s="60"/>
      <c r="R77" s="64">
        <v>12983.207874000002</v>
      </c>
      <c r="S77" s="61">
        <v>11239.194876</v>
      </c>
      <c r="T77" s="65">
        <f t="shared" si="14"/>
        <v>24222.402750000001</v>
      </c>
      <c r="U77" s="61"/>
      <c r="V77" s="61"/>
      <c r="W77" s="61"/>
      <c r="X77" s="61"/>
      <c r="Y77" s="61"/>
      <c r="Z77" s="64">
        <f t="shared" si="15"/>
        <v>24222.402750000001</v>
      </c>
      <c r="AA77" s="61"/>
      <c r="AB77" s="65">
        <f t="shared" si="16"/>
        <v>24222.402750000001</v>
      </c>
      <c r="AC77" s="61"/>
      <c r="AD77" s="61"/>
      <c r="AE77" s="61"/>
      <c r="AF77" s="61"/>
      <c r="AG77" s="61"/>
      <c r="AH77" s="64">
        <f t="shared" si="11"/>
        <v>24924.852429750001</v>
      </c>
      <c r="AI77" s="61"/>
      <c r="AJ77" s="65">
        <f t="shared" si="12"/>
        <v>24924.852429750001</v>
      </c>
      <c r="AK77" s="61"/>
      <c r="AL77" s="61"/>
      <c r="AM77" s="61"/>
      <c r="AN77" s="61"/>
      <c r="AO77" s="61"/>
      <c r="AP77" s="64">
        <f t="shared" si="13"/>
        <v>25647.673150212751</v>
      </c>
      <c r="AQ77" s="61"/>
      <c r="AR77" s="65">
        <f t="shared" si="17"/>
        <v>25647.673150212751</v>
      </c>
      <c r="AS77" s="61"/>
      <c r="AT77" s="61"/>
      <c r="AU77" s="61"/>
      <c r="AV77" s="61"/>
      <c r="AW77" s="61"/>
      <c r="AX77" s="64">
        <f t="shared" si="18"/>
        <v>26391.455671568921</v>
      </c>
      <c r="AY77" s="61"/>
      <c r="AZ77" s="65">
        <f t="shared" si="19"/>
        <v>26391.455671568921</v>
      </c>
      <c r="BA77" s="61"/>
      <c r="BB77" s="61"/>
      <c r="BC77" s="61"/>
      <c r="BD77" s="61"/>
      <c r="BE77" s="61"/>
      <c r="BF77" s="66"/>
      <c r="BG77" s="66"/>
      <c r="BH77" s="66"/>
      <c r="BI77" s="66" t="s">
        <v>1509</v>
      </c>
    </row>
    <row r="78" spans="1:61" s="67" customFormat="1" x14ac:dyDescent="0.35">
      <c r="A78" s="90" t="s">
        <v>324</v>
      </c>
      <c r="B78" s="90" t="s">
        <v>160</v>
      </c>
      <c r="C78" s="90" t="s">
        <v>161</v>
      </c>
      <c r="D78" s="91" t="s">
        <v>162</v>
      </c>
      <c r="E78" s="90" t="s">
        <v>325</v>
      </c>
      <c r="F78" s="90" t="s">
        <v>274</v>
      </c>
      <c r="G78" s="90" t="s">
        <v>275</v>
      </c>
      <c r="H78" s="90" t="s">
        <v>276</v>
      </c>
      <c r="I78" s="92">
        <v>8256</v>
      </c>
      <c r="J78" s="90" t="s">
        <v>326</v>
      </c>
      <c r="K78" s="93">
        <f t="shared" si="10"/>
        <v>75624.960000000006</v>
      </c>
      <c r="L78" s="218">
        <v>27554.83</v>
      </c>
      <c r="M78" s="63"/>
      <c r="N78" s="63"/>
      <c r="O78" s="63"/>
      <c r="P78" s="60" t="s">
        <v>120</v>
      </c>
      <c r="Q78" s="60">
        <v>70</v>
      </c>
      <c r="R78" s="64">
        <v>15197.701157520001</v>
      </c>
      <c r="S78" s="61">
        <v>13156.218912479999</v>
      </c>
      <c r="T78" s="65">
        <f t="shared" si="14"/>
        <v>28353.92007</v>
      </c>
      <c r="U78" s="61"/>
      <c r="V78" s="61"/>
      <c r="W78" s="61"/>
      <c r="X78" s="61"/>
      <c r="Y78" s="61"/>
      <c r="Z78" s="64">
        <f t="shared" si="15"/>
        <v>28353.92007</v>
      </c>
      <c r="AA78" s="61"/>
      <c r="AB78" s="65">
        <f t="shared" si="16"/>
        <v>28353.92007</v>
      </c>
      <c r="AC78" s="61"/>
      <c r="AD78" s="61"/>
      <c r="AE78" s="61"/>
      <c r="AF78" s="61"/>
      <c r="AG78" s="61"/>
      <c r="AH78" s="64">
        <f t="shared" si="11"/>
        <v>29176.18375203</v>
      </c>
      <c r="AI78" s="61"/>
      <c r="AJ78" s="65">
        <f t="shared" si="12"/>
        <v>29176.18375203</v>
      </c>
      <c r="AK78" s="61"/>
      <c r="AL78" s="61"/>
      <c r="AM78" s="61"/>
      <c r="AN78" s="61"/>
      <c r="AO78" s="61"/>
      <c r="AP78" s="64">
        <f t="shared" si="13"/>
        <v>30022.29308083887</v>
      </c>
      <c r="AQ78" s="61"/>
      <c r="AR78" s="65">
        <f t="shared" si="17"/>
        <v>30022.29308083887</v>
      </c>
      <c r="AS78" s="61"/>
      <c r="AT78" s="61"/>
      <c r="AU78" s="61"/>
      <c r="AV78" s="61"/>
      <c r="AW78" s="61"/>
      <c r="AX78" s="64">
        <f t="shared" si="18"/>
        <v>30892.939580183196</v>
      </c>
      <c r="AY78" s="61"/>
      <c r="AZ78" s="65">
        <f t="shared" si="19"/>
        <v>30892.939580183196</v>
      </c>
      <c r="BA78" s="61"/>
      <c r="BB78" s="61"/>
      <c r="BC78" s="61"/>
      <c r="BD78" s="61"/>
      <c r="BE78" s="61"/>
      <c r="BF78" s="66"/>
      <c r="BG78" s="66" t="s">
        <v>1332</v>
      </c>
      <c r="BH78" s="66" t="s">
        <v>1497</v>
      </c>
      <c r="BI78" s="66" t="s">
        <v>1509</v>
      </c>
    </row>
    <row r="79" spans="1:61" s="67" customFormat="1" x14ac:dyDescent="0.35">
      <c r="A79" s="90" t="s">
        <v>327</v>
      </c>
      <c r="B79" s="90" t="s">
        <v>160</v>
      </c>
      <c r="C79" s="90" t="s">
        <v>161</v>
      </c>
      <c r="D79" s="91" t="s">
        <v>162</v>
      </c>
      <c r="E79" s="90" t="s">
        <v>328</v>
      </c>
      <c r="F79" s="90" t="s">
        <v>274</v>
      </c>
      <c r="G79" s="90" t="s">
        <v>275</v>
      </c>
      <c r="H79" s="90" t="s">
        <v>276</v>
      </c>
      <c r="I79" s="92">
        <v>7053</v>
      </c>
      <c r="J79" s="90" t="s">
        <v>167</v>
      </c>
      <c r="K79" s="93">
        <f t="shared" si="10"/>
        <v>64605.48</v>
      </c>
      <c r="L79" s="218">
        <v>23539.75</v>
      </c>
      <c r="M79" s="63"/>
      <c r="N79" s="63"/>
      <c r="O79" s="63"/>
      <c r="P79" s="60" t="s">
        <v>122</v>
      </c>
      <c r="Q79" s="60"/>
      <c r="R79" s="64">
        <v>12983.207874000002</v>
      </c>
      <c r="S79" s="61">
        <v>11239.194876</v>
      </c>
      <c r="T79" s="65">
        <f t="shared" si="14"/>
        <v>24222.402750000001</v>
      </c>
      <c r="U79" s="61"/>
      <c r="V79" s="61"/>
      <c r="W79" s="61"/>
      <c r="X79" s="61"/>
      <c r="Y79" s="61"/>
      <c r="Z79" s="64">
        <f t="shared" si="15"/>
        <v>24222.402750000001</v>
      </c>
      <c r="AA79" s="61"/>
      <c r="AB79" s="65">
        <f t="shared" si="16"/>
        <v>24222.402750000001</v>
      </c>
      <c r="AC79" s="61"/>
      <c r="AD79" s="61"/>
      <c r="AE79" s="61"/>
      <c r="AF79" s="61"/>
      <c r="AG79" s="61"/>
      <c r="AH79" s="64">
        <f t="shared" si="11"/>
        <v>24924.852429750001</v>
      </c>
      <c r="AI79" s="61"/>
      <c r="AJ79" s="65">
        <f t="shared" si="12"/>
        <v>24924.852429750001</v>
      </c>
      <c r="AK79" s="61"/>
      <c r="AL79" s="61"/>
      <c r="AM79" s="61"/>
      <c r="AN79" s="61"/>
      <c r="AO79" s="61"/>
      <c r="AP79" s="64">
        <f t="shared" si="13"/>
        <v>25647.673150212751</v>
      </c>
      <c r="AQ79" s="61"/>
      <c r="AR79" s="65">
        <f t="shared" si="17"/>
        <v>25647.673150212751</v>
      </c>
      <c r="AS79" s="61"/>
      <c r="AT79" s="61"/>
      <c r="AU79" s="61"/>
      <c r="AV79" s="61"/>
      <c r="AW79" s="61"/>
      <c r="AX79" s="64">
        <f t="shared" si="18"/>
        <v>26391.455671568921</v>
      </c>
      <c r="AY79" s="61"/>
      <c r="AZ79" s="65">
        <f t="shared" si="19"/>
        <v>26391.455671568921</v>
      </c>
      <c r="BA79" s="61"/>
      <c r="BB79" s="61"/>
      <c r="BC79" s="61"/>
      <c r="BD79" s="61"/>
      <c r="BE79" s="61"/>
      <c r="BF79" s="66"/>
      <c r="BG79" s="66"/>
      <c r="BH79" s="66"/>
      <c r="BI79" s="66" t="s">
        <v>1509</v>
      </c>
    </row>
    <row r="80" spans="1:61" s="67" customFormat="1" x14ac:dyDescent="0.35">
      <c r="A80" s="90" t="s">
        <v>329</v>
      </c>
      <c r="B80" s="90" t="s">
        <v>160</v>
      </c>
      <c r="C80" s="90" t="s">
        <v>161</v>
      </c>
      <c r="D80" s="91" t="s">
        <v>162</v>
      </c>
      <c r="E80" s="90" t="s">
        <v>330</v>
      </c>
      <c r="F80" s="90" t="s">
        <v>274</v>
      </c>
      <c r="G80" s="90" t="s">
        <v>275</v>
      </c>
      <c r="H80" s="90" t="s">
        <v>276</v>
      </c>
      <c r="I80" s="92">
        <v>9200</v>
      </c>
      <c r="J80" s="90" t="s">
        <v>203</v>
      </c>
      <c r="K80" s="93">
        <f t="shared" si="10"/>
        <v>84272</v>
      </c>
      <c r="L80" s="218">
        <v>30705.48</v>
      </c>
      <c r="M80" s="63"/>
      <c r="N80" s="63"/>
      <c r="O80" s="63"/>
      <c r="P80" s="60" t="s">
        <v>120</v>
      </c>
      <c r="Q80" s="60">
        <v>58</v>
      </c>
      <c r="R80" s="64">
        <v>16935.423261120002</v>
      </c>
      <c r="S80" s="61">
        <v>14660.515658879998</v>
      </c>
      <c r="T80" s="65">
        <f t="shared" si="14"/>
        <v>31595.938920000001</v>
      </c>
      <c r="U80" s="61"/>
      <c r="V80" s="61"/>
      <c r="W80" s="61"/>
      <c r="X80" s="61"/>
      <c r="Y80" s="61"/>
      <c r="Z80" s="64">
        <f t="shared" si="15"/>
        <v>31595.938920000001</v>
      </c>
      <c r="AA80" s="61"/>
      <c r="AB80" s="65">
        <f t="shared" si="16"/>
        <v>31595.938920000001</v>
      </c>
      <c r="AC80" s="61"/>
      <c r="AD80" s="61"/>
      <c r="AE80" s="61"/>
      <c r="AF80" s="61"/>
      <c r="AG80" s="61"/>
      <c r="AH80" s="64">
        <f t="shared" si="11"/>
        <v>32512.221148680001</v>
      </c>
      <c r="AI80" s="61"/>
      <c r="AJ80" s="65">
        <f t="shared" si="12"/>
        <v>32512.221148680001</v>
      </c>
      <c r="AK80" s="61"/>
      <c r="AL80" s="61"/>
      <c r="AM80" s="61"/>
      <c r="AN80" s="61"/>
      <c r="AO80" s="61"/>
      <c r="AP80" s="64">
        <f t="shared" si="13"/>
        <v>33455.075561991718</v>
      </c>
      <c r="AQ80" s="61"/>
      <c r="AR80" s="65">
        <f t="shared" si="17"/>
        <v>33455.075561991718</v>
      </c>
      <c r="AS80" s="61"/>
      <c r="AT80" s="61"/>
      <c r="AU80" s="61"/>
      <c r="AV80" s="61"/>
      <c r="AW80" s="61"/>
      <c r="AX80" s="64">
        <f t="shared" si="18"/>
        <v>34425.272753289479</v>
      </c>
      <c r="AY80" s="61"/>
      <c r="AZ80" s="65">
        <f t="shared" si="19"/>
        <v>34425.272753289479</v>
      </c>
      <c r="BA80" s="61"/>
      <c r="BB80" s="61"/>
      <c r="BC80" s="61"/>
      <c r="BD80" s="61"/>
      <c r="BE80" s="61"/>
      <c r="BF80" s="66"/>
      <c r="BG80" s="66" t="s">
        <v>1332</v>
      </c>
      <c r="BH80" s="66" t="s">
        <v>1498</v>
      </c>
      <c r="BI80" s="66" t="s">
        <v>1509</v>
      </c>
    </row>
    <row r="81" spans="1:61" s="67" customFormat="1" x14ac:dyDescent="0.35">
      <c r="A81" s="90" t="s">
        <v>331</v>
      </c>
      <c r="B81" s="90" t="s">
        <v>160</v>
      </c>
      <c r="C81" s="90" t="s">
        <v>161</v>
      </c>
      <c r="D81" s="91" t="s">
        <v>162</v>
      </c>
      <c r="E81" s="90" t="s">
        <v>332</v>
      </c>
      <c r="F81" s="90" t="s">
        <v>274</v>
      </c>
      <c r="G81" s="90" t="s">
        <v>275</v>
      </c>
      <c r="H81" s="90" t="s">
        <v>276</v>
      </c>
      <c r="I81" s="92">
        <v>6579</v>
      </c>
      <c r="J81" s="90" t="s">
        <v>170</v>
      </c>
      <c r="K81" s="93">
        <f t="shared" si="10"/>
        <v>60263.64</v>
      </c>
      <c r="L81" s="218">
        <v>21957.75</v>
      </c>
      <c r="M81" s="63"/>
      <c r="N81" s="63"/>
      <c r="O81" s="63"/>
      <c r="P81" s="60" t="s">
        <v>120</v>
      </c>
      <c r="Q81" s="60">
        <v>64</v>
      </c>
      <c r="R81" s="64">
        <v>12110.665266000002</v>
      </c>
      <c r="S81" s="61">
        <v>10483.859483999999</v>
      </c>
      <c r="T81" s="65">
        <f t="shared" si="14"/>
        <v>22594.52475</v>
      </c>
      <c r="U81" s="61"/>
      <c r="V81" s="61"/>
      <c r="W81" s="61"/>
      <c r="X81" s="61"/>
      <c r="Y81" s="61"/>
      <c r="Z81" s="64">
        <f t="shared" si="15"/>
        <v>22594.52475</v>
      </c>
      <c r="AA81" s="61"/>
      <c r="AB81" s="65">
        <f t="shared" si="16"/>
        <v>22594.52475</v>
      </c>
      <c r="AC81" s="61"/>
      <c r="AD81" s="61"/>
      <c r="AE81" s="61"/>
      <c r="AF81" s="61"/>
      <c r="AG81" s="61"/>
      <c r="AH81" s="64">
        <f t="shared" si="11"/>
        <v>23249.765967750001</v>
      </c>
      <c r="AI81" s="61"/>
      <c r="AJ81" s="65">
        <f t="shared" si="12"/>
        <v>23249.765967750001</v>
      </c>
      <c r="AK81" s="61"/>
      <c r="AL81" s="61"/>
      <c r="AM81" s="61"/>
      <c r="AN81" s="61"/>
      <c r="AO81" s="61"/>
      <c r="AP81" s="64">
        <f t="shared" si="13"/>
        <v>23924.009180814752</v>
      </c>
      <c r="AQ81" s="61"/>
      <c r="AR81" s="65">
        <f t="shared" si="17"/>
        <v>23924.009180814752</v>
      </c>
      <c r="AS81" s="61"/>
      <c r="AT81" s="61"/>
      <c r="AU81" s="61"/>
      <c r="AV81" s="61"/>
      <c r="AW81" s="61"/>
      <c r="AX81" s="64">
        <f t="shared" si="18"/>
        <v>24617.805447058381</v>
      </c>
      <c r="AY81" s="61"/>
      <c r="AZ81" s="65">
        <f t="shared" si="19"/>
        <v>24617.805447058381</v>
      </c>
      <c r="BA81" s="61"/>
      <c r="BB81" s="61"/>
      <c r="BC81" s="61"/>
      <c r="BD81" s="61"/>
      <c r="BE81" s="61"/>
      <c r="BF81" s="66"/>
      <c r="BG81" s="66" t="s">
        <v>1332</v>
      </c>
      <c r="BH81" s="66" t="s">
        <v>1493</v>
      </c>
      <c r="BI81" s="66" t="s">
        <v>1509</v>
      </c>
    </row>
    <row r="82" spans="1:61" s="67" customFormat="1" x14ac:dyDescent="0.35">
      <c r="A82" s="90" t="s">
        <v>333</v>
      </c>
      <c r="B82" s="90" t="s">
        <v>160</v>
      </c>
      <c r="C82" s="90" t="s">
        <v>161</v>
      </c>
      <c r="D82" s="91" t="s">
        <v>162</v>
      </c>
      <c r="E82" s="90" t="s">
        <v>334</v>
      </c>
      <c r="F82" s="90" t="s">
        <v>274</v>
      </c>
      <c r="G82" s="90" t="s">
        <v>275</v>
      </c>
      <c r="H82" s="90" t="s">
        <v>276</v>
      </c>
      <c r="I82" s="92">
        <v>8000</v>
      </c>
      <c r="J82" s="90" t="s">
        <v>176</v>
      </c>
      <c r="K82" s="93">
        <f t="shared" si="10"/>
        <v>73280</v>
      </c>
      <c r="L82" s="218">
        <v>26700.41</v>
      </c>
      <c r="M82" s="63"/>
      <c r="N82" s="63"/>
      <c r="O82" s="63"/>
      <c r="P82" s="60" t="s">
        <v>120</v>
      </c>
      <c r="Q82" s="60">
        <v>53</v>
      </c>
      <c r="R82" s="64">
        <v>14726.450933040001</v>
      </c>
      <c r="S82" s="61">
        <v>12748.270956959999</v>
      </c>
      <c r="T82" s="65">
        <f t="shared" si="14"/>
        <v>27474.721890000001</v>
      </c>
      <c r="U82" s="61"/>
      <c r="V82" s="61"/>
      <c r="W82" s="61"/>
      <c r="X82" s="61"/>
      <c r="Y82" s="61"/>
      <c r="Z82" s="64">
        <f t="shared" si="15"/>
        <v>27474.721890000001</v>
      </c>
      <c r="AA82" s="61"/>
      <c r="AB82" s="65">
        <f t="shared" si="16"/>
        <v>27474.721890000001</v>
      </c>
      <c r="AC82" s="61"/>
      <c r="AD82" s="61"/>
      <c r="AE82" s="61"/>
      <c r="AF82" s="61"/>
      <c r="AG82" s="61"/>
      <c r="AH82" s="64">
        <f t="shared" si="11"/>
        <v>28271.48882481</v>
      </c>
      <c r="AI82" s="61"/>
      <c r="AJ82" s="65">
        <f t="shared" si="12"/>
        <v>28271.48882481</v>
      </c>
      <c r="AK82" s="61"/>
      <c r="AL82" s="61"/>
      <c r="AM82" s="61"/>
      <c r="AN82" s="61"/>
      <c r="AO82" s="61"/>
      <c r="AP82" s="64">
        <f t="shared" si="13"/>
        <v>29091.362000729488</v>
      </c>
      <c r="AQ82" s="61"/>
      <c r="AR82" s="65">
        <f t="shared" si="17"/>
        <v>29091.362000729488</v>
      </c>
      <c r="AS82" s="61"/>
      <c r="AT82" s="61"/>
      <c r="AU82" s="61"/>
      <c r="AV82" s="61"/>
      <c r="AW82" s="61"/>
      <c r="AX82" s="64">
        <f t="shared" si="18"/>
        <v>29935.011498750642</v>
      </c>
      <c r="AY82" s="61"/>
      <c r="AZ82" s="65">
        <f t="shared" si="19"/>
        <v>29935.011498750642</v>
      </c>
      <c r="BA82" s="61"/>
      <c r="BB82" s="61"/>
      <c r="BC82" s="61"/>
      <c r="BD82" s="61"/>
      <c r="BE82" s="61"/>
      <c r="BF82" s="66"/>
      <c r="BG82" s="66" t="s">
        <v>1332</v>
      </c>
      <c r="BH82" s="66"/>
      <c r="BI82" s="66" t="s">
        <v>1509</v>
      </c>
    </row>
    <row r="83" spans="1:61" s="67" customFormat="1" x14ac:dyDescent="0.35">
      <c r="A83" s="90" t="s">
        <v>335</v>
      </c>
      <c r="B83" s="90" t="s">
        <v>160</v>
      </c>
      <c r="C83" s="90" t="s">
        <v>161</v>
      </c>
      <c r="D83" s="91" t="s">
        <v>162</v>
      </c>
      <c r="E83" s="90" t="s">
        <v>336</v>
      </c>
      <c r="F83" s="90" t="s">
        <v>274</v>
      </c>
      <c r="G83" s="90" t="s">
        <v>275</v>
      </c>
      <c r="H83" s="90" t="s">
        <v>276</v>
      </c>
      <c r="I83" s="92">
        <v>13135</v>
      </c>
      <c r="J83" s="90" t="s">
        <v>170</v>
      </c>
      <c r="K83" s="93">
        <f t="shared" si="10"/>
        <v>120316.6</v>
      </c>
      <c r="L83" s="218">
        <v>43838.74</v>
      </c>
      <c r="M83" s="63"/>
      <c r="N83" s="63"/>
      <c r="O83" s="63"/>
      <c r="P83" s="60" t="s">
        <v>122</v>
      </c>
      <c r="Q83" s="60"/>
      <c r="R83" s="64">
        <v>24178.994014560001</v>
      </c>
      <c r="S83" s="61">
        <v>20931.069445439996</v>
      </c>
      <c r="T83" s="65">
        <f t="shared" si="14"/>
        <v>45110.063459999998</v>
      </c>
      <c r="U83" s="61"/>
      <c r="V83" s="61"/>
      <c r="W83" s="61"/>
      <c r="X83" s="61"/>
      <c r="Y83" s="61"/>
      <c r="Z83" s="64">
        <f t="shared" si="15"/>
        <v>45110.063459999998</v>
      </c>
      <c r="AA83" s="61"/>
      <c r="AB83" s="65">
        <f t="shared" si="16"/>
        <v>45110.063459999998</v>
      </c>
      <c r="AC83" s="61"/>
      <c r="AD83" s="61"/>
      <c r="AE83" s="61"/>
      <c r="AF83" s="61"/>
      <c r="AG83" s="61"/>
      <c r="AH83" s="64">
        <f t="shared" si="11"/>
        <v>46418.255300339995</v>
      </c>
      <c r="AI83" s="61"/>
      <c r="AJ83" s="65">
        <f t="shared" si="12"/>
        <v>46418.255300339995</v>
      </c>
      <c r="AK83" s="61"/>
      <c r="AL83" s="61"/>
      <c r="AM83" s="61"/>
      <c r="AN83" s="61"/>
      <c r="AO83" s="61"/>
      <c r="AP83" s="64">
        <f t="shared" si="13"/>
        <v>47764.384704049859</v>
      </c>
      <c r="AQ83" s="61"/>
      <c r="AR83" s="65">
        <f t="shared" si="17"/>
        <v>47764.384704049859</v>
      </c>
      <c r="AS83" s="61"/>
      <c r="AT83" s="61"/>
      <c r="AU83" s="61"/>
      <c r="AV83" s="61"/>
      <c r="AW83" s="61"/>
      <c r="AX83" s="64">
        <f t="shared" si="18"/>
        <v>49149.551860467305</v>
      </c>
      <c r="AY83" s="61"/>
      <c r="AZ83" s="65">
        <f t="shared" si="19"/>
        <v>49149.551860467305</v>
      </c>
      <c r="BA83" s="61"/>
      <c r="BB83" s="61"/>
      <c r="BC83" s="61"/>
      <c r="BD83" s="61"/>
      <c r="BE83" s="61"/>
      <c r="BF83" s="66"/>
      <c r="BG83" s="66"/>
      <c r="BH83" s="66"/>
      <c r="BI83" s="66" t="s">
        <v>1509</v>
      </c>
    </row>
    <row r="84" spans="1:61" s="67" customFormat="1" x14ac:dyDescent="0.35">
      <c r="A84" s="90" t="s">
        <v>337</v>
      </c>
      <c r="B84" s="90" t="s">
        <v>160</v>
      </c>
      <c r="C84" s="90" t="s">
        <v>161</v>
      </c>
      <c r="D84" s="91" t="s">
        <v>162</v>
      </c>
      <c r="E84" s="90" t="s">
        <v>338</v>
      </c>
      <c r="F84" s="90" t="s">
        <v>274</v>
      </c>
      <c r="G84" s="90" t="s">
        <v>275</v>
      </c>
      <c r="H84" s="90" t="s">
        <v>276</v>
      </c>
      <c r="I84" s="92">
        <v>13135</v>
      </c>
      <c r="J84" s="90" t="s">
        <v>170</v>
      </c>
      <c r="K84" s="93">
        <f t="shared" si="10"/>
        <v>120316.6</v>
      </c>
      <c r="L84" s="218">
        <v>43838.74</v>
      </c>
      <c r="M84" s="63"/>
      <c r="N84" s="63"/>
      <c r="O84" s="63"/>
      <c r="P84" s="60" t="s">
        <v>122</v>
      </c>
      <c r="Q84" s="60"/>
      <c r="R84" s="64">
        <v>24178.994014560001</v>
      </c>
      <c r="S84" s="61">
        <v>20931.069445439996</v>
      </c>
      <c r="T84" s="65">
        <f t="shared" si="14"/>
        <v>45110.063459999998</v>
      </c>
      <c r="U84" s="61"/>
      <c r="V84" s="61"/>
      <c r="W84" s="61"/>
      <c r="X84" s="61"/>
      <c r="Y84" s="61"/>
      <c r="Z84" s="64">
        <f t="shared" si="15"/>
        <v>45110.063459999998</v>
      </c>
      <c r="AA84" s="61"/>
      <c r="AB84" s="65">
        <f t="shared" si="16"/>
        <v>45110.063459999998</v>
      </c>
      <c r="AC84" s="61"/>
      <c r="AD84" s="61"/>
      <c r="AE84" s="61"/>
      <c r="AF84" s="61"/>
      <c r="AG84" s="61"/>
      <c r="AH84" s="64">
        <f t="shared" si="11"/>
        <v>46418.255300339995</v>
      </c>
      <c r="AI84" s="61"/>
      <c r="AJ84" s="65">
        <f t="shared" si="12"/>
        <v>46418.255300339995</v>
      </c>
      <c r="AK84" s="61"/>
      <c r="AL84" s="61"/>
      <c r="AM84" s="61"/>
      <c r="AN84" s="61"/>
      <c r="AO84" s="61"/>
      <c r="AP84" s="64">
        <f t="shared" si="13"/>
        <v>47764.384704049859</v>
      </c>
      <c r="AQ84" s="61"/>
      <c r="AR84" s="65">
        <f t="shared" si="17"/>
        <v>47764.384704049859</v>
      </c>
      <c r="AS84" s="61"/>
      <c r="AT84" s="61"/>
      <c r="AU84" s="61"/>
      <c r="AV84" s="61"/>
      <c r="AW84" s="61"/>
      <c r="AX84" s="64">
        <f t="shared" si="18"/>
        <v>49149.551860467305</v>
      </c>
      <c r="AY84" s="61"/>
      <c r="AZ84" s="65">
        <f t="shared" si="19"/>
        <v>49149.551860467305</v>
      </c>
      <c r="BA84" s="61"/>
      <c r="BB84" s="61"/>
      <c r="BC84" s="61"/>
      <c r="BD84" s="61"/>
      <c r="BE84" s="61"/>
      <c r="BF84" s="66"/>
      <c r="BG84" s="66"/>
      <c r="BH84" s="66"/>
      <c r="BI84" s="66" t="s">
        <v>1509</v>
      </c>
    </row>
    <row r="85" spans="1:61" s="67" customFormat="1" x14ac:dyDescent="0.35">
      <c r="A85" s="90" t="s">
        <v>339</v>
      </c>
      <c r="B85" s="90" t="s">
        <v>160</v>
      </c>
      <c r="C85" s="90" t="s">
        <v>161</v>
      </c>
      <c r="D85" s="91" t="s">
        <v>162</v>
      </c>
      <c r="E85" s="90" t="s">
        <v>340</v>
      </c>
      <c r="F85" s="90" t="s">
        <v>274</v>
      </c>
      <c r="G85" s="90" t="s">
        <v>275</v>
      </c>
      <c r="H85" s="90" t="s">
        <v>276</v>
      </c>
      <c r="I85" s="92">
        <v>6579</v>
      </c>
      <c r="J85" s="90" t="s">
        <v>170</v>
      </c>
      <c r="K85" s="93">
        <f t="shared" si="10"/>
        <v>60263.64</v>
      </c>
      <c r="L85" s="218">
        <v>21957.75</v>
      </c>
      <c r="M85" s="63"/>
      <c r="N85" s="63"/>
      <c r="O85" s="63"/>
      <c r="P85" s="60" t="s">
        <v>120</v>
      </c>
      <c r="Q85" s="60">
        <v>64</v>
      </c>
      <c r="R85" s="64">
        <v>12110.665266000002</v>
      </c>
      <c r="S85" s="61">
        <v>10483.859483999999</v>
      </c>
      <c r="T85" s="65">
        <f t="shared" si="14"/>
        <v>22594.52475</v>
      </c>
      <c r="U85" s="61"/>
      <c r="V85" s="61"/>
      <c r="W85" s="61"/>
      <c r="X85" s="61"/>
      <c r="Y85" s="61"/>
      <c r="Z85" s="64">
        <f t="shared" si="15"/>
        <v>22594.52475</v>
      </c>
      <c r="AA85" s="61"/>
      <c r="AB85" s="65">
        <f t="shared" si="16"/>
        <v>22594.52475</v>
      </c>
      <c r="AC85" s="61"/>
      <c r="AD85" s="61"/>
      <c r="AE85" s="61"/>
      <c r="AF85" s="61"/>
      <c r="AG85" s="61"/>
      <c r="AH85" s="64">
        <f t="shared" si="11"/>
        <v>23249.765967750001</v>
      </c>
      <c r="AI85" s="61"/>
      <c r="AJ85" s="65">
        <f t="shared" si="12"/>
        <v>23249.765967750001</v>
      </c>
      <c r="AK85" s="61"/>
      <c r="AL85" s="61"/>
      <c r="AM85" s="61"/>
      <c r="AN85" s="61"/>
      <c r="AO85" s="61"/>
      <c r="AP85" s="64">
        <f t="shared" si="13"/>
        <v>23924.009180814752</v>
      </c>
      <c r="AQ85" s="61"/>
      <c r="AR85" s="65">
        <f t="shared" si="17"/>
        <v>23924.009180814752</v>
      </c>
      <c r="AS85" s="61"/>
      <c r="AT85" s="61"/>
      <c r="AU85" s="61"/>
      <c r="AV85" s="61"/>
      <c r="AW85" s="61"/>
      <c r="AX85" s="64">
        <f t="shared" si="18"/>
        <v>24617.805447058381</v>
      </c>
      <c r="AY85" s="61"/>
      <c r="AZ85" s="65">
        <f t="shared" si="19"/>
        <v>24617.805447058381</v>
      </c>
      <c r="BA85" s="61"/>
      <c r="BB85" s="61"/>
      <c r="BC85" s="61"/>
      <c r="BD85" s="61"/>
      <c r="BE85" s="61"/>
      <c r="BF85" s="66"/>
      <c r="BG85" s="66" t="s">
        <v>1332</v>
      </c>
      <c r="BH85" s="66" t="s">
        <v>1493</v>
      </c>
      <c r="BI85" s="66" t="s">
        <v>1509</v>
      </c>
    </row>
    <row r="86" spans="1:61" s="67" customFormat="1" x14ac:dyDescent="0.35">
      <c r="A86" s="90" t="s">
        <v>341</v>
      </c>
      <c r="B86" s="90" t="s">
        <v>160</v>
      </c>
      <c r="C86" s="90" t="s">
        <v>161</v>
      </c>
      <c r="D86" s="91" t="s">
        <v>162</v>
      </c>
      <c r="E86" s="90" t="s">
        <v>342</v>
      </c>
      <c r="F86" s="90" t="s">
        <v>274</v>
      </c>
      <c r="G86" s="90" t="s">
        <v>275</v>
      </c>
      <c r="H86" s="90" t="s">
        <v>276</v>
      </c>
      <c r="I86" s="92">
        <v>196</v>
      </c>
      <c r="J86" s="90" t="s">
        <v>176</v>
      </c>
      <c r="K86" s="93">
        <f t="shared" si="10"/>
        <v>1795.3600000000001</v>
      </c>
      <c r="L86" s="218">
        <v>654.16</v>
      </c>
      <c r="M86" s="63"/>
      <c r="N86" s="63"/>
      <c r="O86" s="63"/>
      <c r="P86" s="60" t="s">
        <v>122</v>
      </c>
      <c r="Q86" s="60"/>
      <c r="R86" s="64">
        <v>360.79802304000003</v>
      </c>
      <c r="S86" s="61">
        <v>312.33261695999994</v>
      </c>
      <c r="T86" s="65">
        <f t="shared" si="14"/>
        <v>673.13063999999997</v>
      </c>
      <c r="U86" s="61"/>
      <c r="V86" s="61"/>
      <c r="W86" s="61"/>
      <c r="X86" s="61"/>
      <c r="Y86" s="61"/>
      <c r="Z86" s="64">
        <f t="shared" si="15"/>
        <v>673.13063999999997</v>
      </c>
      <c r="AA86" s="61"/>
      <c r="AB86" s="65">
        <f t="shared" si="16"/>
        <v>673.13063999999997</v>
      </c>
      <c r="AC86" s="61"/>
      <c r="AD86" s="61"/>
      <c r="AE86" s="61"/>
      <c r="AF86" s="61"/>
      <c r="AG86" s="61"/>
      <c r="AH86" s="64">
        <f t="shared" si="11"/>
        <v>692.65142856</v>
      </c>
      <c r="AI86" s="61"/>
      <c r="AJ86" s="65">
        <f t="shared" si="12"/>
        <v>692.65142856</v>
      </c>
      <c r="AK86" s="61"/>
      <c r="AL86" s="61"/>
      <c r="AM86" s="61"/>
      <c r="AN86" s="61"/>
      <c r="AO86" s="61"/>
      <c r="AP86" s="64">
        <f t="shared" si="13"/>
        <v>712.73831998824005</v>
      </c>
      <c r="AQ86" s="61"/>
      <c r="AR86" s="65">
        <f t="shared" si="17"/>
        <v>712.73831998824005</v>
      </c>
      <c r="AS86" s="61"/>
      <c r="AT86" s="61"/>
      <c r="AU86" s="61"/>
      <c r="AV86" s="61"/>
      <c r="AW86" s="61"/>
      <c r="AX86" s="64">
        <f t="shared" si="18"/>
        <v>733.40773126789907</v>
      </c>
      <c r="AY86" s="61"/>
      <c r="AZ86" s="65">
        <f t="shared" si="19"/>
        <v>733.40773126789907</v>
      </c>
      <c r="BA86" s="61"/>
      <c r="BB86" s="61"/>
      <c r="BC86" s="61"/>
      <c r="BD86" s="61"/>
      <c r="BE86" s="61"/>
      <c r="BF86" s="66"/>
      <c r="BG86" s="66"/>
      <c r="BH86" s="66"/>
      <c r="BI86" s="66" t="s">
        <v>1509</v>
      </c>
    </row>
    <row r="87" spans="1:61" s="67" customFormat="1" x14ac:dyDescent="0.35">
      <c r="A87" s="90" t="s">
        <v>343</v>
      </c>
      <c r="B87" s="90" t="s">
        <v>160</v>
      </c>
      <c r="C87" s="90" t="s">
        <v>161</v>
      </c>
      <c r="D87" s="91" t="s">
        <v>162</v>
      </c>
      <c r="E87" s="90" t="s">
        <v>344</v>
      </c>
      <c r="F87" s="90" t="s">
        <v>274</v>
      </c>
      <c r="G87" s="90" t="s">
        <v>275</v>
      </c>
      <c r="H87" s="90" t="s">
        <v>276</v>
      </c>
      <c r="I87" s="92">
        <v>154</v>
      </c>
      <c r="J87" s="90" t="s">
        <v>203</v>
      </c>
      <c r="K87" s="93">
        <f t="shared" si="10"/>
        <v>1410.64</v>
      </c>
      <c r="L87" s="218">
        <v>513.98</v>
      </c>
      <c r="M87" s="63"/>
      <c r="N87" s="63"/>
      <c r="O87" s="63"/>
      <c r="P87" s="60" t="s">
        <v>122</v>
      </c>
      <c r="Q87" s="60"/>
      <c r="R87" s="64">
        <v>283.48258512000007</v>
      </c>
      <c r="S87" s="61">
        <v>245.40283488</v>
      </c>
      <c r="T87" s="65">
        <f t="shared" si="14"/>
        <v>528.88542000000007</v>
      </c>
      <c r="U87" s="61"/>
      <c r="V87" s="61"/>
      <c r="W87" s="61"/>
      <c r="X87" s="61"/>
      <c r="Y87" s="61"/>
      <c r="Z87" s="64">
        <f t="shared" si="15"/>
        <v>528.88542000000007</v>
      </c>
      <c r="AA87" s="61"/>
      <c r="AB87" s="65">
        <f t="shared" si="16"/>
        <v>528.88542000000007</v>
      </c>
      <c r="AC87" s="61"/>
      <c r="AD87" s="61"/>
      <c r="AE87" s="61"/>
      <c r="AF87" s="61"/>
      <c r="AG87" s="61"/>
      <c r="AH87" s="64">
        <f t="shared" si="11"/>
        <v>544.22309718000008</v>
      </c>
      <c r="AI87" s="61"/>
      <c r="AJ87" s="65">
        <f t="shared" si="12"/>
        <v>544.22309718000008</v>
      </c>
      <c r="AK87" s="61"/>
      <c r="AL87" s="61"/>
      <c r="AM87" s="61"/>
      <c r="AN87" s="61"/>
      <c r="AO87" s="61"/>
      <c r="AP87" s="64">
        <f t="shared" si="13"/>
        <v>560.00556699822005</v>
      </c>
      <c r="AQ87" s="61"/>
      <c r="AR87" s="65">
        <f t="shared" si="17"/>
        <v>560.00556699822005</v>
      </c>
      <c r="AS87" s="61"/>
      <c r="AT87" s="61"/>
      <c r="AU87" s="61"/>
      <c r="AV87" s="61"/>
      <c r="AW87" s="61"/>
      <c r="AX87" s="64">
        <f t="shared" si="18"/>
        <v>576.24572844116847</v>
      </c>
      <c r="AY87" s="61"/>
      <c r="AZ87" s="65">
        <f t="shared" si="19"/>
        <v>576.24572844116847</v>
      </c>
      <c r="BA87" s="61"/>
      <c r="BB87" s="61"/>
      <c r="BC87" s="61"/>
      <c r="BD87" s="61"/>
      <c r="BE87" s="61"/>
      <c r="BF87" s="66"/>
      <c r="BG87" s="66"/>
      <c r="BH87" s="66"/>
      <c r="BI87" s="66" t="s">
        <v>1509</v>
      </c>
    </row>
    <row r="88" spans="1:61" s="67" customFormat="1" x14ac:dyDescent="0.35">
      <c r="A88" s="90" t="s">
        <v>345</v>
      </c>
      <c r="B88" s="90" t="s">
        <v>160</v>
      </c>
      <c r="C88" s="90" t="s">
        <v>161</v>
      </c>
      <c r="D88" s="91" t="s">
        <v>162</v>
      </c>
      <c r="E88" s="90" t="s">
        <v>346</v>
      </c>
      <c r="F88" s="90" t="s">
        <v>274</v>
      </c>
      <c r="G88" s="90" t="s">
        <v>275</v>
      </c>
      <c r="H88" s="90" t="s">
        <v>276</v>
      </c>
      <c r="I88" s="92">
        <v>7053</v>
      </c>
      <c r="J88" s="90" t="s">
        <v>167</v>
      </c>
      <c r="K88" s="93">
        <f t="shared" si="10"/>
        <v>64605.48</v>
      </c>
      <c r="L88" s="218">
        <v>23539.75</v>
      </c>
      <c r="M88" s="63"/>
      <c r="N88" s="63"/>
      <c r="O88" s="63"/>
      <c r="P88" s="60" t="s">
        <v>122</v>
      </c>
      <c r="Q88" s="60"/>
      <c r="R88" s="64">
        <v>12983.207874000002</v>
      </c>
      <c r="S88" s="61">
        <v>11239.194876</v>
      </c>
      <c r="T88" s="65">
        <f t="shared" si="14"/>
        <v>24222.402750000001</v>
      </c>
      <c r="U88" s="61"/>
      <c r="V88" s="61"/>
      <c r="W88" s="61"/>
      <c r="X88" s="61"/>
      <c r="Y88" s="61"/>
      <c r="Z88" s="64">
        <f t="shared" si="15"/>
        <v>24222.402750000001</v>
      </c>
      <c r="AA88" s="61"/>
      <c r="AB88" s="65">
        <f t="shared" si="16"/>
        <v>24222.402750000001</v>
      </c>
      <c r="AC88" s="61"/>
      <c r="AD88" s="61"/>
      <c r="AE88" s="61"/>
      <c r="AF88" s="61"/>
      <c r="AG88" s="61"/>
      <c r="AH88" s="64">
        <f t="shared" si="11"/>
        <v>24924.852429750001</v>
      </c>
      <c r="AI88" s="61"/>
      <c r="AJ88" s="65">
        <f t="shared" si="12"/>
        <v>24924.852429750001</v>
      </c>
      <c r="AK88" s="61"/>
      <c r="AL88" s="61"/>
      <c r="AM88" s="61"/>
      <c r="AN88" s="61"/>
      <c r="AO88" s="61"/>
      <c r="AP88" s="64">
        <f t="shared" si="13"/>
        <v>25647.673150212751</v>
      </c>
      <c r="AQ88" s="61"/>
      <c r="AR88" s="65">
        <f t="shared" si="17"/>
        <v>25647.673150212751</v>
      </c>
      <c r="AS88" s="61"/>
      <c r="AT88" s="61"/>
      <c r="AU88" s="61"/>
      <c r="AV88" s="61"/>
      <c r="AW88" s="61"/>
      <c r="AX88" s="64">
        <f t="shared" si="18"/>
        <v>26391.455671568921</v>
      </c>
      <c r="AY88" s="61"/>
      <c r="AZ88" s="65">
        <f t="shared" si="19"/>
        <v>26391.455671568921</v>
      </c>
      <c r="BA88" s="61"/>
      <c r="BB88" s="61"/>
      <c r="BC88" s="61"/>
      <c r="BD88" s="61"/>
      <c r="BE88" s="61"/>
      <c r="BF88" s="66"/>
      <c r="BG88" s="66"/>
      <c r="BH88" s="66"/>
      <c r="BI88" s="66" t="s">
        <v>1509</v>
      </c>
    </row>
    <row r="89" spans="1:61" s="67" customFormat="1" x14ac:dyDescent="0.35">
      <c r="A89" s="90" t="s">
        <v>347</v>
      </c>
      <c r="B89" s="90" t="s">
        <v>160</v>
      </c>
      <c r="C89" s="90" t="s">
        <v>161</v>
      </c>
      <c r="D89" s="91" t="s">
        <v>162</v>
      </c>
      <c r="E89" s="90" t="s">
        <v>348</v>
      </c>
      <c r="F89" s="90" t="s">
        <v>274</v>
      </c>
      <c r="G89" s="90" t="s">
        <v>275</v>
      </c>
      <c r="H89" s="90" t="s">
        <v>276</v>
      </c>
      <c r="I89" s="92">
        <v>7053</v>
      </c>
      <c r="J89" s="90" t="s">
        <v>167</v>
      </c>
      <c r="K89" s="93">
        <f t="shared" si="10"/>
        <v>64605.48</v>
      </c>
      <c r="L89" s="218">
        <v>23539.75</v>
      </c>
      <c r="M89" s="63"/>
      <c r="N89" s="63"/>
      <c r="O89" s="63"/>
      <c r="P89" s="60" t="s">
        <v>122</v>
      </c>
      <c r="Q89" s="60"/>
      <c r="R89" s="64">
        <v>12983.207874000002</v>
      </c>
      <c r="S89" s="61">
        <v>11239.194876</v>
      </c>
      <c r="T89" s="65">
        <f t="shared" si="14"/>
        <v>24222.402750000001</v>
      </c>
      <c r="U89" s="61"/>
      <c r="V89" s="61"/>
      <c r="W89" s="61"/>
      <c r="X89" s="61"/>
      <c r="Y89" s="61"/>
      <c r="Z89" s="64">
        <f t="shared" si="15"/>
        <v>24222.402750000001</v>
      </c>
      <c r="AA89" s="61"/>
      <c r="AB89" s="65">
        <f t="shared" si="16"/>
        <v>24222.402750000001</v>
      </c>
      <c r="AC89" s="61"/>
      <c r="AD89" s="61"/>
      <c r="AE89" s="61"/>
      <c r="AF89" s="61"/>
      <c r="AG89" s="61"/>
      <c r="AH89" s="64">
        <f t="shared" si="11"/>
        <v>24924.852429750001</v>
      </c>
      <c r="AI89" s="61"/>
      <c r="AJ89" s="65">
        <f t="shared" si="12"/>
        <v>24924.852429750001</v>
      </c>
      <c r="AK89" s="61"/>
      <c r="AL89" s="61"/>
      <c r="AM89" s="61"/>
      <c r="AN89" s="61"/>
      <c r="AO89" s="61"/>
      <c r="AP89" s="64">
        <f t="shared" si="13"/>
        <v>25647.673150212751</v>
      </c>
      <c r="AQ89" s="61"/>
      <c r="AR89" s="65">
        <f t="shared" si="17"/>
        <v>25647.673150212751</v>
      </c>
      <c r="AS89" s="61"/>
      <c r="AT89" s="61"/>
      <c r="AU89" s="61"/>
      <c r="AV89" s="61"/>
      <c r="AW89" s="61"/>
      <c r="AX89" s="64">
        <f t="shared" si="18"/>
        <v>26391.455671568921</v>
      </c>
      <c r="AY89" s="61"/>
      <c r="AZ89" s="65">
        <f t="shared" si="19"/>
        <v>26391.455671568921</v>
      </c>
      <c r="BA89" s="61"/>
      <c r="BB89" s="61"/>
      <c r="BC89" s="61"/>
      <c r="BD89" s="61"/>
      <c r="BE89" s="61"/>
      <c r="BF89" s="66"/>
      <c r="BG89" s="66"/>
      <c r="BH89" s="66"/>
      <c r="BI89" s="66" t="s">
        <v>1509</v>
      </c>
    </row>
    <row r="90" spans="1:61" s="67" customFormat="1" x14ac:dyDescent="0.35">
      <c r="A90" s="90" t="s">
        <v>349</v>
      </c>
      <c r="B90" s="90" t="s">
        <v>160</v>
      </c>
      <c r="C90" s="90" t="s">
        <v>161</v>
      </c>
      <c r="D90" s="91" t="s">
        <v>162</v>
      </c>
      <c r="E90" s="90" t="s">
        <v>350</v>
      </c>
      <c r="F90" s="90" t="s">
        <v>274</v>
      </c>
      <c r="G90" s="90" t="s">
        <v>275</v>
      </c>
      <c r="H90" s="90" t="s">
        <v>276</v>
      </c>
      <c r="I90" s="92">
        <v>547</v>
      </c>
      <c r="J90" s="90" t="s">
        <v>200</v>
      </c>
      <c r="K90" s="93">
        <f t="shared" si="10"/>
        <v>5010.5200000000004</v>
      </c>
      <c r="L90" s="218">
        <v>1825.64</v>
      </c>
      <c r="M90" s="63"/>
      <c r="N90" s="63"/>
      <c r="O90" s="63"/>
      <c r="P90" s="60" t="s">
        <v>122</v>
      </c>
      <c r="Q90" s="60"/>
      <c r="R90" s="64">
        <v>1006.92078816</v>
      </c>
      <c r="S90" s="61">
        <v>871.66277184</v>
      </c>
      <c r="T90" s="65">
        <f t="shared" si="14"/>
        <v>1878.58356</v>
      </c>
      <c r="U90" s="61"/>
      <c r="V90" s="61"/>
      <c r="W90" s="61"/>
      <c r="X90" s="61"/>
      <c r="Y90" s="61"/>
      <c r="Z90" s="64">
        <f t="shared" si="15"/>
        <v>1878.58356</v>
      </c>
      <c r="AA90" s="61"/>
      <c r="AB90" s="65">
        <f t="shared" si="16"/>
        <v>1878.58356</v>
      </c>
      <c r="AC90" s="61"/>
      <c r="AD90" s="61"/>
      <c r="AE90" s="61"/>
      <c r="AF90" s="61"/>
      <c r="AG90" s="61"/>
      <c r="AH90" s="64">
        <f t="shared" si="11"/>
        <v>1933.0624832400001</v>
      </c>
      <c r="AI90" s="61"/>
      <c r="AJ90" s="65">
        <f t="shared" si="12"/>
        <v>1933.0624832400001</v>
      </c>
      <c r="AK90" s="61"/>
      <c r="AL90" s="61"/>
      <c r="AM90" s="61"/>
      <c r="AN90" s="61"/>
      <c r="AO90" s="61"/>
      <c r="AP90" s="64">
        <f t="shared" si="13"/>
        <v>1989.1212952539602</v>
      </c>
      <c r="AQ90" s="61"/>
      <c r="AR90" s="65">
        <f t="shared" si="17"/>
        <v>1989.1212952539602</v>
      </c>
      <c r="AS90" s="61"/>
      <c r="AT90" s="61"/>
      <c r="AU90" s="61"/>
      <c r="AV90" s="61"/>
      <c r="AW90" s="61"/>
      <c r="AX90" s="64">
        <f t="shared" si="18"/>
        <v>2046.805812816325</v>
      </c>
      <c r="AY90" s="61"/>
      <c r="AZ90" s="65">
        <f t="shared" si="19"/>
        <v>2046.805812816325</v>
      </c>
      <c r="BA90" s="61"/>
      <c r="BB90" s="61"/>
      <c r="BC90" s="61"/>
      <c r="BD90" s="61"/>
      <c r="BE90" s="61"/>
      <c r="BF90" s="66"/>
      <c r="BG90" s="66"/>
      <c r="BH90" s="66"/>
      <c r="BI90" s="66" t="s">
        <v>1509</v>
      </c>
    </row>
    <row r="91" spans="1:61" s="67" customFormat="1" x14ac:dyDescent="0.35">
      <c r="A91" s="90" t="s">
        <v>351</v>
      </c>
      <c r="B91" s="90" t="s">
        <v>160</v>
      </c>
      <c r="C91" s="90" t="s">
        <v>161</v>
      </c>
      <c r="D91" s="91" t="s">
        <v>162</v>
      </c>
      <c r="E91" s="90" t="s">
        <v>352</v>
      </c>
      <c r="F91" s="90" t="s">
        <v>274</v>
      </c>
      <c r="G91" s="90" t="s">
        <v>275</v>
      </c>
      <c r="H91" s="90" t="s">
        <v>276</v>
      </c>
      <c r="I91" s="92">
        <v>294</v>
      </c>
      <c r="J91" s="90" t="s">
        <v>200</v>
      </c>
      <c r="K91" s="93">
        <f t="shared" si="10"/>
        <v>2693.04</v>
      </c>
      <c r="L91" s="218">
        <v>981.24</v>
      </c>
      <c r="M91" s="63"/>
      <c r="N91" s="63"/>
      <c r="O91" s="63"/>
      <c r="P91" s="60" t="s">
        <v>122</v>
      </c>
      <c r="Q91" s="60"/>
      <c r="R91" s="64">
        <v>541.19703456000002</v>
      </c>
      <c r="S91" s="61">
        <v>468.49892543999999</v>
      </c>
      <c r="T91" s="65">
        <f t="shared" si="14"/>
        <v>1009.69596</v>
      </c>
      <c r="U91" s="61"/>
      <c r="V91" s="61"/>
      <c r="W91" s="61"/>
      <c r="X91" s="61"/>
      <c r="Y91" s="61"/>
      <c r="Z91" s="64">
        <f t="shared" si="15"/>
        <v>1009.69596</v>
      </c>
      <c r="AA91" s="61"/>
      <c r="AB91" s="65">
        <f t="shared" si="16"/>
        <v>1009.69596</v>
      </c>
      <c r="AC91" s="61"/>
      <c r="AD91" s="61"/>
      <c r="AE91" s="61"/>
      <c r="AF91" s="61"/>
      <c r="AG91" s="61"/>
      <c r="AH91" s="64">
        <f t="shared" si="11"/>
        <v>1038.9771428399999</v>
      </c>
      <c r="AI91" s="61"/>
      <c r="AJ91" s="65">
        <f t="shared" si="12"/>
        <v>1038.9771428399999</v>
      </c>
      <c r="AK91" s="61"/>
      <c r="AL91" s="61"/>
      <c r="AM91" s="61"/>
      <c r="AN91" s="61"/>
      <c r="AO91" s="61"/>
      <c r="AP91" s="64">
        <f t="shared" si="13"/>
        <v>1069.10747998236</v>
      </c>
      <c r="AQ91" s="61"/>
      <c r="AR91" s="65">
        <f t="shared" si="17"/>
        <v>1069.10747998236</v>
      </c>
      <c r="AS91" s="61"/>
      <c r="AT91" s="61"/>
      <c r="AU91" s="61"/>
      <c r="AV91" s="61"/>
      <c r="AW91" s="61"/>
      <c r="AX91" s="64">
        <f t="shared" si="18"/>
        <v>1100.1115969018485</v>
      </c>
      <c r="AY91" s="61"/>
      <c r="AZ91" s="65">
        <f t="shared" si="19"/>
        <v>1100.1115969018485</v>
      </c>
      <c r="BA91" s="61"/>
      <c r="BB91" s="61"/>
      <c r="BC91" s="61"/>
      <c r="BD91" s="61"/>
      <c r="BE91" s="61"/>
      <c r="BF91" s="66"/>
      <c r="BG91" s="66"/>
      <c r="BH91" s="66"/>
      <c r="BI91" s="66" t="s">
        <v>1509</v>
      </c>
    </row>
    <row r="92" spans="1:61" s="67" customFormat="1" x14ac:dyDescent="0.35">
      <c r="A92" s="90" t="s">
        <v>353</v>
      </c>
      <c r="B92" s="90" t="s">
        <v>160</v>
      </c>
      <c r="C92" s="90" t="s">
        <v>161</v>
      </c>
      <c r="D92" s="91" t="s">
        <v>162</v>
      </c>
      <c r="E92" s="90" t="s">
        <v>354</v>
      </c>
      <c r="F92" s="90" t="s">
        <v>274</v>
      </c>
      <c r="G92" s="90" t="s">
        <v>275</v>
      </c>
      <c r="H92" s="90" t="s">
        <v>276</v>
      </c>
      <c r="I92" s="92">
        <v>13135</v>
      </c>
      <c r="J92" s="90" t="s">
        <v>170</v>
      </c>
      <c r="K92" s="93">
        <f t="shared" si="10"/>
        <v>120316.6</v>
      </c>
      <c r="L92" s="218">
        <v>43838.74</v>
      </c>
      <c r="M92" s="63"/>
      <c r="N92" s="63"/>
      <c r="O92" s="63"/>
      <c r="P92" s="60" t="s">
        <v>122</v>
      </c>
      <c r="Q92" s="60"/>
      <c r="R92" s="64">
        <v>24178.994014560001</v>
      </c>
      <c r="S92" s="61">
        <v>20931.069445439996</v>
      </c>
      <c r="T92" s="65">
        <f t="shared" si="14"/>
        <v>45110.063459999998</v>
      </c>
      <c r="U92" s="61"/>
      <c r="V92" s="61"/>
      <c r="W92" s="61"/>
      <c r="X92" s="61"/>
      <c r="Y92" s="61"/>
      <c r="Z92" s="64">
        <f t="shared" si="15"/>
        <v>45110.063459999998</v>
      </c>
      <c r="AA92" s="61"/>
      <c r="AB92" s="65">
        <f t="shared" si="16"/>
        <v>45110.063459999998</v>
      </c>
      <c r="AC92" s="61"/>
      <c r="AD92" s="61"/>
      <c r="AE92" s="61"/>
      <c r="AF92" s="61"/>
      <c r="AG92" s="61"/>
      <c r="AH92" s="64">
        <f t="shared" si="11"/>
        <v>46418.255300339995</v>
      </c>
      <c r="AI92" s="61"/>
      <c r="AJ92" s="65">
        <f t="shared" si="12"/>
        <v>46418.255300339995</v>
      </c>
      <c r="AK92" s="61"/>
      <c r="AL92" s="61"/>
      <c r="AM92" s="61"/>
      <c r="AN92" s="61"/>
      <c r="AO92" s="61"/>
      <c r="AP92" s="64">
        <f t="shared" si="13"/>
        <v>47764.384704049859</v>
      </c>
      <c r="AQ92" s="61"/>
      <c r="AR92" s="65">
        <f t="shared" si="17"/>
        <v>47764.384704049859</v>
      </c>
      <c r="AS92" s="61"/>
      <c r="AT92" s="61"/>
      <c r="AU92" s="61"/>
      <c r="AV92" s="61"/>
      <c r="AW92" s="61"/>
      <c r="AX92" s="64">
        <f t="shared" si="18"/>
        <v>49149.551860467305</v>
      </c>
      <c r="AY92" s="61"/>
      <c r="AZ92" s="65">
        <f t="shared" si="19"/>
        <v>49149.551860467305</v>
      </c>
      <c r="BA92" s="61"/>
      <c r="BB92" s="61"/>
      <c r="BC92" s="61"/>
      <c r="BD92" s="61"/>
      <c r="BE92" s="61"/>
      <c r="BF92" s="66"/>
      <c r="BG92" s="66"/>
      <c r="BH92" s="66"/>
      <c r="BI92" s="66" t="s">
        <v>1509</v>
      </c>
    </row>
    <row r="93" spans="1:61" s="67" customFormat="1" x14ac:dyDescent="0.35">
      <c r="A93" s="90" t="s">
        <v>355</v>
      </c>
      <c r="B93" s="90" t="s">
        <v>160</v>
      </c>
      <c r="C93" s="90" t="s">
        <v>161</v>
      </c>
      <c r="D93" s="91" t="s">
        <v>162</v>
      </c>
      <c r="E93" s="90" t="s">
        <v>356</v>
      </c>
      <c r="F93" s="90" t="s">
        <v>274</v>
      </c>
      <c r="G93" s="90" t="s">
        <v>275</v>
      </c>
      <c r="H93" s="90" t="s">
        <v>276</v>
      </c>
      <c r="I93" s="92">
        <v>350</v>
      </c>
      <c r="J93" s="90" t="s">
        <v>203</v>
      </c>
      <c r="K93" s="93">
        <f t="shared" si="10"/>
        <v>3206</v>
      </c>
      <c r="L93" s="218">
        <v>1168.1400000000001</v>
      </c>
      <c r="M93" s="63"/>
      <c r="N93" s="63"/>
      <c r="O93" s="63"/>
      <c r="P93" s="60" t="s">
        <v>122</v>
      </c>
      <c r="Q93" s="60"/>
      <c r="R93" s="64">
        <v>644.28060816000016</v>
      </c>
      <c r="S93" s="61">
        <v>557.73545184</v>
      </c>
      <c r="T93" s="65">
        <f t="shared" si="14"/>
        <v>1202.0160600000002</v>
      </c>
      <c r="U93" s="61"/>
      <c r="V93" s="61"/>
      <c r="W93" s="61"/>
      <c r="X93" s="61"/>
      <c r="Y93" s="61"/>
      <c r="Z93" s="64">
        <f t="shared" si="15"/>
        <v>1202.0160600000002</v>
      </c>
      <c r="AA93" s="61"/>
      <c r="AB93" s="65">
        <f t="shared" si="16"/>
        <v>1202.0160600000002</v>
      </c>
      <c r="AC93" s="61"/>
      <c r="AD93" s="61"/>
      <c r="AE93" s="61"/>
      <c r="AF93" s="61"/>
      <c r="AG93" s="61"/>
      <c r="AH93" s="64">
        <f t="shared" si="11"/>
        <v>1236.8745257400001</v>
      </c>
      <c r="AI93" s="61"/>
      <c r="AJ93" s="65">
        <f t="shared" si="12"/>
        <v>1236.8745257400001</v>
      </c>
      <c r="AK93" s="61"/>
      <c r="AL93" s="61"/>
      <c r="AM93" s="61"/>
      <c r="AN93" s="61"/>
      <c r="AO93" s="61"/>
      <c r="AP93" s="64">
        <f t="shared" si="13"/>
        <v>1272.74388698646</v>
      </c>
      <c r="AQ93" s="61"/>
      <c r="AR93" s="65">
        <f t="shared" si="17"/>
        <v>1272.74388698646</v>
      </c>
      <c r="AS93" s="61"/>
      <c r="AT93" s="61"/>
      <c r="AU93" s="61"/>
      <c r="AV93" s="61"/>
      <c r="AW93" s="61"/>
      <c r="AX93" s="64">
        <f t="shared" si="18"/>
        <v>1309.6534597090674</v>
      </c>
      <c r="AY93" s="61"/>
      <c r="AZ93" s="65">
        <f t="shared" si="19"/>
        <v>1309.6534597090674</v>
      </c>
      <c r="BA93" s="61"/>
      <c r="BB93" s="61"/>
      <c r="BC93" s="61"/>
      <c r="BD93" s="61"/>
      <c r="BE93" s="61"/>
      <c r="BF93" s="66"/>
      <c r="BG93" s="66"/>
      <c r="BH93" s="66"/>
      <c r="BI93" s="66" t="s">
        <v>1509</v>
      </c>
    </row>
    <row r="94" spans="1:61" s="67" customFormat="1" x14ac:dyDescent="0.35">
      <c r="A94" s="90" t="s">
        <v>357</v>
      </c>
      <c r="B94" s="90" t="s">
        <v>160</v>
      </c>
      <c r="C94" s="90" t="s">
        <v>161</v>
      </c>
      <c r="D94" s="91" t="s">
        <v>162</v>
      </c>
      <c r="E94" s="90" t="s">
        <v>358</v>
      </c>
      <c r="F94" s="90" t="s">
        <v>274</v>
      </c>
      <c r="G94" s="90" t="s">
        <v>275</v>
      </c>
      <c r="H94" s="90" t="s">
        <v>276</v>
      </c>
      <c r="I94" s="92">
        <v>6579</v>
      </c>
      <c r="J94" s="90" t="s">
        <v>170</v>
      </c>
      <c r="K94" s="93">
        <f t="shared" si="10"/>
        <v>60263.64</v>
      </c>
      <c r="L94" s="218">
        <v>21957.75</v>
      </c>
      <c r="M94" s="63"/>
      <c r="N94" s="63"/>
      <c r="O94" s="63"/>
      <c r="P94" s="60" t="s">
        <v>120</v>
      </c>
      <c r="Q94" s="60">
        <v>64</v>
      </c>
      <c r="R94" s="64">
        <v>12110.665266000002</v>
      </c>
      <c r="S94" s="61">
        <v>10483.859483999999</v>
      </c>
      <c r="T94" s="65">
        <f t="shared" si="14"/>
        <v>22594.52475</v>
      </c>
      <c r="U94" s="61"/>
      <c r="V94" s="61"/>
      <c r="W94" s="61"/>
      <c r="X94" s="61"/>
      <c r="Y94" s="61"/>
      <c r="Z94" s="64">
        <f t="shared" si="15"/>
        <v>22594.52475</v>
      </c>
      <c r="AA94" s="61"/>
      <c r="AB94" s="65">
        <f t="shared" si="16"/>
        <v>22594.52475</v>
      </c>
      <c r="AC94" s="61"/>
      <c r="AD94" s="61"/>
      <c r="AE94" s="61"/>
      <c r="AF94" s="61"/>
      <c r="AG94" s="61"/>
      <c r="AH94" s="64">
        <f t="shared" si="11"/>
        <v>23249.765967750001</v>
      </c>
      <c r="AI94" s="61"/>
      <c r="AJ94" s="65">
        <f t="shared" si="12"/>
        <v>23249.765967750001</v>
      </c>
      <c r="AK94" s="61"/>
      <c r="AL94" s="61"/>
      <c r="AM94" s="61"/>
      <c r="AN94" s="61"/>
      <c r="AO94" s="61"/>
      <c r="AP94" s="64">
        <f t="shared" si="13"/>
        <v>23924.009180814752</v>
      </c>
      <c r="AQ94" s="61"/>
      <c r="AR94" s="65">
        <f t="shared" si="17"/>
        <v>23924.009180814752</v>
      </c>
      <c r="AS94" s="61"/>
      <c r="AT94" s="61"/>
      <c r="AU94" s="61"/>
      <c r="AV94" s="61"/>
      <c r="AW94" s="61"/>
      <c r="AX94" s="64">
        <f t="shared" si="18"/>
        <v>24617.805447058381</v>
      </c>
      <c r="AY94" s="61"/>
      <c r="AZ94" s="65">
        <f t="shared" si="19"/>
        <v>24617.805447058381</v>
      </c>
      <c r="BA94" s="61"/>
      <c r="BB94" s="61"/>
      <c r="BC94" s="61"/>
      <c r="BD94" s="61"/>
      <c r="BE94" s="61"/>
      <c r="BF94" s="66"/>
      <c r="BG94" s="66" t="s">
        <v>1332</v>
      </c>
      <c r="BH94" s="66" t="s">
        <v>1493</v>
      </c>
      <c r="BI94" s="66" t="s">
        <v>1509</v>
      </c>
    </row>
    <row r="95" spans="1:61" s="67" customFormat="1" x14ac:dyDescent="0.35">
      <c r="A95" s="90" t="s">
        <v>359</v>
      </c>
      <c r="B95" s="90" t="s">
        <v>160</v>
      </c>
      <c r="C95" s="90" t="s">
        <v>161</v>
      </c>
      <c r="D95" s="91" t="s">
        <v>162</v>
      </c>
      <c r="E95" s="90" t="s">
        <v>360</v>
      </c>
      <c r="F95" s="90" t="s">
        <v>274</v>
      </c>
      <c r="G95" s="90" t="s">
        <v>275</v>
      </c>
      <c r="H95" s="90" t="s">
        <v>276</v>
      </c>
      <c r="I95" s="92">
        <v>6579</v>
      </c>
      <c r="J95" s="90" t="s">
        <v>170</v>
      </c>
      <c r="K95" s="93">
        <f t="shared" si="10"/>
        <v>60263.64</v>
      </c>
      <c r="L95" s="218">
        <v>21957.75</v>
      </c>
      <c r="M95" s="63"/>
      <c r="N95" s="63"/>
      <c r="O95" s="63"/>
      <c r="P95" s="60" t="s">
        <v>120</v>
      </c>
      <c r="Q95" s="60">
        <v>64</v>
      </c>
      <c r="R95" s="64">
        <v>12110.665266000002</v>
      </c>
      <c r="S95" s="61">
        <v>10483.859483999999</v>
      </c>
      <c r="T95" s="65">
        <f t="shared" si="14"/>
        <v>22594.52475</v>
      </c>
      <c r="U95" s="61"/>
      <c r="V95" s="61"/>
      <c r="W95" s="61"/>
      <c r="X95" s="61"/>
      <c r="Y95" s="61"/>
      <c r="Z95" s="64">
        <f t="shared" si="15"/>
        <v>22594.52475</v>
      </c>
      <c r="AA95" s="61"/>
      <c r="AB95" s="65">
        <f t="shared" si="16"/>
        <v>22594.52475</v>
      </c>
      <c r="AC95" s="61"/>
      <c r="AD95" s="61"/>
      <c r="AE95" s="61"/>
      <c r="AF95" s="61"/>
      <c r="AG95" s="61"/>
      <c r="AH95" s="64">
        <f t="shared" si="11"/>
        <v>23249.765967750001</v>
      </c>
      <c r="AI95" s="61"/>
      <c r="AJ95" s="65">
        <f t="shared" si="12"/>
        <v>23249.765967750001</v>
      </c>
      <c r="AK95" s="61"/>
      <c r="AL95" s="61"/>
      <c r="AM95" s="61"/>
      <c r="AN95" s="61"/>
      <c r="AO95" s="61"/>
      <c r="AP95" s="64">
        <f t="shared" si="13"/>
        <v>23924.009180814752</v>
      </c>
      <c r="AQ95" s="61"/>
      <c r="AR95" s="65">
        <f t="shared" si="17"/>
        <v>23924.009180814752</v>
      </c>
      <c r="AS95" s="61"/>
      <c r="AT95" s="61"/>
      <c r="AU95" s="61"/>
      <c r="AV95" s="61"/>
      <c r="AW95" s="61"/>
      <c r="AX95" s="64">
        <f t="shared" si="18"/>
        <v>24617.805447058381</v>
      </c>
      <c r="AY95" s="61"/>
      <c r="AZ95" s="65">
        <f t="shared" si="19"/>
        <v>24617.805447058381</v>
      </c>
      <c r="BA95" s="61"/>
      <c r="BB95" s="61"/>
      <c r="BC95" s="61"/>
      <c r="BD95" s="61"/>
      <c r="BE95" s="61"/>
      <c r="BF95" s="66"/>
      <c r="BG95" s="66" t="s">
        <v>1332</v>
      </c>
      <c r="BH95" s="66" t="s">
        <v>1493</v>
      </c>
      <c r="BI95" s="66" t="s">
        <v>1509</v>
      </c>
    </row>
    <row r="96" spans="1:61" s="67" customFormat="1" x14ac:dyDescent="0.35">
      <c r="A96" s="90" t="s">
        <v>361</v>
      </c>
      <c r="B96" s="90" t="s">
        <v>160</v>
      </c>
      <c r="C96" s="90" t="s">
        <v>161</v>
      </c>
      <c r="D96" s="91" t="s">
        <v>162</v>
      </c>
      <c r="E96" s="90" t="s">
        <v>362</v>
      </c>
      <c r="F96" s="90" t="s">
        <v>274</v>
      </c>
      <c r="G96" s="90" t="s">
        <v>275</v>
      </c>
      <c r="H96" s="90" t="s">
        <v>276</v>
      </c>
      <c r="I96" s="92">
        <v>34915</v>
      </c>
      <c r="J96" s="90" t="s">
        <v>170</v>
      </c>
      <c r="K96" s="93">
        <f t="shared" si="10"/>
        <v>319821.40000000002</v>
      </c>
      <c r="L96" s="218">
        <v>116530.62</v>
      </c>
      <c r="M96" s="63"/>
      <c r="N96" s="63"/>
      <c r="O96" s="63"/>
      <c r="P96" s="60" t="s">
        <v>120</v>
      </c>
      <c r="Q96" s="60">
        <v>0</v>
      </c>
      <c r="R96" s="64">
        <v>64271.764277280003</v>
      </c>
      <c r="S96" s="61">
        <v>55638.243702719992</v>
      </c>
      <c r="T96" s="65">
        <f t="shared" si="14"/>
        <v>119910.00797999999</v>
      </c>
      <c r="U96" s="61"/>
      <c r="V96" s="61"/>
      <c r="W96" s="61"/>
      <c r="X96" s="61"/>
      <c r="Y96" s="61"/>
      <c r="Z96" s="64">
        <f t="shared" si="15"/>
        <v>119910.00797999999</v>
      </c>
      <c r="AA96" s="61"/>
      <c r="AB96" s="65">
        <f t="shared" si="16"/>
        <v>119910.00797999999</v>
      </c>
      <c r="AC96" s="61"/>
      <c r="AD96" s="61"/>
      <c r="AE96" s="61"/>
      <c r="AF96" s="61"/>
      <c r="AG96" s="61"/>
      <c r="AH96" s="64">
        <f t="shared" si="11"/>
        <v>123387.39821141999</v>
      </c>
      <c r="AI96" s="61"/>
      <c r="AJ96" s="65">
        <f t="shared" si="12"/>
        <v>123387.39821141999</v>
      </c>
      <c r="AK96" s="61"/>
      <c r="AL96" s="61"/>
      <c r="AM96" s="61"/>
      <c r="AN96" s="61"/>
      <c r="AO96" s="61"/>
      <c r="AP96" s="64">
        <f t="shared" si="13"/>
        <v>126965.63275955117</v>
      </c>
      <c r="AQ96" s="61"/>
      <c r="AR96" s="65">
        <f t="shared" si="17"/>
        <v>126965.63275955117</v>
      </c>
      <c r="AS96" s="61"/>
      <c r="AT96" s="61"/>
      <c r="AU96" s="61"/>
      <c r="AV96" s="61"/>
      <c r="AW96" s="61"/>
      <c r="AX96" s="64">
        <f t="shared" si="18"/>
        <v>130647.63610957815</v>
      </c>
      <c r="AY96" s="61"/>
      <c r="AZ96" s="65">
        <f t="shared" si="19"/>
        <v>130647.63610957815</v>
      </c>
      <c r="BA96" s="61"/>
      <c r="BB96" s="61"/>
      <c r="BC96" s="61"/>
      <c r="BD96" s="61"/>
      <c r="BE96" s="61"/>
      <c r="BF96" s="66"/>
      <c r="BG96" s="66"/>
      <c r="BH96" s="66"/>
      <c r="BI96" s="66" t="s">
        <v>1509</v>
      </c>
    </row>
    <row r="97" spans="1:61" s="67" customFormat="1" x14ac:dyDescent="0.35">
      <c r="A97" s="90" t="s">
        <v>363</v>
      </c>
      <c r="B97" s="90" t="s">
        <v>160</v>
      </c>
      <c r="C97" s="90" t="s">
        <v>161</v>
      </c>
      <c r="D97" s="91" t="s">
        <v>162</v>
      </c>
      <c r="E97" s="90" t="s">
        <v>364</v>
      </c>
      <c r="F97" s="90" t="s">
        <v>274</v>
      </c>
      <c r="G97" s="90" t="s">
        <v>275</v>
      </c>
      <c r="H97" s="90" t="s">
        <v>276</v>
      </c>
      <c r="I97" s="92">
        <v>35341</v>
      </c>
      <c r="J97" s="90" t="s">
        <v>187</v>
      </c>
      <c r="K97" s="93">
        <f t="shared" si="10"/>
        <v>323723.56</v>
      </c>
      <c r="L97" s="218">
        <v>117952.42</v>
      </c>
      <c r="M97" s="63"/>
      <c r="N97" s="63"/>
      <c r="O97" s="63"/>
      <c r="P97" s="60" t="s">
        <v>122</v>
      </c>
      <c r="Q97" s="60"/>
      <c r="R97" s="64">
        <v>65055.949536480002</v>
      </c>
      <c r="S97" s="61">
        <v>56317.090643519994</v>
      </c>
      <c r="T97" s="65">
        <f t="shared" si="14"/>
        <v>121373.04018</v>
      </c>
      <c r="U97" s="61"/>
      <c r="V97" s="61"/>
      <c r="W97" s="61"/>
      <c r="X97" s="61"/>
      <c r="Y97" s="61"/>
      <c r="Z97" s="64">
        <f t="shared" si="15"/>
        <v>121373.04018</v>
      </c>
      <c r="AA97" s="61"/>
      <c r="AB97" s="65">
        <f t="shared" si="16"/>
        <v>121373.04018</v>
      </c>
      <c r="AC97" s="61"/>
      <c r="AD97" s="61"/>
      <c r="AE97" s="61"/>
      <c r="AF97" s="61"/>
      <c r="AG97" s="61"/>
      <c r="AH97" s="64">
        <f t="shared" si="11"/>
        <v>124892.85834522</v>
      </c>
      <c r="AI97" s="61"/>
      <c r="AJ97" s="65">
        <f t="shared" si="12"/>
        <v>124892.85834522</v>
      </c>
      <c r="AK97" s="61"/>
      <c r="AL97" s="61"/>
      <c r="AM97" s="61"/>
      <c r="AN97" s="61"/>
      <c r="AO97" s="61"/>
      <c r="AP97" s="64">
        <f t="shared" si="13"/>
        <v>128514.75123723138</v>
      </c>
      <c r="AQ97" s="61"/>
      <c r="AR97" s="65">
        <f t="shared" si="17"/>
        <v>128514.75123723138</v>
      </c>
      <c r="AS97" s="61"/>
      <c r="AT97" s="61"/>
      <c r="AU97" s="61"/>
      <c r="AV97" s="61"/>
      <c r="AW97" s="61"/>
      <c r="AX97" s="64">
        <f t="shared" si="18"/>
        <v>132241.67902311109</v>
      </c>
      <c r="AY97" s="61"/>
      <c r="AZ97" s="65">
        <f t="shared" si="19"/>
        <v>132241.67902311109</v>
      </c>
      <c r="BA97" s="61"/>
      <c r="BB97" s="61"/>
      <c r="BC97" s="61"/>
      <c r="BD97" s="61"/>
      <c r="BE97" s="61"/>
      <c r="BF97" s="66"/>
      <c r="BG97" s="66"/>
      <c r="BH97" s="66"/>
      <c r="BI97" s="66" t="s">
        <v>1509</v>
      </c>
    </row>
    <row r="98" spans="1:61" s="67" customFormat="1" x14ac:dyDescent="0.35">
      <c r="A98" s="90" t="s">
        <v>365</v>
      </c>
      <c r="B98" s="90" t="s">
        <v>160</v>
      </c>
      <c r="C98" s="90" t="s">
        <v>161</v>
      </c>
      <c r="D98" s="91" t="s">
        <v>162</v>
      </c>
      <c r="E98" s="90" t="s">
        <v>366</v>
      </c>
      <c r="F98" s="90" t="s">
        <v>274</v>
      </c>
      <c r="G98" s="90" t="s">
        <v>275</v>
      </c>
      <c r="H98" s="90" t="s">
        <v>276</v>
      </c>
      <c r="I98" s="92">
        <v>7053</v>
      </c>
      <c r="J98" s="90" t="s">
        <v>167</v>
      </c>
      <c r="K98" s="93">
        <f t="shared" si="10"/>
        <v>64605.48</v>
      </c>
      <c r="L98" s="218">
        <v>23539.75</v>
      </c>
      <c r="M98" s="63"/>
      <c r="N98" s="63"/>
      <c r="O98" s="63"/>
      <c r="P98" s="60" t="s">
        <v>122</v>
      </c>
      <c r="Q98" s="60"/>
      <c r="R98" s="64">
        <v>12983.207874000002</v>
      </c>
      <c r="S98" s="61">
        <v>11239.194876</v>
      </c>
      <c r="T98" s="65">
        <f t="shared" si="14"/>
        <v>24222.402750000001</v>
      </c>
      <c r="U98" s="61"/>
      <c r="V98" s="61"/>
      <c r="W98" s="61"/>
      <c r="X98" s="61"/>
      <c r="Y98" s="61"/>
      <c r="Z98" s="64">
        <f t="shared" si="15"/>
        <v>24222.402750000001</v>
      </c>
      <c r="AA98" s="61"/>
      <c r="AB98" s="65">
        <f t="shared" si="16"/>
        <v>24222.402750000001</v>
      </c>
      <c r="AC98" s="61"/>
      <c r="AD98" s="61"/>
      <c r="AE98" s="61"/>
      <c r="AF98" s="61"/>
      <c r="AG98" s="61"/>
      <c r="AH98" s="64">
        <f t="shared" si="11"/>
        <v>24924.852429750001</v>
      </c>
      <c r="AI98" s="61"/>
      <c r="AJ98" s="65">
        <f t="shared" si="12"/>
        <v>24924.852429750001</v>
      </c>
      <c r="AK98" s="61"/>
      <c r="AL98" s="61"/>
      <c r="AM98" s="61"/>
      <c r="AN98" s="61"/>
      <c r="AO98" s="61"/>
      <c r="AP98" s="64">
        <f t="shared" si="13"/>
        <v>25647.673150212751</v>
      </c>
      <c r="AQ98" s="61"/>
      <c r="AR98" s="65">
        <f t="shared" si="17"/>
        <v>25647.673150212751</v>
      </c>
      <c r="AS98" s="61"/>
      <c r="AT98" s="61"/>
      <c r="AU98" s="61"/>
      <c r="AV98" s="61"/>
      <c r="AW98" s="61"/>
      <c r="AX98" s="64">
        <f t="shared" si="18"/>
        <v>26391.455671568921</v>
      </c>
      <c r="AY98" s="61"/>
      <c r="AZ98" s="65">
        <f t="shared" si="19"/>
        <v>26391.455671568921</v>
      </c>
      <c r="BA98" s="61"/>
      <c r="BB98" s="61"/>
      <c r="BC98" s="61"/>
      <c r="BD98" s="61"/>
      <c r="BE98" s="61"/>
      <c r="BF98" s="66"/>
      <c r="BG98" s="66"/>
      <c r="BH98" s="66"/>
      <c r="BI98" s="66" t="s">
        <v>1509</v>
      </c>
    </row>
    <row r="99" spans="1:61" s="67" customFormat="1" x14ac:dyDescent="0.35">
      <c r="A99" s="90" t="s">
        <v>367</v>
      </c>
      <c r="B99" s="90" t="s">
        <v>160</v>
      </c>
      <c r="C99" s="90" t="s">
        <v>161</v>
      </c>
      <c r="D99" s="91" t="s">
        <v>162</v>
      </c>
      <c r="E99" s="90" t="s">
        <v>368</v>
      </c>
      <c r="F99" s="90" t="s">
        <v>369</v>
      </c>
      <c r="G99" s="90" t="s">
        <v>186</v>
      </c>
      <c r="H99" s="90" t="s">
        <v>54</v>
      </c>
      <c r="I99" s="92">
        <v>7836</v>
      </c>
      <c r="J99" s="90" t="s">
        <v>200</v>
      </c>
      <c r="K99" s="93">
        <f t="shared" si="10"/>
        <v>71777.759999999995</v>
      </c>
      <c r="L99" s="220">
        <v>56340.98</v>
      </c>
      <c r="M99" s="63"/>
      <c r="N99" s="63"/>
      <c r="O99" s="63"/>
      <c r="P99" s="60" t="s">
        <v>122</v>
      </c>
      <c r="Q99" s="60"/>
      <c r="R99" s="64">
        <v>57974.868420000006</v>
      </c>
      <c r="S99" s="61"/>
      <c r="T99" s="65">
        <f t="shared" si="14"/>
        <v>57974.868420000006</v>
      </c>
      <c r="U99" s="61"/>
      <c r="V99" s="61"/>
      <c r="W99" s="61"/>
      <c r="X99" s="61"/>
      <c r="Y99" s="61"/>
      <c r="Z99" s="64">
        <f t="shared" si="15"/>
        <v>57974.868420000006</v>
      </c>
      <c r="AA99" s="61"/>
      <c r="AB99" s="65">
        <f t="shared" si="16"/>
        <v>57974.868420000006</v>
      </c>
      <c r="AC99" s="61"/>
      <c r="AD99" s="61"/>
      <c r="AE99" s="61"/>
      <c r="AF99" s="61"/>
      <c r="AG99" s="61"/>
      <c r="AH99" s="64">
        <f t="shared" si="11"/>
        <v>59656.139604180004</v>
      </c>
      <c r="AI99" s="61"/>
      <c r="AJ99" s="65">
        <f t="shared" si="12"/>
        <v>59656.139604180004</v>
      </c>
      <c r="AK99" s="61"/>
      <c r="AL99" s="61"/>
      <c r="AM99" s="61"/>
      <c r="AN99" s="61"/>
      <c r="AO99" s="61"/>
      <c r="AP99" s="64">
        <f t="shared" si="13"/>
        <v>61386.167652701224</v>
      </c>
      <c r="AQ99" s="61"/>
      <c r="AR99" s="65">
        <f t="shared" si="17"/>
        <v>61386.167652701224</v>
      </c>
      <c r="AS99" s="61"/>
      <c r="AT99" s="61"/>
      <c r="AU99" s="61"/>
      <c r="AV99" s="61"/>
      <c r="AW99" s="61"/>
      <c r="AX99" s="64">
        <f t="shared" si="18"/>
        <v>63166.366514629561</v>
      </c>
      <c r="AY99" s="61"/>
      <c r="AZ99" s="65">
        <f t="shared" si="19"/>
        <v>63166.366514629561</v>
      </c>
      <c r="BA99" s="61"/>
      <c r="BB99" s="61"/>
      <c r="BC99" s="61"/>
      <c r="BD99" s="61"/>
      <c r="BE99" s="61"/>
      <c r="BF99" s="66"/>
      <c r="BG99" s="66"/>
      <c r="BH99" s="66"/>
      <c r="BI99" s="66" t="s">
        <v>1510</v>
      </c>
    </row>
    <row r="100" spans="1:61" s="67" customFormat="1" x14ac:dyDescent="0.35">
      <c r="A100" s="90" t="s">
        <v>370</v>
      </c>
      <c r="B100" s="90" t="s">
        <v>160</v>
      </c>
      <c r="C100" s="90" t="s">
        <v>161</v>
      </c>
      <c r="D100" s="91" t="s">
        <v>162</v>
      </c>
      <c r="E100" s="90" t="s">
        <v>371</v>
      </c>
      <c r="F100" s="90" t="s">
        <v>369</v>
      </c>
      <c r="G100" s="90" t="s">
        <v>186</v>
      </c>
      <c r="H100" s="90" t="s">
        <v>54</v>
      </c>
      <c r="I100" s="92">
        <v>25531</v>
      </c>
      <c r="J100" s="90" t="s">
        <v>167</v>
      </c>
      <c r="K100" s="93">
        <f t="shared" si="10"/>
        <v>233863.96</v>
      </c>
      <c r="L100" s="220">
        <v>183568.34</v>
      </c>
      <c r="M100" s="63"/>
      <c r="N100" s="63"/>
      <c r="O100" s="63"/>
      <c r="P100" s="60" t="s">
        <v>122</v>
      </c>
      <c r="Q100" s="60"/>
      <c r="R100" s="64">
        <v>188891.82186</v>
      </c>
      <c r="S100" s="61"/>
      <c r="T100" s="65">
        <f t="shared" si="14"/>
        <v>188891.82186</v>
      </c>
      <c r="U100" s="61"/>
      <c r="V100" s="61"/>
      <c r="W100" s="61"/>
      <c r="X100" s="61"/>
      <c r="Y100" s="61"/>
      <c r="Z100" s="64">
        <f t="shared" si="15"/>
        <v>188891.82186</v>
      </c>
      <c r="AA100" s="61"/>
      <c r="AB100" s="65">
        <f t="shared" si="16"/>
        <v>188891.82186</v>
      </c>
      <c r="AC100" s="61"/>
      <c r="AD100" s="61"/>
      <c r="AE100" s="61"/>
      <c r="AF100" s="61"/>
      <c r="AG100" s="61"/>
      <c r="AH100" s="64">
        <f t="shared" si="11"/>
        <v>194369.68469393998</v>
      </c>
      <c r="AI100" s="61"/>
      <c r="AJ100" s="65">
        <f t="shared" si="12"/>
        <v>194369.68469393998</v>
      </c>
      <c r="AK100" s="61"/>
      <c r="AL100" s="61"/>
      <c r="AM100" s="61"/>
      <c r="AN100" s="61"/>
      <c r="AO100" s="61"/>
      <c r="AP100" s="64">
        <f t="shared" si="13"/>
        <v>200006.40555006426</v>
      </c>
      <c r="AQ100" s="61"/>
      <c r="AR100" s="65">
        <f t="shared" si="17"/>
        <v>200006.40555006426</v>
      </c>
      <c r="AS100" s="61"/>
      <c r="AT100" s="61"/>
      <c r="AU100" s="61"/>
      <c r="AV100" s="61"/>
      <c r="AW100" s="61"/>
      <c r="AX100" s="64">
        <f t="shared" si="18"/>
        <v>205806.59131101612</v>
      </c>
      <c r="AY100" s="61"/>
      <c r="AZ100" s="65">
        <f t="shared" si="19"/>
        <v>205806.59131101612</v>
      </c>
      <c r="BA100" s="61"/>
      <c r="BB100" s="61"/>
      <c r="BC100" s="61"/>
      <c r="BD100" s="61"/>
      <c r="BE100" s="61"/>
      <c r="BF100" s="66"/>
      <c r="BG100" s="66"/>
      <c r="BH100" s="66"/>
      <c r="BI100" s="66" t="s">
        <v>1510</v>
      </c>
    </row>
    <row r="101" spans="1:61" s="67" customFormat="1" x14ac:dyDescent="0.35">
      <c r="A101" s="90" t="s">
        <v>372</v>
      </c>
      <c r="B101" s="90" t="s">
        <v>160</v>
      </c>
      <c r="C101" s="90" t="s">
        <v>161</v>
      </c>
      <c r="D101" s="91" t="s">
        <v>162</v>
      </c>
      <c r="E101" s="90" t="s">
        <v>373</v>
      </c>
      <c r="F101" s="90" t="s">
        <v>369</v>
      </c>
      <c r="G101" s="90" t="s">
        <v>186</v>
      </c>
      <c r="H101" s="90" t="s">
        <v>54</v>
      </c>
      <c r="I101" s="92">
        <v>3000</v>
      </c>
      <c r="J101" s="90" t="s">
        <v>176</v>
      </c>
      <c r="K101" s="93">
        <f t="shared" si="10"/>
        <v>27480</v>
      </c>
      <c r="L101" s="220">
        <v>21570.05</v>
      </c>
      <c r="M101" s="63"/>
      <c r="N101" s="63"/>
      <c r="O101" s="63"/>
      <c r="P101" s="60" t="s">
        <v>122</v>
      </c>
      <c r="Q101" s="60"/>
      <c r="R101" s="64">
        <v>22195.581449999998</v>
      </c>
      <c r="S101" s="61"/>
      <c r="T101" s="65">
        <f t="shared" si="14"/>
        <v>22195.581449999998</v>
      </c>
      <c r="U101" s="61"/>
      <c r="V101" s="61"/>
      <c r="W101" s="61"/>
      <c r="X101" s="61"/>
      <c r="Y101" s="61"/>
      <c r="Z101" s="64">
        <f t="shared" si="15"/>
        <v>22195.581449999998</v>
      </c>
      <c r="AA101" s="61"/>
      <c r="AB101" s="65">
        <f t="shared" si="16"/>
        <v>22195.581449999998</v>
      </c>
      <c r="AC101" s="61"/>
      <c r="AD101" s="61"/>
      <c r="AE101" s="61"/>
      <c r="AF101" s="61"/>
      <c r="AG101" s="61"/>
      <c r="AH101" s="64">
        <f t="shared" si="11"/>
        <v>22839.253312049997</v>
      </c>
      <c r="AI101" s="61"/>
      <c r="AJ101" s="65">
        <f t="shared" si="12"/>
        <v>22839.253312049997</v>
      </c>
      <c r="AK101" s="61"/>
      <c r="AL101" s="61"/>
      <c r="AM101" s="61"/>
      <c r="AN101" s="61"/>
      <c r="AO101" s="61"/>
      <c r="AP101" s="64">
        <f t="shared" si="13"/>
        <v>23501.591658099449</v>
      </c>
      <c r="AQ101" s="61"/>
      <c r="AR101" s="65">
        <f t="shared" si="17"/>
        <v>23501.591658099449</v>
      </c>
      <c r="AS101" s="61"/>
      <c r="AT101" s="61"/>
      <c r="AU101" s="61"/>
      <c r="AV101" s="61"/>
      <c r="AW101" s="61"/>
      <c r="AX101" s="64">
        <f t="shared" si="18"/>
        <v>24183.137816184331</v>
      </c>
      <c r="AY101" s="61"/>
      <c r="AZ101" s="65">
        <f t="shared" si="19"/>
        <v>24183.137816184331</v>
      </c>
      <c r="BA101" s="61"/>
      <c r="BB101" s="61"/>
      <c r="BC101" s="61"/>
      <c r="BD101" s="61"/>
      <c r="BE101" s="61"/>
      <c r="BF101" s="66"/>
      <c r="BG101" s="66"/>
      <c r="BH101" s="66"/>
      <c r="BI101" s="66" t="s">
        <v>1510</v>
      </c>
    </row>
    <row r="102" spans="1:61" s="67" customFormat="1" x14ac:dyDescent="0.35">
      <c r="A102" s="90" t="s">
        <v>374</v>
      </c>
      <c r="B102" s="90" t="s">
        <v>160</v>
      </c>
      <c r="C102" s="90" t="s">
        <v>161</v>
      </c>
      <c r="D102" s="91" t="s">
        <v>162</v>
      </c>
      <c r="E102" s="90" t="s">
        <v>375</v>
      </c>
      <c r="F102" s="90" t="s">
        <v>369</v>
      </c>
      <c r="G102" s="90" t="s">
        <v>186</v>
      </c>
      <c r="H102" s="90" t="s">
        <v>54</v>
      </c>
      <c r="I102" s="92">
        <v>5153</v>
      </c>
      <c r="J102" s="90" t="s">
        <v>170</v>
      </c>
      <c r="K102" s="93">
        <f t="shared" si="10"/>
        <v>47201.48</v>
      </c>
      <c r="L102" s="220">
        <v>37050.160000000003</v>
      </c>
      <c r="M102" s="63"/>
      <c r="N102" s="63"/>
      <c r="O102" s="63"/>
      <c r="P102" s="60" t="s">
        <v>122</v>
      </c>
      <c r="Q102" s="60"/>
      <c r="R102" s="64">
        <v>38124.614640000007</v>
      </c>
      <c r="S102" s="61"/>
      <c r="T102" s="65">
        <f t="shared" si="14"/>
        <v>38124.614640000007</v>
      </c>
      <c r="U102" s="61"/>
      <c r="V102" s="61"/>
      <c r="W102" s="61"/>
      <c r="X102" s="61"/>
      <c r="Y102" s="61"/>
      <c r="Z102" s="64">
        <f t="shared" si="15"/>
        <v>38124.614640000007</v>
      </c>
      <c r="AA102" s="61"/>
      <c r="AB102" s="65">
        <f t="shared" si="16"/>
        <v>38124.614640000007</v>
      </c>
      <c r="AC102" s="61"/>
      <c r="AD102" s="61"/>
      <c r="AE102" s="61"/>
      <c r="AF102" s="61"/>
      <c r="AG102" s="61"/>
      <c r="AH102" s="64">
        <f t="shared" si="11"/>
        <v>39230.228464560008</v>
      </c>
      <c r="AI102" s="61"/>
      <c r="AJ102" s="65">
        <f t="shared" si="12"/>
        <v>39230.228464560008</v>
      </c>
      <c r="AK102" s="61"/>
      <c r="AL102" s="61"/>
      <c r="AM102" s="61"/>
      <c r="AN102" s="61"/>
      <c r="AO102" s="61"/>
      <c r="AP102" s="64">
        <f t="shared" si="13"/>
        <v>40367.905090032247</v>
      </c>
      <c r="AQ102" s="61"/>
      <c r="AR102" s="65">
        <f t="shared" si="17"/>
        <v>40367.905090032247</v>
      </c>
      <c r="AS102" s="61"/>
      <c r="AT102" s="61"/>
      <c r="AU102" s="61"/>
      <c r="AV102" s="61"/>
      <c r="AW102" s="61"/>
      <c r="AX102" s="64">
        <f t="shared" si="18"/>
        <v>41538.574337643186</v>
      </c>
      <c r="AY102" s="61"/>
      <c r="AZ102" s="65">
        <f t="shared" si="19"/>
        <v>41538.574337643186</v>
      </c>
      <c r="BA102" s="61"/>
      <c r="BB102" s="61"/>
      <c r="BC102" s="61"/>
      <c r="BD102" s="61"/>
      <c r="BE102" s="61"/>
      <c r="BF102" s="66"/>
      <c r="BG102" s="66"/>
      <c r="BH102" s="66"/>
      <c r="BI102" s="66" t="s">
        <v>1510</v>
      </c>
    </row>
    <row r="103" spans="1:61" s="67" customFormat="1" x14ac:dyDescent="0.35">
      <c r="A103" s="90" t="s">
        <v>376</v>
      </c>
      <c r="B103" s="90" t="s">
        <v>160</v>
      </c>
      <c r="C103" s="90" t="s">
        <v>161</v>
      </c>
      <c r="D103" s="91" t="s">
        <v>162</v>
      </c>
      <c r="E103" s="90" t="s">
        <v>377</v>
      </c>
      <c r="F103" s="90" t="s">
        <v>369</v>
      </c>
      <c r="G103" s="90" t="s">
        <v>186</v>
      </c>
      <c r="H103" s="90" t="s">
        <v>54</v>
      </c>
      <c r="I103" s="92">
        <v>5153</v>
      </c>
      <c r="J103" s="90" t="s">
        <v>170</v>
      </c>
      <c r="K103" s="93">
        <f t="shared" si="10"/>
        <v>47201.48</v>
      </c>
      <c r="L103" s="220">
        <v>37050.160000000003</v>
      </c>
      <c r="M103" s="63"/>
      <c r="N103" s="63"/>
      <c r="O103" s="63"/>
      <c r="P103" s="60" t="s">
        <v>122</v>
      </c>
      <c r="Q103" s="60"/>
      <c r="R103" s="64">
        <v>38124.614640000007</v>
      </c>
      <c r="S103" s="61"/>
      <c r="T103" s="65">
        <f t="shared" si="14"/>
        <v>38124.614640000007</v>
      </c>
      <c r="U103" s="61"/>
      <c r="V103" s="61"/>
      <c r="W103" s="61"/>
      <c r="X103" s="61"/>
      <c r="Y103" s="61"/>
      <c r="Z103" s="64">
        <f t="shared" si="15"/>
        <v>38124.614640000007</v>
      </c>
      <c r="AA103" s="61"/>
      <c r="AB103" s="65">
        <f t="shared" si="16"/>
        <v>38124.614640000007</v>
      </c>
      <c r="AC103" s="61"/>
      <c r="AD103" s="61"/>
      <c r="AE103" s="61"/>
      <c r="AF103" s="61"/>
      <c r="AG103" s="61"/>
      <c r="AH103" s="64">
        <f t="shared" si="11"/>
        <v>39230.228464560008</v>
      </c>
      <c r="AI103" s="61"/>
      <c r="AJ103" s="65">
        <f t="shared" si="12"/>
        <v>39230.228464560008</v>
      </c>
      <c r="AK103" s="61"/>
      <c r="AL103" s="61"/>
      <c r="AM103" s="61"/>
      <c r="AN103" s="61"/>
      <c r="AO103" s="61"/>
      <c r="AP103" s="64">
        <f t="shared" si="13"/>
        <v>40367.905090032247</v>
      </c>
      <c r="AQ103" s="61"/>
      <c r="AR103" s="65">
        <f t="shared" si="17"/>
        <v>40367.905090032247</v>
      </c>
      <c r="AS103" s="61"/>
      <c r="AT103" s="61"/>
      <c r="AU103" s="61"/>
      <c r="AV103" s="61"/>
      <c r="AW103" s="61"/>
      <c r="AX103" s="64">
        <f t="shared" si="18"/>
        <v>41538.574337643186</v>
      </c>
      <c r="AY103" s="61"/>
      <c r="AZ103" s="65">
        <f t="shared" si="19"/>
        <v>41538.574337643186</v>
      </c>
      <c r="BA103" s="61"/>
      <c r="BB103" s="61"/>
      <c r="BC103" s="61"/>
      <c r="BD103" s="61"/>
      <c r="BE103" s="61"/>
      <c r="BF103" s="66"/>
      <c r="BG103" s="66"/>
      <c r="BH103" s="66"/>
      <c r="BI103" s="66" t="s">
        <v>1510</v>
      </c>
    </row>
    <row r="104" spans="1:61" s="67" customFormat="1" x14ac:dyDescent="0.35">
      <c r="A104" s="90" t="s">
        <v>378</v>
      </c>
      <c r="B104" s="90" t="s">
        <v>160</v>
      </c>
      <c r="C104" s="90" t="s">
        <v>161</v>
      </c>
      <c r="D104" s="91" t="s">
        <v>162</v>
      </c>
      <c r="E104" s="90" t="s">
        <v>379</v>
      </c>
      <c r="F104" s="90" t="s">
        <v>369</v>
      </c>
      <c r="G104" s="90" t="s">
        <v>186</v>
      </c>
      <c r="H104" s="90" t="s">
        <v>54</v>
      </c>
      <c r="I104" s="92">
        <v>5153</v>
      </c>
      <c r="J104" s="90" t="s">
        <v>170</v>
      </c>
      <c r="K104" s="93">
        <f t="shared" si="10"/>
        <v>47201.48</v>
      </c>
      <c r="L104" s="220">
        <v>37050.160000000003</v>
      </c>
      <c r="M104" s="63"/>
      <c r="N104" s="63"/>
      <c r="O104" s="63"/>
      <c r="P104" s="60" t="s">
        <v>122</v>
      </c>
      <c r="Q104" s="60"/>
      <c r="R104" s="64">
        <v>38124.614640000007</v>
      </c>
      <c r="S104" s="61"/>
      <c r="T104" s="65">
        <f t="shared" si="14"/>
        <v>38124.614640000007</v>
      </c>
      <c r="U104" s="61"/>
      <c r="V104" s="61"/>
      <c r="W104" s="61"/>
      <c r="X104" s="61"/>
      <c r="Y104" s="61"/>
      <c r="Z104" s="64">
        <f t="shared" si="15"/>
        <v>38124.614640000007</v>
      </c>
      <c r="AA104" s="61"/>
      <c r="AB104" s="65">
        <f t="shared" si="16"/>
        <v>38124.614640000007</v>
      </c>
      <c r="AC104" s="61"/>
      <c r="AD104" s="61"/>
      <c r="AE104" s="61"/>
      <c r="AF104" s="61"/>
      <c r="AG104" s="61"/>
      <c r="AH104" s="64">
        <f t="shared" si="11"/>
        <v>39230.228464560008</v>
      </c>
      <c r="AI104" s="61"/>
      <c r="AJ104" s="65">
        <f t="shared" si="12"/>
        <v>39230.228464560008</v>
      </c>
      <c r="AK104" s="61"/>
      <c r="AL104" s="61"/>
      <c r="AM104" s="61"/>
      <c r="AN104" s="61"/>
      <c r="AO104" s="61"/>
      <c r="AP104" s="64">
        <f t="shared" si="13"/>
        <v>40367.905090032247</v>
      </c>
      <c r="AQ104" s="61"/>
      <c r="AR104" s="65">
        <f t="shared" si="17"/>
        <v>40367.905090032247</v>
      </c>
      <c r="AS104" s="61"/>
      <c r="AT104" s="61"/>
      <c r="AU104" s="61"/>
      <c r="AV104" s="61"/>
      <c r="AW104" s="61"/>
      <c r="AX104" s="64">
        <f t="shared" si="18"/>
        <v>41538.574337643186</v>
      </c>
      <c r="AY104" s="61"/>
      <c r="AZ104" s="65">
        <f t="shared" si="19"/>
        <v>41538.574337643186</v>
      </c>
      <c r="BA104" s="61"/>
      <c r="BB104" s="61"/>
      <c r="BC104" s="61"/>
      <c r="BD104" s="61"/>
      <c r="BE104" s="61"/>
      <c r="BF104" s="66"/>
      <c r="BG104" s="66"/>
      <c r="BH104" s="66"/>
      <c r="BI104" s="66" t="s">
        <v>1510</v>
      </c>
    </row>
    <row r="105" spans="1:61" s="67" customFormat="1" x14ac:dyDescent="0.35">
      <c r="A105" s="90" t="s">
        <v>380</v>
      </c>
      <c r="B105" s="90" t="s">
        <v>160</v>
      </c>
      <c r="C105" s="90" t="s">
        <v>161</v>
      </c>
      <c r="D105" s="91" t="s">
        <v>162</v>
      </c>
      <c r="E105" s="90" t="s">
        <v>381</v>
      </c>
      <c r="F105" s="90" t="s">
        <v>369</v>
      </c>
      <c r="G105" s="90" t="s">
        <v>186</v>
      </c>
      <c r="H105" s="90" t="s">
        <v>54</v>
      </c>
      <c r="I105" s="92">
        <v>822</v>
      </c>
      <c r="J105" s="90" t="s">
        <v>176</v>
      </c>
      <c r="K105" s="93">
        <f t="shared" si="10"/>
        <v>7529.52</v>
      </c>
      <c r="L105" s="220">
        <v>5910.19</v>
      </c>
      <c r="M105" s="63"/>
      <c r="N105" s="63"/>
      <c r="O105" s="63"/>
      <c r="P105" s="60" t="s">
        <v>122</v>
      </c>
      <c r="Q105" s="60"/>
      <c r="R105" s="64">
        <v>6081.5855099999999</v>
      </c>
      <c r="S105" s="61"/>
      <c r="T105" s="65">
        <f t="shared" si="14"/>
        <v>6081.5855099999999</v>
      </c>
      <c r="U105" s="61"/>
      <c r="V105" s="61"/>
      <c r="W105" s="61"/>
      <c r="X105" s="61"/>
      <c r="Y105" s="61"/>
      <c r="Z105" s="64">
        <f t="shared" si="15"/>
        <v>6081.5855099999999</v>
      </c>
      <c r="AA105" s="61"/>
      <c r="AB105" s="65">
        <f t="shared" si="16"/>
        <v>6081.5855099999999</v>
      </c>
      <c r="AC105" s="61"/>
      <c r="AD105" s="61"/>
      <c r="AE105" s="61"/>
      <c r="AF105" s="61"/>
      <c r="AG105" s="61"/>
      <c r="AH105" s="64">
        <f t="shared" si="11"/>
        <v>6257.9514897899999</v>
      </c>
      <c r="AI105" s="61"/>
      <c r="AJ105" s="65">
        <f t="shared" si="12"/>
        <v>6257.9514897899999</v>
      </c>
      <c r="AK105" s="61"/>
      <c r="AL105" s="61"/>
      <c r="AM105" s="61"/>
      <c r="AN105" s="61"/>
      <c r="AO105" s="61"/>
      <c r="AP105" s="64">
        <f t="shared" si="13"/>
        <v>6439.4320829939097</v>
      </c>
      <c r="AQ105" s="61"/>
      <c r="AR105" s="65">
        <f t="shared" si="17"/>
        <v>6439.4320829939097</v>
      </c>
      <c r="AS105" s="61"/>
      <c r="AT105" s="61"/>
      <c r="AU105" s="61"/>
      <c r="AV105" s="61"/>
      <c r="AW105" s="61"/>
      <c r="AX105" s="64">
        <f t="shared" si="18"/>
        <v>6626.1756134007328</v>
      </c>
      <c r="AY105" s="61"/>
      <c r="AZ105" s="65">
        <f t="shared" si="19"/>
        <v>6626.1756134007328</v>
      </c>
      <c r="BA105" s="61"/>
      <c r="BB105" s="61"/>
      <c r="BC105" s="61"/>
      <c r="BD105" s="61"/>
      <c r="BE105" s="61"/>
      <c r="BF105" s="66"/>
      <c r="BG105" s="66"/>
      <c r="BH105" s="66"/>
      <c r="BI105" s="66" t="s">
        <v>1510</v>
      </c>
    </row>
    <row r="106" spans="1:61" s="67" customFormat="1" x14ac:dyDescent="0.35">
      <c r="A106" s="90" t="s">
        <v>382</v>
      </c>
      <c r="B106" s="90" t="s">
        <v>160</v>
      </c>
      <c r="C106" s="90" t="s">
        <v>161</v>
      </c>
      <c r="D106" s="91" t="s">
        <v>162</v>
      </c>
      <c r="E106" s="90" t="s">
        <v>383</v>
      </c>
      <c r="F106" s="90" t="s">
        <v>369</v>
      </c>
      <c r="G106" s="90" t="s">
        <v>186</v>
      </c>
      <c r="H106" s="90" t="s">
        <v>54</v>
      </c>
      <c r="I106" s="92">
        <v>4836</v>
      </c>
      <c r="J106" s="90" t="s">
        <v>200</v>
      </c>
      <c r="K106" s="93">
        <f t="shared" si="10"/>
        <v>44297.760000000002</v>
      </c>
      <c r="L106" s="220">
        <v>34770.93</v>
      </c>
      <c r="M106" s="63"/>
      <c r="N106" s="63"/>
      <c r="O106" s="63"/>
      <c r="P106" s="60" t="s">
        <v>122</v>
      </c>
      <c r="Q106" s="60"/>
      <c r="R106" s="64">
        <v>35779.286970000001</v>
      </c>
      <c r="S106" s="61"/>
      <c r="T106" s="65">
        <f t="shared" si="14"/>
        <v>35779.286970000001</v>
      </c>
      <c r="U106" s="61"/>
      <c r="V106" s="61"/>
      <c r="W106" s="61"/>
      <c r="X106" s="61"/>
      <c r="Y106" s="61"/>
      <c r="Z106" s="64">
        <f t="shared" si="15"/>
        <v>35779.286970000001</v>
      </c>
      <c r="AA106" s="61"/>
      <c r="AB106" s="65">
        <f t="shared" si="16"/>
        <v>35779.286970000001</v>
      </c>
      <c r="AC106" s="61"/>
      <c r="AD106" s="61"/>
      <c r="AE106" s="61"/>
      <c r="AF106" s="61"/>
      <c r="AG106" s="61"/>
      <c r="AH106" s="64">
        <f t="shared" si="11"/>
        <v>36816.886292130002</v>
      </c>
      <c r="AI106" s="61"/>
      <c r="AJ106" s="65">
        <f t="shared" si="12"/>
        <v>36816.886292130002</v>
      </c>
      <c r="AK106" s="61"/>
      <c r="AL106" s="61"/>
      <c r="AM106" s="61"/>
      <c r="AN106" s="61"/>
      <c r="AO106" s="61"/>
      <c r="AP106" s="64">
        <f t="shared" si="13"/>
        <v>37884.575994601772</v>
      </c>
      <c r="AQ106" s="61"/>
      <c r="AR106" s="65">
        <f t="shared" si="17"/>
        <v>37884.575994601772</v>
      </c>
      <c r="AS106" s="61"/>
      <c r="AT106" s="61"/>
      <c r="AU106" s="61"/>
      <c r="AV106" s="61"/>
      <c r="AW106" s="61"/>
      <c r="AX106" s="64">
        <f t="shared" si="18"/>
        <v>38983.228698445222</v>
      </c>
      <c r="AY106" s="61"/>
      <c r="AZ106" s="65">
        <f t="shared" si="19"/>
        <v>38983.228698445222</v>
      </c>
      <c r="BA106" s="61"/>
      <c r="BB106" s="61"/>
      <c r="BC106" s="61"/>
      <c r="BD106" s="61"/>
      <c r="BE106" s="61"/>
      <c r="BF106" s="66"/>
      <c r="BG106" s="66"/>
      <c r="BH106" s="66"/>
      <c r="BI106" s="66" t="s">
        <v>1510</v>
      </c>
    </row>
    <row r="107" spans="1:61" s="67" customFormat="1" x14ac:dyDescent="0.35">
      <c r="A107" s="90" t="s">
        <v>384</v>
      </c>
      <c r="B107" s="90" t="s">
        <v>160</v>
      </c>
      <c r="C107" s="90" t="s">
        <v>161</v>
      </c>
      <c r="D107" s="91" t="s">
        <v>162</v>
      </c>
      <c r="E107" s="90" t="s">
        <v>385</v>
      </c>
      <c r="F107" s="90" t="s">
        <v>369</v>
      </c>
      <c r="G107" s="90" t="s">
        <v>186</v>
      </c>
      <c r="H107" s="90" t="s">
        <v>54</v>
      </c>
      <c r="I107" s="92">
        <v>5430</v>
      </c>
      <c r="J107" s="90" t="s">
        <v>170</v>
      </c>
      <c r="K107" s="93">
        <f t="shared" si="10"/>
        <v>49738.8</v>
      </c>
      <c r="L107" s="220">
        <v>39041.800000000003</v>
      </c>
      <c r="M107" s="63"/>
      <c r="N107" s="63"/>
      <c r="O107" s="63"/>
      <c r="P107" s="60" t="s">
        <v>122</v>
      </c>
      <c r="Q107" s="60"/>
      <c r="R107" s="64">
        <v>40174.012200000005</v>
      </c>
      <c r="S107" s="61"/>
      <c r="T107" s="65">
        <f t="shared" si="14"/>
        <v>40174.012200000005</v>
      </c>
      <c r="U107" s="61"/>
      <c r="V107" s="61"/>
      <c r="W107" s="61"/>
      <c r="X107" s="61"/>
      <c r="Y107" s="61"/>
      <c r="Z107" s="64">
        <f t="shared" si="15"/>
        <v>40174.012200000005</v>
      </c>
      <c r="AA107" s="61"/>
      <c r="AB107" s="65">
        <f t="shared" si="16"/>
        <v>40174.012200000005</v>
      </c>
      <c r="AC107" s="61"/>
      <c r="AD107" s="61"/>
      <c r="AE107" s="61"/>
      <c r="AF107" s="61"/>
      <c r="AG107" s="61"/>
      <c r="AH107" s="64">
        <f t="shared" si="11"/>
        <v>41339.058553800001</v>
      </c>
      <c r="AI107" s="61"/>
      <c r="AJ107" s="65">
        <f t="shared" si="12"/>
        <v>41339.058553800001</v>
      </c>
      <c r="AK107" s="61"/>
      <c r="AL107" s="61"/>
      <c r="AM107" s="61"/>
      <c r="AN107" s="61"/>
      <c r="AO107" s="61"/>
      <c r="AP107" s="64">
        <f t="shared" si="13"/>
        <v>42537.891251860201</v>
      </c>
      <c r="AQ107" s="61"/>
      <c r="AR107" s="65">
        <f t="shared" si="17"/>
        <v>42537.891251860201</v>
      </c>
      <c r="AS107" s="61"/>
      <c r="AT107" s="61"/>
      <c r="AU107" s="61"/>
      <c r="AV107" s="61"/>
      <c r="AW107" s="61"/>
      <c r="AX107" s="64">
        <f t="shared" si="18"/>
        <v>43771.490098164148</v>
      </c>
      <c r="AY107" s="61"/>
      <c r="AZ107" s="65">
        <f t="shared" si="19"/>
        <v>43771.490098164148</v>
      </c>
      <c r="BA107" s="61"/>
      <c r="BB107" s="61"/>
      <c r="BC107" s="61"/>
      <c r="BD107" s="61"/>
      <c r="BE107" s="61"/>
      <c r="BF107" s="66"/>
      <c r="BG107" s="66"/>
      <c r="BH107" s="66"/>
      <c r="BI107" s="66" t="s">
        <v>1510</v>
      </c>
    </row>
    <row r="108" spans="1:61" s="67" customFormat="1" x14ac:dyDescent="0.35">
      <c r="A108" s="90" t="s">
        <v>386</v>
      </c>
      <c r="B108" s="90" t="s">
        <v>160</v>
      </c>
      <c r="C108" s="90" t="s">
        <v>161</v>
      </c>
      <c r="D108" s="91" t="s">
        <v>162</v>
      </c>
      <c r="E108" s="90" t="s">
        <v>387</v>
      </c>
      <c r="F108" s="90" t="s">
        <v>369</v>
      </c>
      <c r="G108" s="90" t="s">
        <v>186</v>
      </c>
      <c r="H108" s="90" t="s">
        <v>54</v>
      </c>
      <c r="I108" s="92">
        <v>5153</v>
      </c>
      <c r="J108" s="90" t="s">
        <v>170</v>
      </c>
      <c r="K108" s="93">
        <f t="shared" si="10"/>
        <v>47201.48</v>
      </c>
      <c r="L108" s="220">
        <v>37050.160000000003</v>
      </c>
      <c r="M108" s="63"/>
      <c r="N108" s="63"/>
      <c r="O108" s="63"/>
      <c r="P108" s="60" t="s">
        <v>122</v>
      </c>
      <c r="Q108" s="60"/>
      <c r="R108" s="64">
        <v>38124.614640000007</v>
      </c>
      <c r="S108" s="61"/>
      <c r="T108" s="65">
        <f t="shared" si="14"/>
        <v>38124.614640000007</v>
      </c>
      <c r="U108" s="61"/>
      <c r="V108" s="61"/>
      <c r="W108" s="61"/>
      <c r="X108" s="61"/>
      <c r="Y108" s="61"/>
      <c r="Z108" s="64">
        <f t="shared" si="15"/>
        <v>38124.614640000007</v>
      </c>
      <c r="AA108" s="61"/>
      <c r="AB108" s="65">
        <f t="shared" si="16"/>
        <v>38124.614640000007</v>
      </c>
      <c r="AC108" s="61"/>
      <c r="AD108" s="61"/>
      <c r="AE108" s="61"/>
      <c r="AF108" s="61"/>
      <c r="AG108" s="61"/>
      <c r="AH108" s="64">
        <f t="shared" si="11"/>
        <v>39230.228464560008</v>
      </c>
      <c r="AI108" s="61"/>
      <c r="AJ108" s="65">
        <f t="shared" si="12"/>
        <v>39230.228464560008</v>
      </c>
      <c r="AK108" s="61"/>
      <c r="AL108" s="61"/>
      <c r="AM108" s="61"/>
      <c r="AN108" s="61"/>
      <c r="AO108" s="61"/>
      <c r="AP108" s="64">
        <f t="shared" si="13"/>
        <v>40367.905090032247</v>
      </c>
      <c r="AQ108" s="61"/>
      <c r="AR108" s="65">
        <f t="shared" si="17"/>
        <v>40367.905090032247</v>
      </c>
      <c r="AS108" s="61"/>
      <c r="AT108" s="61"/>
      <c r="AU108" s="61"/>
      <c r="AV108" s="61"/>
      <c r="AW108" s="61"/>
      <c r="AX108" s="64">
        <f t="shared" si="18"/>
        <v>41538.574337643186</v>
      </c>
      <c r="AY108" s="61"/>
      <c r="AZ108" s="65">
        <f t="shared" si="19"/>
        <v>41538.574337643186</v>
      </c>
      <c r="BA108" s="61"/>
      <c r="BB108" s="61"/>
      <c r="BC108" s="61"/>
      <c r="BD108" s="61"/>
      <c r="BE108" s="61"/>
      <c r="BF108" s="66"/>
      <c r="BG108" s="66"/>
      <c r="BH108" s="66"/>
      <c r="BI108" s="66" t="s">
        <v>1510</v>
      </c>
    </row>
    <row r="109" spans="1:61" s="67" customFormat="1" x14ac:dyDescent="0.35">
      <c r="A109" s="90" t="s">
        <v>388</v>
      </c>
      <c r="B109" s="90" t="s">
        <v>160</v>
      </c>
      <c r="C109" s="90" t="s">
        <v>161</v>
      </c>
      <c r="D109" s="91" t="s">
        <v>162</v>
      </c>
      <c r="E109" s="90" t="s">
        <v>389</v>
      </c>
      <c r="F109" s="90" t="s">
        <v>369</v>
      </c>
      <c r="G109" s="90" t="s">
        <v>186</v>
      </c>
      <c r="H109" s="90" t="s">
        <v>54</v>
      </c>
      <c r="I109" s="92">
        <v>735</v>
      </c>
      <c r="J109" s="90" t="s">
        <v>176</v>
      </c>
      <c r="K109" s="93">
        <f t="shared" si="10"/>
        <v>6732.6</v>
      </c>
      <c r="L109" s="220">
        <v>5284.66</v>
      </c>
      <c r="M109" s="63"/>
      <c r="N109" s="63"/>
      <c r="O109" s="63"/>
      <c r="P109" s="60" t="s">
        <v>122</v>
      </c>
      <c r="Q109" s="60"/>
      <c r="R109" s="64">
        <v>5437.9151400000001</v>
      </c>
      <c r="S109" s="61"/>
      <c r="T109" s="65">
        <f t="shared" si="14"/>
        <v>5437.9151400000001</v>
      </c>
      <c r="U109" s="61"/>
      <c r="V109" s="61"/>
      <c r="W109" s="61"/>
      <c r="X109" s="61"/>
      <c r="Y109" s="61"/>
      <c r="Z109" s="64">
        <f t="shared" si="15"/>
        <v>5437.9151400000001</v>
      </c>
      <c r="AA109" s="61"/>
      <c r="AB109" s="65">
        <f t="shared" si="16"/>
        <v>5437.9151400000001</v>
      </c>
      <c r="AC109" s="61"/>
      <c r="AD109" s="61"/>
      <c r="AE109" s="61"/>
      <c r="AF109" s="61"/>
      <c r="AG109" s="61"/>
      <c r="AH109" s="64">
        <f t="shared" si="11"/>
        <v>5595.6146790599996</v>
      </c>
      <c r="AI109" s="61"/>
      <c r="AJ109" s="65">
        <f t="shared" si="12"/>
        <v>5595.6146790599996</v>
      </c>
      <c r="AK109" s="61"/>
      <c r="AL109" s="61"/>
      <c r="AM109" s="61"/>
      <c r="AN109" s="61"/>
      <c r="AO109" s="61"/>
      <c r="AP109" s="64">
        <f t="shared" si="13"/>
        <v>5757.8875047527399</v>
      </c>
      <c r="AQ109" s="61"/>
      <c r="AR109" s="65">
        <f t="shared" si="17"/>
        <v>5757.8875047527399</v>
      </c>
      <c r="AS109" s="61"/>
      <c r="AT109" s="61"/>
      <c r="AU109" s="61"/>
      <c r="AV109" s="61"/>
      <c r="AW109" s="61"/>
      <c r="AX109" s="64">
        <f t="shared" si="18"/>
        <v>5924.8662423905698</v>
      </c>
      <c r="AY109" s="61"/>
      <c r="AZ109" s="65">
        <f t="shared" si="19"/>
        <v>5924.8662423905698</v>
      </c>
      <c r="BA109" s="61"/>
      <c r="BB109" s="61"/>
      <c r="BC109" s="61"/>
      <c r="BD109" s="61"/>
      <c r="BE109" s="61"/>
      <c r="BF109" s="66"/>
      <c r="BG109" s="66"/>
      <c r="BH109" s="66"/>
      <c r="BI109" s="66" t="s">
        <v>1510</v>
      </c>
    </row>
    <row r="110" spans="1:61" s="67" customFormat="1" x14ac:dyDescent="0.35">
      <c r="A110" s="90" t="s">
        <v>390</v>
      </c>
      <c r="B110" s="90" t="s">
        <v>160</v>
      </c>
      <c r="C110" s="90" t="s">
        <v>161</v>
      </c>
      <c r="D110" s="91" t="s">
        <v>162</v>
      </c>
      <c r="E110" s="90" t="s">
        <v>391</v>
      </c>
      <c r="F110" s="90" t="s">
        <v>369</v>
      </c>
      <c r="G110" s="90" t="s">
        <v>186</v>
      </c>
      <c r="H110" s="90" t="s">
        <v>54</v>
      </c>
      <c r="I110" s="92">
        <v>5027</v>
      </c>
      <c r="J110" s="90" t="s">
        <v>170</v>
      </c>
      <c r="K110" s="93">
        <f t="shared" si="10"/>
        <v>46047.32</v>
      </c>
      <c r="L110" s="220">
        <v>36144.22</v>
      </c>
      <c r="M110" s="63"/>
      <c r="N110" s="63"/>
      <c r="O110" s="63"/>
      <c r="P110" s="60" t="s">
        <v>122</v>
      </c>
      <c r="Q110" s="60"/>
      <c r="R110" s="64">
        <v>37192.40238</v>
      </c>
      <c r="S110" s="61"/>
      <c r="T110" s="65">
        <f t="shared" si="14"/>
        <v>37192.40238</v>
      </c>
      <c r="U110" s="61"/>
      <c r="V110" s="61"/>
      <c r="W110" s="61"/>
      <c r="X110" s="61"/>
      <c r="Y110" s="61"/>
      <c r="Z110" s="64">
        <f t="shared" si="15"/>
        <v>37192.40238</v>
      </c>
      <c r="AA110" s="61"/>
      <c r="AB110" s="65">
        <f t="shared" si="16"/>
        <v>37192.40238</v>
      </c>
      <c r="AC110" s="61"/>
      <c r="AD110" s="61"/>
      <c r="AE110" s="61"/>
      <c r="AF110" s="61"/>
      <c r="AG110" s="61"/>
      <c r="AH110" s="64">
        <f t="shared" si="11"/>
        <v>38270.98204902</v>
      </c>
      <c r="AI110" s="61"/>
      <c r="AJ110" s="65">
        <f t="shared" si="12"/>
        <v>38270.98204902</v>
      </c>
      <c r="AK110" s="61"/>
      <c r="AL110" s="61"/>
      <c r="AM110" s="61"/>
      <c r="AN110" s="61"/>
      <c r="AO110" s="61"/>
      <c r="AP110" s="64">
        <f t="shared" si="13"/>
        <v>39380.840528441578</v>
      </c>
      <c r="AQ110" s="61"/>
      <c r="AR110" s="65">
        <f t="shared" si="17"/>
        <v>39380.840528441578</v>
      </c>
      <c r="AS110" s="61"/>
      <c r="AT110" s="61"/>
      <c r="AU110" s="61"/>
      <c r="AV110" s="61"/>
      <c r="AW110" s="61"/>
      <c r="AX110" s="64">
        <f t="shared" si="18"/>
        <v>40522.884903766382</v>
      </c>
      <c r="AY110" s="61"/>
      <c r="AZ110" s="65">
        <f t="shared" si="19"/>
        <v>40522.884903766382</v>
      </c>
      <c r="BA110" s="61"/>
      <c r="BB110" s="61"/>
      <c r="BC110" s="61"/>
      <c r="BD110" s="61"/>
      <c r="BE110" s="61"/>
      <c r="BF110" s="66"/>
      <c r="BG110" s="66"/>
      <c r="BH110" s="66"/>
      <c r="BI110" s="66" t="s">
        <v>1510</v>
      </c>
    </row>
    <row r="111" spans="1:61" s="67" customFormat="1" x14ac:dyDescent="0.35">
      <c r="A111" s="90" t="s">
        <v>392</v>
      </c>
      <c r="B111" s="90" t="s">
        <v>160</v>
      </c>
      <c r="C111" s="90" t="s">
        <v>161</v>
      </c>
      <c r="D111" s="91" t="s">
        <v>162</v>
      </c>
      <c r="E111" s="90" t="s">
        <v>393</v>
      </c>
      <c r="F111" s="90" t="s">
        <v>369</v>
      </c>
      <c r="G111" s="90" t="s">
        <v>186</v>
      </c>
      <c r="H111" s="90" t="s">
        <v>54</v>
      </c>
      <c r="I111" s="92">
        <v>15319</v>
      </c>
      <c r="J111" s="90" t="s">
        <v>197</v>
      </c>
      <c r="K111" s="93">
        <f t="shared" si="10"/>
        <v>140322.04</v>
      </c>
      <c r="L111" s="220">
        <v>110143.88</v>
      </c>
      <c r="M111" s="63"/>
      <c r="N111" s="63"/>
      <c r="O111" s="63"/>
      <c r="P111" s="60" t="s">
        <v>122</v>
      </c>
      <c r="Q111" s="60"/>
      <c r="R111" s="64">
        <v>113338.05252</v>
      </c>
      <c r="S111" s="61"/>
      <c r="T111" s="65">
        <f t="shared" si="14"/>
        <v>113338.05252</v>
      </c>
      <c r="U111" s="61"/>
      <c r="V111" s="61"/>
      <c r="W111" s="61"/>
      <c r="X111" s="61"/>
      <c r="Y111" s="61"/>
      <c r="Z111" s="64">
        <f t="shared" si="15"/>
        <v>113338.05252</v>
      </c>
      <c r="AA111" s="61"/>
      <c r="AB111" s="65">
        <f t="shared" si="16"/>
        <v>113338.05252</v>
      </c>
      <c r="AC111" s="61"/>
      <c r="AD111" s="61"/>
      <c r="AE111" s="61"/>
      <c r="AF111" s="61"/>
      <c r="AG111" s="61"/>
      <c r="AH111" s="64">
        <f t="shared" si="11"/>
        <v>116624.85604308</v>
      </c>
      <c r="AI111" s="61"/>
      <c r="AJ111" s="65">
        <f t="shared" si="12"/>
        <v>116624.85604308</v>
      </c>
      <c r="AK111" s="61"/>
      <c r="AL111" s="61"/>
      <c r="AM111" s="61"/>
      <c r="AN111" s="61"/>
      <c r="AO111" s="61"/>
      <c r="AP111" s="64">
        <f t="shared" si="13"/>
        <v>120006.97686832932</v>
      </c>
      <c r="AQ111" s="61"/>
      <c r="AR111" s="65">
        <f t="shared" si="17"/>
        <v>120006.97686832932</v>
      </c>
      <c r="AS111" s="61"/>
      <c r="AT111" s="61"/>
      <c r="AU111" s="61"/>
      <c r="AV111" s="61"/>
      <c r="AW111" s="61"/>
      <c r="AX111" s="64">
        <f t="shared" si="18"/>
        <v>123487.17919751088</v>
      </c>
      <c r="AY111" s="61"/>
      <c r="AZ111" s="65">
        <f t="shared" si="19"/>
        <v>123487.17919751088</v>
      </c>
      <c r="BA111" s="61"/>
      <c r="BB111" s="61"/>
      <c r="BC111" s="61"/>
      <c r="BD111" s="61"/>
      <c r="BE111" s="61"/>
      <c r="BF111" s="66"/>
      <c r="BG111" s="66"/>
      <c r="BH111" s="66"/>
      <c r="BI111" s="66" t="s">
        <v>1510</v>
      </c>
    </row>
    <row r="112" spans="1:61" s="67" customFormat="1" x14ac:dyDescent="0.35">
      <c r="A112" s="90" t="s">
        <v>394</v>
      </c>
      <c r="B112" s="90" t="s">
        <v>160</v>
      </c>
      <c r="C112" s="90" t="s">
        <v>161</v>
      </c>
      <c r="D112" s="91" t="s">
        <v>162</v>
      </c>
      <c r="E112" s="90" t="s">
        <v>395</v>
      </c>
      <c r="F112" s="90" t="s">
        <v>369</v>
      </c>
      <c r="G112" s="90" t="s">
        <v>186</v>
      </c>
      <c r="H112" s="90" t="s">
        <v>54</v>
      </c>
      <c r="I112" s="92">
        <v>5153</v>
      </c>
      <c r="J112" s="90" t="s">
        <v>170</v>
      </c>
      <c r="K112" s="93">
        <f t="shared" si="10"/>
        <v>47201.48</v>
      </c>
      <c r="L112" s="220">
        <v>37050.160000000003</v>
      </c>
      <c r="M112" s="63"/>
      <c r="N112" s="63"/>
      <c r="O112" s="63"/>
      <c r="P112" s="60" t="s">
        <v>122</v>
      </c>
      <c r="Q112" s="60"/>
      <c r="R112" s="64">
        <v>38124.614640000007</v>
      </c>
      <c r="S112" s="61"/>
      <c r="T112" s="65">
        <f t="shared" si="14"/>
        <v>38124.614640000007</v>
      </c>
      <c r="U112" s="61"/>
      <c r="V112" s="61"/>
      <c r="W112" s="61"/>
      <c r="X112" s="61"/>
      <c r="Y112" s="61"/>
      <c r="Z112" s="64">
        <f t="shared" si="15"/>
        <v>38124.614640000007</v>
      </c>
      <c r="AA112" s="61"/>
      <c r="AB112" s="65">
        <f t="shared" si="16"/>
        <v>38124.614640000007</v>
      </c>
      <c r="AC112" s="61"/>
      <c r="AD112" s="61"/>
      <c r="AE112" s="61"/>
      <c r="AF112" s="61"/>
      <c r="AG112" s="61"/>
      <c r="AH112" s="64">
        <f t="shared" si="11"/>
        <v>39230.228464560008</v>
      </c>
      <c r="AI112" s="61"/>
      <c r="AJ112" s="65">
        <f t="shared" si="12"/>
        <v>39230.228464560008</v>
      </c>
      <c r="AK112" s="61"/>
      <c r="AL112" s="61"/>
      <c r="AM112" s="61"/>
      <c r="AN112" s="61"/>
      <c r="AO112" s="61"/>
      <c r="AP112" s="64">
        <f t="shared" si="13"/>
        <v>40367.905090032247</v>
      </c>
      <c r="AQ112" s="61"/>
      <c r="AR112" s="65">
        <f t="shared" si="17"/>
        <v>40367.905090032247</v>
      </c>
      <c r="AS112" s="61"/>
      <c r="AT112" s="61"/>
      <c r="AU112" s="61"/>
      <c r="AV112" s="61"/>
      <c r="AW112" s="61"/>
      <c r="AX112" s="64">
        <f t="shared" si="18"/>
        <v>41538.574337643186</v>
      </c>
      <c r="AY112" s="61"/>
      <c r="AZ112" s="65">
        <f t="shared" si="19"/>
        <v>41538.574337643186</v>
      </c>
      <c r="BA112" s="61"/>
      <c r="BB112" s="61"/>
      <c r="BC112" s="61"/>
      <c r="BD112" s="61"/>
      <c r="BE112" s="61"/>
      <c r="BF112" s="66"/>
      <c r="BG112" s="66"/>
      <c r="BH112" s="66"/>
      <c r="BI112" s="66" t="s">
        <v>1510</v>
      </c>
    </row>
    <row r="113" spans="1:61" s="67" customFormat="1" x14ac:dyDescent="0.35">
      <c r="A113" s="90" t="s">
        <v>396</v>
      </c>
      <c r="B113" s="90" t="s">
        <v>160</v>
      </c>
      <c r="C113" s="90" t="s">
        <v>161</v>
      </c>
      <c r="D113" s="91" t="s">
        <v>162</v>
      </c>
      <c r="E113" s="90" t="s">
        <v>397</v>
      </c>
      <c r="F113" s="90" t="s">
        <v>369</v>
      </c>
      <c r="G113" s="90" t="s">
        <v>186</v>
      </c>
      <c r="H113" s="90" t="s">
        <v>54</v>
      </c>
      <c r="I113" s="92">
        <v>3200</v>
      </c>
      <c r="J113" s="90" t="s">
        <v>176</v>
      </c>
      <c r="K113" s="93">
        <f t="shared" si="10"/>
        <v>29312</v>
      </c>
      <c r="L113" s="220">
        <v>23008.06</v>
      </c>
      <c r="M113" s="63"/>
      <c r="N113" s="63"/>
      <c r="O113" s="63"/>
      <c r="P113" s="60" t="s">
        <v>122</v>
      </c>
      <c r="Q113" s="60"/>
      <c r="R113" s="64">
        <v>23675.293740000001</v>
      </c>
      <c r="S113" s="61"/>
      <c r="T113" s="65">
        <f t="shared" si="14"/>
        <v>23675.293740000001</v>
      </c>
      <c r="U113" s="61"/>
      <c r="V113" s="61"/>
      <c r="W113" s="61"/>
      <c r="X113" s="61"/>
      <c r="Y113" s="61"/>
      <c r="Z113" s="64">
        <f t="shared" si="15"/>
        <v>23675.293740000001</v>
      </c>
      <c r="AA113" s="61"/>
      <c r="AB113" s="65">
        <f t="shared" si="16"/>
        <v>23675.293740000001</v>
      </c>
      <c r="AC113" s="61"/>
      <c r="AD113" s="61"/>
      <c r="AE113" s="61"/>
      <c r="AF113" s="61"/>
      <c r="AG113" s="61"/>
      <c r="AH113" s="64">
        <f t="shared" si="11"/>
        <v>24361.877258460001</v>
      </c>
      <c r="AI113" s="61"/>
      <c r="AJ113" s="65">
        <f t="shared" si="12"/>
        <v>24361.877258460001</v>
      </c>
      <c r="AK113" s="61"/>
      <c r="AL113" s="61"/>
      <c r="AM113" s="61"/>
      <c r="AN113" s="61"/>
      <c r="AO113" s="61"/>
      <c r="AP113" s="64">
        <f t="shared" si="13"/>
        <v>25068.37169895534</v>
      </c>
      <c r="AQ113" s="61"/>
      <c r="AR113" s="65">
        <f t="shared" si="17"/>
        <v>25068.37169895534</v>
      </c>
      <c r="AS113" s="61"/>
      <c r="AT113" s="61"/>
      <c r="AU113" s="61"/>
      <c r="AV113" s="61"/>
      <c r="AW113" s="61"/>
      <c r="AX113" s="64">
        <f t="shared" si="18"/>
        <v>25795.354478225043</v>
      </c>
      <c r="AY113" s="61"/>
      <c r="AZ113" s="65">
        <f t="shared" si="19"/>
        <v>25795.354478225043</v>
      </c>
      <c r="BA113" s="61"/>
      <c r="BB113" s="61"/>
      <c r="BC113" s="61"/>
      <c r="BD113" s="61"/>
      <c r="BE113" s="61"/>
      <c r="BF113" s="66"/>
      <c r="BG113" s="66"/>
      <c r="BH113" s="66"/>
      <c r="BI113" s="66" t="s">
        <v>1510</v>
      </c>
    </row>
    <row r="114" spans="1:61" s="67" customFormat="1" x14ac:dyDescent="0.35">
      <c r="A114" s="90" t="s">
        <v>398</v>
      </c>
      <c r="B114" s="90" t="s">
        <v>160</v>
      </c>
      <c r="C114" s="90" t="s">
        <v>161</v>
      </c>
      <c r="D114" s="91" t="s">
        <v>162</v>
      </c>
      <c r="E114" s="90" t="s">
        <v>399</v>
      </c>
      <c r="F114" s="90" t="s">
        <v>369</v>
      </c>
      <c r="G114" s="90" t="s">
        <v>186</v>
      </c>
      <c r="H114" s="90" t="s">
        <v>54</v>
      </c>
      <c r="I114" s="92">
        <v>17831</v>
      </c>
      <c r="J114" s="90" t="s">
        <v>173</v>
      </c>
      <c r="K114" s="93">
        <f t="shared" si="10"/>
        <v>163331.96</v>
      </c>
      <c r="L114" s="220">
        <v>128205.21</v>
      </c>
      <c r="M114" s="63"/>
      <c r="N114" s="63"/>
      <c r="O114" s="63"/>
      <c r="P114" s="60" t="s">
        <v>122</v>
      </c>
      <c r="Q114" s="60"/>
      <c r="R114" s="64">
        <v>131923.16109000001</v>
      </c>
      <c r="S114" s="61"/>
      <c r="T114" s="65">
        <f t="shared" si="14"/>
        <v>131923.16109000001</v>
      </c>
      <c r="U114" s="61"/>
      <c r="V114" s="61"/>
      <c r="W114" s="61"/>
      <c r="X114" s="61"/>
      <c r="Y114" s="61"/>
      <c r="Z114" s="64">
        <f t="shared" si="15"/>
        <v>131923.16109000001</v>
      </c>
      <c r="AA114" s="61"/>
      <c r="AB114" s="65">
        <f t="shared" si="16"/>
        <v>131923.16109000001</v>
      </c>
      <c r="AC114" s="61"/>
      <c r="AD114" s="61"/>
      <c r="AE114" s="61"/>
      <c r="AF114" s="61"/>
      <c r="AG114" s="61"/>
      <c r="AH114" s="64">
        <f t="shared" si="11"/>
        <v>135748.93276161002</v>
      </c>
      <c r="AI114" s="61"/>
      <c r="AJ114" s="65">
        <f t="shared" si="12"/>
        <v>135748.93276161002</v>
      </c>
      <c r="AK114" s="61"/>
      <c r="AL114" s="61"/>
      <c r="AM114" s="61"/>
      <c r="AN114" s="61"/>
      <c r="AO114" s="61"/>
      <c r="AP114" s="64">
        <f t="shared" si="13"/>
        <v>139685.65181169671</v>
      </c>
      <c r="AQ114" s="61"/>
      <c r="AR114" s="65">
        <f t="shared" si="17"/>
        <v>139685.65181169671</v>
      </c>
      <c r="AS114" s="61"/>
      <c r="AT114" s="61"/>
      <c r="AU114" s="61"/>
      <c r="AV114" s="61"/>
      <c r="AW114" s="61"/>
      <c r="AX114" s="64">
        <f t="shared" si="18"/>
        <v>143736.53571423591</v>
      </c>
      <c r="AY114" s="61"/>
      <c r="AZ114" s="65">
        <f t="shared" si="19"/>
        <v>143736.53571423591</v>
      </c>
      <c r="BA114" s="61"/>
      <c r="BB114" s="61"/>
      <c r="BC114" s="61"/>
      <c r="BD114" s="61"/>
      <c r="BE114" s="61"/>
      <c r="BF114" s="66"/>
      <c r="BG114" s="66"/>
      <c r="BH114" s="66"/>
      <c r="BI114" s="66" t="s">
        <v>1510</v>
      </c>
    </row>
    <row r="115" spans="1:61" s="67" customFormat="1" x14ac:dyDescent="0.35">
      <c r="A115" s="90" t="s">
        <v>400</v>
      </c>
      <c r="B115" s="90" t="s">
        <v>160</v>
      </c>
      <c r="C115" s="90" t="s">
        <v>161</v>
      </c>
      <c r="D115" s="91" t="s">
        <v>162</v>
      </c>
      <c r="E115" s="90" t="s">
        <v>401</v>
      </c>
      <c r="F115" s="90" t="s">
        <v>369</v>
      </c>
      <c r="G115" s="90" t="s">
        <v>186</v>
      </c>
      <c r="H115" s="90" t="s">
        <v>54</v>
      </c>
      <c r="I115" s="92">
        <v>10228</v>
      </c>
      <c r="J115" s="90" t="s">
        <v>245</v>
      </c>
      <c r="K115" s="93">
        <f t="shared" si="10"/>
        <v>93688.48</v>
      </c>
      <c r="L115" s="220">
        <v>73539.5</v>
      </c>
      <c r="M115" s="63"/>
      <c r="N115" s="63"/>
      <c r="O115" s="63"/>
      <c r="P115" s="60" t="s">
        <v>122</v>
      </c>
      <c r="Q115" s="60"/>
      <c r="R115" s="64">
        <v>75672.145499999999</v>
      </c>
      <c r="S115" s="61"/>
      <c r="T115" s="65">
        <f t="shared" si="14"/>
        <v>75672.145499999999</v>
      </c>
      <c r="U115" s="61"/>
      <c r="V115" s="61"/>
      <c r="W115" s="61"/>
      <c r="X115" s="61"/>
      <c r="Y115" s="61"/>
      <c r="Z115" s="64">
        <f t="shared" si="15"/>
        <v>75672.145499999999</v>
      </c>
      <c r="AA115" s="61"/>
      <c r="AB115" s="65">
        <f t="shared" si="16"/>
        <v>75672.145499999999</v>
      </c>
      <c r="AC115" s="61"/>
      <c r="AD115" s="61"/>
      <c r="AE115" s="61"/>
      <c r="AF115" s="61"/>
      <c r="AG115" s="61"/>
      <c r="AH115" s="64">
        <f t="shared" si="11"/>
        <v>77866.637719499995</v>
      </c>
      <c r="AI115" s="61"/>
      <c r="AJ115" s="65">
        <f t="shared" si="12"/>
        <v>77866.637719499995</v>
      </c>
      <c r="AK115" s="61"/>
      <c r="AL115" s="61"/>
      <c r="AM115" s="61"/>
      <c r="AN115" s="61"/>
      <c r="AO115" s="61"/>
      <c r="AP115" s="64">
        <f t="shared" si="13"/>
        <v>80124.770213365497</v>
      </c>
      <c r="AQ115" s="61"/>
      <c r="AR115" s="65">
        <f t="shared" si="17"/>
        <v>80124.770213365497</v>
      </c>
      <c r="AS115" s="61"/>
      <c r="AT115" s="61"/>
      <c r="AU115" s="61"/>
      <c r="AV115" s="61"/>
      <c r="AW115" s="61"/>
      <c r="AX115" s="64">
        <f t="shared" si="18"/>
        <v>82448.388549553099</v>
      </c>
      <c r="AY115" s="61"/>
      <c r="AZ115" s="65">
        <f t="shared" si="19"/>
        <v>82448.388549553099</v>
      </c>
      <c r="BA115" s="61"/>
      <c r="BB115" s="61"/>
      <c r="BC115" s="61"/>
      <c r="BD115" s="61"/>
      <c r="BE115" s="61"/>
      <c r="BF115" s="66"/>
      <c r="BG115" s="66"/>
      <c r="BH115" s="66"/>
      <c r="BI115" s="66" t="s">
        <v>1510</v>
      </c>
    </row>
    <row r="116" spans="1:61" s="67" customFormat="1" x14ac:dyDescent="0.35">
      <c r="A116" s="90" t="s">
        <v>402</v>
      </c>
      <c r="B116" s="90" t="s">
        <v>160</v>
      </c>
      <c r="C116" s="90" t="s">
        <v>161</v>
      </c>
      <c r="D116" s="91" t="s">
        <v>162</v>
      </c>
      <c r="E116" s="90" t="s">
        <v>403</v>
      </c>
      <c r="F116" s="90" t="s">
        <v>369</v>
      </c>
      <c r="G116" s="90" t="s">
        <v>186</v>
      </c>
      <c r="H116" s="90" t="s">
        <v>54</v>
      </c>
      <c r="I116" s="92">
        <v>5027</v>
      </c>
      <c r="J116" s="90" t="s">
        <v>170</v>
      </c>
      <c r="K116" s="93">
        <f t="shared" si="10"/>
        <v>46047.32</v>
      </c>
      <c r="L116" s="220">
        <v>36144.22</v>
      </c>
      <c r="M116" s="63"/>
      <c r="N116" s="63"/>
      <c r="O116" s="63"/>
      <c r="P116" s="60" t="s">
        <v>122</v>
      </c>
      <c r="Q116" s="60"/>
      <c r="R116" s="64">
        <v>37192.40238</v>
      </c>
      <c r="S116" s="61"/>
      <c r="T116" s="65">
        <f t="shared" si="14"/>
        <v>37192.40238</v>
      </c>
      <c r="U116" s="61"/>
      <c r="V116" s="61"/>
      <c r="W116" s="61"/>
      <c r="X116" s="61"/>
      <c r="Y116" s="61"/>
      <c r="Z116" s="64">
        <f t="shared" si="15"/>
        <v>37192.40238</v>
      </c>
      <c r="AA116" s="61"/>
      <c r="AB116" s="65">
        <f t="shared" si="16"/>
        <v>37192.40238</v>
      </c>
      <c r="AC116" s="61"/>
      <c r="AD116" s="61"/>
      <c r="AE116" s="61"/>
      <c r="AF116" s="61"/>
      <c r="AG116" s="61"/>
      <c r="AH116" s="64">
        <f t="shared" si="11"/>
        <v>38270.98204902</v>
      </c>
      <c r="AI116" s="61"/>
      <c r="AJ116" s="65">
        <f t="shared" si="12"/>
        <v>38270.98204902</v>
      </c>
      <c r="AK116" s="61"/>
      <c r="AL116" s="61"/>
      <c r="AM116" s="61"/>
      <c r="AN116" s="61"/>
      <c r="AO116" s="61"/>
      <c r="AP116" s="64">
        <f t="shared" si="13"/>
        <v>39380.840528441578</v>
      </c>
      <c r="AQ116" s="61"/>
      <c r="AR116" s="65">
        <f t="shared" si="17"/>
        <v>39380.840528441578</v>
      </c>
      <c r="AS116" s="61"/>
      <c r="AT116" s="61"/>
      <c r="AU116" s="61"/>
      <c r="AV116" s="61"/>
      <c r="AW116" s="61"/>
      <c r="AX116" s="64">
        <f t="shared" si="18"/>
        <v>40522.884903766382</v>
      </c>
      <c r="AY116" s="61"/>
      <c r="AZ116" s="65">
        <f t="shared" si="19"/>
        <v>40522.884903766382</v>
      </c>
      <c r="BA116" s="61"/>
      <c r="BB116" s="61"/>
      <c r="BC116" s="61"/>
      <c r="BD116" s="61"/>
      <c r="BE116" s="61"/>
      <c r="BF116" s="66"/>
      <c r="BG116" s="66"/>
      <c r="BH116" s="66"/>
      <c r="BI116" s="66" t="s">
        <v>1510</v>
      </c>
    </row>
    <row r="117" spans="1:61" s="67" customFormat="1" x14ac:dyDescent="0.35">
      <c r="A117" s="90" t="s">
        <v>404</v>
      </c>
      <c r="B117" s="90" t="s">
        <v>160</v>
      </c>
      <c r="C117" s="90" t="s">
        <v>161</v>
      </c>
      <c r="D117" s="91" t="s">
        <v>162</v>
      </c>
      <c r="E117" s="90" t="s">
        <v>405</v>
      </c>
      <c r="F117" s="90" t="s">
        <v>369</v>
      </c>
      <c r="G117" s="90" t="s">
        <v>186</v>
      </c>
      <c r="H117" s="90" t="s">
        <v>54</v>
      </c>
      <c r="I117" s="92">
        <v>5153</v>
      </c>
      <c r="J117" s="90" t="s">
        <v>170</v>
      </c>
      <c r="K117" s="93">
        <f t="shared" si="10"/>
        <v>47201.48</v>
      </c>
      <c r="L117" s="220">
        <v>37050.160000000003</v>
      </c>
      <c r="M117" s="63"/>
      <c r="N117" s="63"/>
      <c r="O117" s="63"/>
      <c r="P117" s="60" t="s">
        <v>122</v>
      </c>
      <c r="Q117" s="60"/>
      <c r="R117" s="64">
        <v>38124.614640000007</v>
      </c>
      <c r="S117" s="61"/>
      <c r="T117" s="65">
        <f t="shared" si="14"/>
        <v>38124.614640000007</v>
      </c>
      <c r="U117" s="61"/>
      <c r="V117" s="61"/>
      <c r="W117" s="61"/>
      <c r="X117" s="61"/>
      <c r="Y117" s="61"/>
      <c r="Z117" s="64">
        <f t="shared" si="15"/>
        <v>38124.614640000007</v>
      </c>
      <c r="AA117" s="61"/>
      <c r="AB117" s="65">
        <f t="shared" si="16"/>
        <v>38124.614640000007</v>
      </c>
      <c r="AC117" s="61"/>
      <c r="AD117" s="61"/>
      <c r="AE117" s="61"/>
      <c r="AF117" s="61"/>
      <c r="AG117" s="61"/>
      <c r="AH117" s="64">
        <f t="shared" si="11"/>
        <v>39230.228464560008</v>
      </c>
      <c r="AI117" s="61"/>
      <c r="AJ117" s="65">
        <f t="shared" si="12"/>
        <v>39230.228464560008</v>
      </c>
      <c r="AK117" s="61"/>
      <c r="AL117" s="61"/>
      <c r="AM117" s="61"/>
      <c r="AN117" s="61"/>
      <c r="AO117" s="61"/>
      <c r="AP117" s="64">
        <f t="shared" si="13"/>
        <v>40367.905090032247</v>
      </c>
      <c r="AQ117" s="61"/>
      <c r="AR117" s="65">
        <f t="shared" si="17"/>
        <v>40367.905090032247</v>
      </c>
      <c r="AS117" s="61"/>
      <c r="AT117" s="61"/>
      <c r="AU117" s="61"/>
      <c r="AV117" s="61"/>
      <c r="AW117" s="61"/>
      <c r="AX117" s="64">
        <f t="shared" si="18"/>
        <v>41538.574337643186</v>
      </c>
      <c r="AY117" s="61"/>
      <c r="AZ117" s="65">
        <f t="shared" si="19"/>
        <v>41538.574337643186</v>
      </c>
      <c r="BA117" s="61"/>
      <c r="BB117" s="61"/>
      <c r="BC117" s="61"/>
      <c r="BD117" s="61"/>
      <c r="BE117" s="61"/>
      <c r="BF117" s="66"/>
      <c r="BG117" s="66"/>
      <c r="BH117" s="66"/>
      <c r="BI117" s="66" t="s">
        <v>1510</v>
      </c>
    </row>
    <row r="118" spans="1:61" s="67" customFormat="1" x14ac:dyDescent="0.35">
      <c r="A118" s="90" t="s">
        <v>406</v>
      </c>
      <c r="B118" s="90" t="s">
        <v>160</v>
      </c>
      <c r="C118" s="90" t="s">
        <v>161</v>
      </c>
      <c r="D118" s="91" t="s">
        <v>162</v>
      </c>
      <c r="E118" s="90" t="s">
        <v>407</v>
      </c>
      <c r="F118" s="90" t="s">
        <v>369</v>
      </c>
      <c r="G118" s="90" t="s">
        <v>186</v>
      </c>
      <c r="H118" s="90" t="s">
        <v>54</v>
      </c>
      <c r="I118" s="92">
        <v>442</v>
      </c>
      <c r="J118" s="90" t="s">
        <v>176</v>
      </c>
      <c r="K118" s="93">
        <f t="shared" si="10"/>
        <v>4048.7200000000003</v>
      </c>
      <c r="L118" s="220">
        <v>3177.99</v>
      </c>
      <c r="M118" s="63"/>
      <c r="N118" s="63"/>
      <c r="O118" s="63"/>
      <c r="P118" s="60" t="s">
        <v>122</v>
      </c>
      <c r="Q118" s="60"/>
      <c r="R118" s="64">
        <v>3270.1517099999996</v>
      </c>
      <c r="S118" s="61"/>
      <c r="T118" s="65">
        <f t="shared" si="14"/>
        <v>3270.1517099999996</v>
      </c>
      <c r="U118" s="61"/>
      <c r="V118" s="61"/>
      <c r="W118" s="61"/>
      <c r="X118" s="61"/>
      <c r="Y118" s="61"/>
      <c r="Z118" s="64">
        <f t="shared" si="15"/>
        <v>3270.1517099999996</v>
      </c>
      <c r="AA118" s="61"/>
      <c r="AB118" s="65">
        <f t="shared" si="16"/>
        <v>3270.1517099999996</v>
      </c>
      <c r="AC118" s="61"/>
      <c r="AD118" s="61"/>
      <c r="AE118" s="61"/>
      <c r="AF118" s="61"/>
      <c r="AG118" s="61"/>
      <c r="AH118" s="64">
        <f t="shared" si="11"/>
        <v>3364.9861095899996</v>
      </c>
      <c r="AI118" s="61"/>
      <c r="AJ118" s="65">
        <f t="shared" si="12"/>
        <v>3364.9861095899996</v>
      </c>
      <c r="AK118" s="61"/>
      <c r="AL118" s="61"/>
      <c r="AM118" s="61"/>
      <c r="AN118" s="61"/>
      <c r="AO118" s="61"/>
      <c r="AP118" s="64">
        <f t="shared" si="13"/>
        <v>3462.5707067681096</v>
      </c>
      <c r="AQ118" s="61"/>
      <c r="AR118" s="65">
        <f t="shared" si="17"/>
        <v>3462.5707067681096</v>
      </c>
      <c r="AS118" s="61"/>
      <c r="AT118" s="61"/>
      <c r="AU118" s="61"/>
      <c r="AV118" s="61"/>
      <c r="AW118" s="61"/>
      <c r="AX118" s="64">
        <f t="shared" si="18"/>
        <v>3562.9852572643849</v>
      </c>
      <c r="AY118" s="61"/>
      <c r="AZ118" s="65">
        <f t="shared" si="19"/>
        <v>3562.9852572643849</v>
      </c>
      <c r="BA118" s="61"/>
      <c r="BB118" s="61"/>
      <c r="BC118" s="61"/>
      <c r="BD118" s="61"/>
      <c r="BE118" s="61"/>
      <c r="BF118" s="66"/>
      <c r="BG118" s="66"/>
      <c r="BH118" s="66"/>
      <c r="BI118" s="66" t="s">
        <v>1510</v>
      </c>
    </row>
    <row r="119" spans="1:61" s="67" customFormat="1" x14ac:dyDescent="0.35">
      <c r="A119" s="90" t="s">
        <v>408</v>
      </c>
      <c r="B119" s="90" t="s">
        <v>160</v>
      </c>
      <c r="C119" s="90" t="s">
        <v>161</v>
      </c>
      <c r="D119" s="91" t="s">
        <v>162</v>
      </c>
      <c r="E119" s="90" t="s">
        <v>409</v>
      </c>
      <c r="F119" s="90" t="s">
        <v>369</v>
      </c>
      <c r="G119" s="90" t="s">
        <v>186</v>
      </c>
      <c r="H119" s="90" t="s">
        <v>54</v>
      </c>
      <c r="I119" s="92">
        <v>5027</v>
      </c>
      <c r="J119" s="90" t="s">
        <v>170</v>
      </c>
      <c r="K119" s="93">
        <f t="shared" si="10"/>
        <v>46047.32</v>
      </c>
      <c r="L119" s="220">
        <v>36144.22</v>
      </c>
      <c r="M119" s="63"/>
      <c r="N119" s="63"/>
      <c r="O119" s="63"/>
      <c r="P119" s="60" t="s">
        <v>122</v>
      </c>
      <c r="Q119" s="60"/>
      <c r="R119" s="64">
        <v>37192.40238</v>
      </c>
      <c r="S119" s="61"/>
      <c r="T119" s="65">
        <f t="shared" si="14"/>
        <v>37192.40238</v>
      </c>
      <c r="U119" s="61"/>
      <c r="V119" s="61"/>
      <c r="W119" s="61"/>
      <c r="X119" s="61"/>
      <c r="Y119" s="61"/>
      <c r="Z119" s="64">
        <f t="shared" si="15"/>
        <v>37192.40238</v>
      </c>
      <c r="AA119" s="61"/>
      <c r="AB119" s="65">
        <f t="shared" si="16"/>
        <v>37192.40238</v>
      </c>
      <c r="AC119" s="61"/>
      <c r="AD119" s="61"/>
      <c r="AE119" s="61"/>
      <c r="AF119" s="61"/>
      <c r="AG119" s="61"/>
      <c r="AH119" s="64">
        <f t="shared" si="11"/>
        <v>38270.98204902</v>
      </c>
      <c r="AI119" s="61"/>
      <c r="AJ119" s="65">
        <f t="shared" si="12"/>
        <v>38270.98204902</v>
      </c>
      <c r="AK119" s="61"/>
      <c r="AL119" s="61"/>
      <c r="AM119" s="61"/>
      <c r="AN119" s="61"/>
      <c r="AO119" s="61"/>
      <c r="AP119" s="64">
        <f t="shared" si="13"/>
        <v>39380.840528441578</v>
      </c>
      <c r="AQ119" s="61"/>
      <c r="AR119" s="65">
        <f t="shared" si="17"/>
        <v>39380.840528441578</v>
      </c>
      <c r="AS119" s="61"/>
      <c r="AT119" s="61"/>
      <c r="AU119" s="61"/>
      <c r="AV119" s="61"/>
      <c r="AW119" s="61"/>
      <c r="AX119" s="64">
        <f t="shared" si="18"/>
        <v>40522.884903766382</v>
      </c>
      <c r="AY119" s="61"/>
      <c r="AZ119" s="65">
        <f t="shared" si="19"/>
        <v>40522.884903766382</v>
      </c>
      <c r="BA119" s="61"/>
      <c r="BB119" s="61"/>
      <c r="BC119" s="61"/>
      <c r="BD119" s="61"/>
      <c r="BE119" s="61"/>
      <c r="BF119" s="66"/>
      <c r="BG119" s="66"/>
      <c r="BH119" s="66"/>
      <c r="BI119" s="66" t="s">
        <v>1510</v>
      </c>
    </row>
    <row r="120" spans="1:61" s="67" customFormat="1" x14ac:dyDescent="0.35">
      <c r="A120" s="90" t="s">
        <v>410</v>
      </c>
      <c r="B120" s="90" t="s">
        <v>160</v>
      </c>
      <c r="C120" s="90" t="s">
        <v>161</v>
      </c>
      <c r="D120" s="91" t="s">
        <v>162</v>
      </c>
      <c r="E120" s="90" t="s">
        <v>411</v>
      </c>
      <c r="F120" s="90" t="s">
        <v>369</v>
      </c>
      <c r="G120" s="90" t="s">
        <v>186</v>
      </c>
      <c r="H120" s="90" t="s">
        <v>54</v>
      </c>
      <c r="I120" s="92">
        <v>100</v>
      </c>
      <c r="J120" s="90" t="s">
        <v>200</v>
      </c>
      <c r="K120" s="93">
        <f t="shared" si="10"/>
        <v>916</v>
      </c>
      <c r="L120" s="220">
        <v>719</v>
      </c>
      <c r="M120" s="63"/>
      <c r="N120" s="63"/>
      <c r="O120" s="63"/>
      <c r="P120" s="60" t="s">
        <v>120</v>
      </c>
      <c r="Q120" s="60">
        <v>24</v>
      </c>
      <c r="R120" s="64">
        <v>739.851</v>
      </c>
      <c r="S120" s="61"/>
      <c r="T120" s="65">
        <f t="shared" si="14"/>
        <v>739.851</v>
      </c>
      <c r="U120" s="61"/>
      <c r="V120" s="61"/>
      <c r="W120" s="61"/>
      <c r="X120" s="61"/>
      <c r="Y120" s="61"/>
      <c r="Z120" s="64">
        <f t="shared" si="15"/>
        <v>739.851</v>
      </c>
      <c r="AA120" s="61"/>
      <c r="AB120" s="65">
        <f t="shared" si="16"/>
        <v>739.851</v>
      </c>
      <c r="AC120" s="61"/>
      <c r="AD120" s="61"/>
      <c r="AE120" s="61"/>
      <c r="AF120" s="61"/>
      <c r="AG120" s="61"/>
      <c r="AH120" s="64">
        <f t="shared" si="11"/>
        <v>761.30667900000003</v>
      </c>
      <c r="AI120" s="61"/>
      <c r="AJ120" s="65">
        <f t="shared" si="12"/>
        <v>761.30667900000003</v>
      </c>
      <c r="AK120" s="61"/>
      <c r="AL120" s="61"/>
      <c r="AM120" s="61"/>
      <c r="AN120" s="61"/>
      <c r="AO120" s="61"/>
      <c r="AP120" s="64">
        <f t="shared" si="13"/>
        <v>783.38457269100002</v>
      </c>
      <c r="AQ120" s="61"/>
      <c r="AR120" s="65">
        <f t="shared" si="17"/>
        <v>783.38457269100002</v>
      </c>
      <c r="AS120" s="61"/>
      <c r="AT120" s="61"/>
      <c r="AU120" s="61"/>
      <c r="AV120" s="61"/>
      <c r="AW120" s="61"/>
      <c r="AX120" s="64">
        <f t="shared" si="18"/>
        <v>806.10272529903898</v>
      </c>
      <c r="AY120" s="61"/>
      <c r="AZ120" s="65">
        <f t="shared" si="19"/>
        <v>806.10272529903898</v>
      </c>
      <c r="BA120" s="61"/>
      <c r="BB120" s="61"/>
      <c r="BC120" s="61"/>
      <c r="BD120" s="61"/>
      <c r="BE120" s="61"/>
      <c r="BF120" s="66"/>
      <c r="BG120" s="66" t="s">
        <v>1332</v>
      </c>
      <c r="BH120" s="66"/>
      <c r="BI120" s="66" t="s">
        <v>1510</v>
      </c>
    </row>
    <row r="121" spans="1:61" s="67" customFormat="1" x14ac:dyDescent="0.35">
      <c r="A121" s="90" t="s">
        <v>412</v>
      </c>
      <c r="B121" s="90" t="s">
        <v>160</v>
      </c>
      <c r="C121" s="90" t="s">
        <v>161</v>
      </c>
      <c r="D121" s="91" t="s">
        <v>162</v>
      </c>
      <c r="E121" s="90" t="s">
        <v>413</v>
      </c>
      <c r="F121" s="90" t="s">
        <v>369</v>
      </c>
      <c r="G121" s="90" t="s">
        <v>186</v>
      </c>
      <c r="H121" s="90" t="s">
        <v>54</v>
      </c>
      <c r="I121" s="92">
        <v>2027</v>
      </c>
      <c r="J121" s="90" t="s">
        <v>176</v>
      </c>
      <c r="K121" s="93">
        <f t="shared" si="10"/>
        <v>18567.32</v>
      </c>
      <c r="L121" s="220">
        <v>14574.17</v>
      </c>
      <c r="M121" s="63"/>
      <c r="N121" s="63"/>
      <c r="O121" s="63"/>
      <c r="P121" s="60" t="s">
        <v>122</v>
      </c>
      <c r="Q121" s="60"/>
      <c r="R121" s="64">
        <v>14996.82093</v>
      </c>
      <c r="S121" s="61"/>
      <c r="T121" s="65">
        <f t="shared" si="14"/>
        <v>14996.82093</v>
      </c>
      <c r="U121" s="61"/>
      <c r="V121" s="61"/>
      <c r="W121" s="61"/>
      <c r="X121" s="61"/>
      <c r="Y121" s="61"/>
      <c r="Z121" s="64">
        <f t="shared" si="15"/>
        <v>14996.82093</v>
      </c>
      <c r="AA121" s="61"/>
      <c r="AB121" s="65">
        <f t="shared" si="16"/>
        <v>14996.82093</v>
      </c>
      <c r="AC121" s="61"/>
      <c r="AD121" s="61"/>
      <c r="AE121" s="61"/>
      <c r="AF121" s="61"/>
      <c r="AG121" s="61"/>
      <c r="AH121" s="64">
        <f t="shared" si="11"/>
        <v>15431.728736970001</v>
      </c>
      <c r="AI121" s="61"/>
      <c r="AJ121" s="65">
        <f t="shared" si="12"/>
        <v>15431.728736970001</v>
      </c>
      <c r="AK121" s="61"/>
      <c r="AL121" s="61"/>
      <c r="AM121" s="61"/>
      <c r="AN121" s="61"/>
      <c r="AO121" s="61"/>
      <c r="AP121" s="64">
        <f t="shared" si="13"/>
        <v>15879.248870342131</v>
      </c>
      <c r="AQ121" s="61"/>
      <c r="AR121" s="65">
        <f t="shared" si="17"/>
        <v>15879.248870342131</v>
      </c>
      <c r="AS121" s="61"/>
      <c r="AT121" s="61"/>
      <c r="AU121" s="61"/>
      <c r="AV121" s="61"/>
      <c r="AW121" s="61"/>
      <c r="AX121" s="64">
        <f t="shared" si="18"/>
        <v>16339.747087582053</v>
      </c>
      <c r="AY121" s="61"/>
      <c r="AZ121" s="65">
        <f t="shared" si="19"/>
        <v>16339.747087582053</v>
      </c>
      <c r="BA121" s="61"/>
      <c r="BB121" s="61"/>
      <c r="BC121" s="61"/>
      <c r="BD121" s="61"/>
      <c r="BE121" s="61"/>
      <c r="BF121" s="66"/>
      <c r="BG121" s="66"/>
      <c r="BH121" s="66"/>
      <c r="BI121" s="66" t="s">
        <v>1510</v>
      </c>
    </row>
    <row r="122" spans="1:61" s="67" customFormat="1" x14ac:dyDescent="0.35">
      <c r="A122" s="90" t="s">
        <v>414</v>
      </c>
      <c r="B122" s="90" t="s">
        <v>160</v>
      </c>
      <c r="C122" s="90" t="s">
        <v>161</v>
      </c>
      <c r="D122" s="91" t="s">
        <v>162</v>
      </c>
      <c r="E122" s="90" t="s">
        <v>415</v>
      </c>
      <c r="F122" s="90" t="s">
        <v>369</v>
      </c>
      <c r="G122" s="90" t="s">
        <v>186</v>
      </c>
      <c r="H122" s="90" t="s">
        <v>54</v>
      </c>
      <c r="I122" s="92">
        <v>55936</v>
      </c>
      <c r="J122" s="90" t="s">
        <v>167</v>
      </c>
      <c r="K122" s="93">
        <f t="shared" si="10"/>
        <v>512373.76000000001</v>
      </c>
      <c r="L122" s="220">
        <v>402180.83</v>
      </c>
      <c r="M122" s="63"/>
      <c r="N122" s="63"/>
      <c r="O122" s="63"/>
      <c r="P122" s="60" t="s">
        <v>122</v>
      </c>
      <c r="Q122" s="60"/>
      <c r="R122" s="64">
        <v>413844.07407000003</v>
      </c>
      <c r="S122" s="61"/>
      <c r="T122" s="65">
        <f t="shared" si="14"/>
        <v>413844.07407000003</v>
      </c>
      <c r="U122" s="61"/>
      <c r="V122" s="61"/>
      <c r="W122" s="61"/>
      <c r="X122" s="61"/>
      <c r="Y122" s="61"/>
      <c r="Z122" s="64">
        <f t="shared" si="15"/>
        <v>413844.07407000003</v>
      </c>
      <c r="AA122" s="61"/>
      <c r="AB122" s="65">
        <f t="shared" si="16"/>
        <v>413844.07407000003</v>
      </c>
      <c r="AC122" s="61"/>
      <c r="AD122" s="61"/>
      <c r="AE122" s="61"/>
      <c r="AF122" s="61"/>
      <c r="AG122" s="61"/>
      <c r="AH122" s="64">
        <f t="shared" si="11"/>
        <v>425845.55221803003</v>
      </c>
      <c r="AI122" s="61"/>
      <c r="AJ122" s="65">
        <f t="shared" si="12"/>
        <v>425845.55221803003</v>
      </c>
      <c r="AK122" s="61"/>
      <c r="AL122" s="61"/>
      <c r="AM122" s="61"/>
      <c r="AN122" s="61"/>
      <c r="AO122" s="61"/>
      <c r="AP122" s="64">
        <f t="shared" si="13"/>
        <v>438195.07323235291</v>
      </c>
      <c r="AQ122" s="61"/>
      <c r="AR122" s="65">
        <f t="shared" si="17"/>
        <v>438195.07323235291</v>
      </c>
      <c r="AS122" s="61"/>
      <c r="AT122" s="61"/>
      <c r="AU122" s="61"/>
      <c r="AV122" s="61"/>
      <c r="AW122" s="61"/>
      <c r="AX122" s="64">
        <f t="shared" si="18"/>
        <v>450902.73035609117</v>
      </c>
      <c r="AY122" s="61"/>
      <c r="AZ122" s="65">
        <f t="shared" si="19"/>
        <v>450902.73035609117</v>
      </c>
      <c r="BA122" s="61"/>
      <c r="BB122" s="61"/>
      <c r="BC122" s="61"/>
      <c r="BD122" s="61"/>
      <c r="BE122" s="61"/>
      <c r="BF122" s="66"/>
      <c r="BG122" s="66"/>
      <c r="BH122" s="66"/>
      <c r="BI122" s="66" t="s">
        <v>1510</v>
      </c>
    </row>
    <row r="123" spans="1:61" s="67" customFormat="1" x14ac:dyDescent="0.35">
      <c r="A123" s="90" t="s">
        <v>416</v>
      </c>
      <c r="B123" s="90" t="s">
        <v>160</v>
      </c>
      <c r="C123" s="90" t="s">
        <v>161</v>
      </c>
      <c r="D123" s="91" t="s">
        <v>162</v>
      </c>
      <c r="E123" s="90" t="s">
        <v>417</v>
      </c>
      <c r="F123" s="90" t="s">
        <v>369</v>
      </c>
      <c r="G123" s="90" t="s">
        <v>186</v>
      </c>
      <c r="H123" s="90" t="s">
        <v>54</v>
      </c>
      <c r="I123" s="92">
        <v>5027</v>
      </c>
      <c r="J123" s="90" t="s">
        <v>170</v>
      </c>
      <c r="K123" s="93">
        <f t="shared" si="10"/>
        <v>46047.32</v>
      </c>
      <c r="L123" s="220">
        <v>36144.22</v>
      </c>
      <c r="M123" s="63"/>
      <c r="N123" s="63"/>
      <c r="O123" s="63"/>
      <c r="P123" s="60" t="s">
        <v>122</v>
      </c>
      <c r="Q123" s="60"/>
      <c r="R123" s="64">
        <v>37192.40238</v>
      </c>
      <c r="S123" s="61"/>
      <c r="T123" s="65">
        <f t="shared" si="14"/>
        <v>37192.40238</v>
      </c>
      <c r="U123" s="61"/>
      <c r="V123" s="61"/>
      <c r="W123" s="61"/>
      <c r="X123" s="61"/>
      <c r="Y123" s="61"/>
      <c r="Z123" s="64">
        <f t="shared" si="15"/>
        <v>37192.40238</v>
      </c>
      <c r="AA123" s="61"/>
      <c r="AB123" s="65">
        <f t="shared" si="16"/>
        <v>37192.40238</v>
      </c>
      <c r="AC123" s="61"/>
      <c r="AD123" s="61"/>
      <c r="AE123" s="61"/>
      <c r="AF123" s="61"/>
      <c r="AG123" s="61"/>
      <c r="AH123" s="64">
        <f t="shared" si="11"/>
        <v>38270.98204902</v>
      </c>
      <c r="AI123" s="61"/>
      <c r="AJ123" s="65">
        <f t="shared" si="12"/>
        <v>38270.98204902</v>
      </c>
      <c r="AK123" s="61"/>
      <c r="AL123" s="61"/>
      <c r="AM123" s="61"/>
      <c r="AN123" s="61"/>
      <c r="AO123" s="61"/>
      <c r="AP123" s="64">
        <f t="shared" si="13"/>
        <v>39380.840528441578</v>
      </c>
      <c r="AQ123" s="61"/>
      <c r="AR123" s="65">
        <f t="shared" si="17"/>
        <v>39380.840528441578</v>
      </c>
      <c r="AS123" s="61"/>
      <c r="AT123" s="61"/>
      <c r="AU123" s="61"/>
      <c r="AV123" s="61"/>
      <c r="AW123" s="61"/>
      <c r="AX123" s="64">
        <f t="shared" si="18"/>
        <v>40522.884903766382</v>
      </c>
      <c r="AY123" s="61"/>
      <c r="AZ123" s="65">
        <f t="shared" si="19"/>
        <v>40522.884903766382</v>
      </c>
      <c r="BA123" s="61"/>
      <c r="BB123" s="61"/>
      <c r="BC123" s="61"/>
      <c r="BD123" s="61"/>
      <c r="BE123" s="61"/>
      <c r="BF123" s="66"/>
      <c r="BG123" s="66"/>
      <c r="BH123" s="66"/>
      <c r="BI123" s="66" t="s">
        <v>1510</v>
      </c>
    </row>
    <row r="124" spans="1:61" s="67" customFormat="1" x14ac:dyDescent="0.35">
      <c r="A124" s="90" t="s">
        <v>418</v>
      </c>
      <c r="B124" s="90" t="s">
        <v>160</v>
      </c>
      <c r="C124" s="90" t="s">
        <v>161</v>
      </c>
      <c r="D124" s="91" t="s">
        <v>162</v>
      </c>
      <c r="E124" s="90" t="s">
        <v>419</v>
      </c>
      <c r="F124" s="90" t="s">
        <v>369</v>
      </c>
      <c r="G124" s="90" t="s">
        <v>186</v>
      </c>
      <c r="H124" s="90" t="s">
        <v>54</v>
      </c>
      <c r="I124" s="92">
        <v>1378</v>
      </c>
      <c r="J124" s="90" t="s">
        <v>206</v>
      </c>
      <c r="K124" s="93">
        <f t="shared" si="10"/>
        <v>12622.48</v>
      </c>
      <c r="L124" s="220">
        <v>9907.84</v>
      </c>
      <c r="M124" s="63"/>
      <c r="N124" s="63"/>
      <c r="O124" s="63"/>
      <c r="P124" s="60" t="s">
        <v>122</v>
      </c>
      <c r="Q124" s="60"/>
      <c r="R124" s="64">
        <v>10195.167359999999</v>
      </c>
      <c r="S124" s="61"/>
      <c r="T124" s="65">
        <f t="shared" si="14"/>
        <v>10195.167359999999</v>
      </c>
      <c r="U124" s="61"/>
      <c r="V124" s="61"/>
      <c r="W124" s="61"/>
      <c r="X124" s="61"/>
      <c r="Y124" s="61"/>
      <c r="Z124" s="64">
        <f t="shared" si="15"/>
        <v>10195.167359999999</v>
      </c>
      <c r="AA124" s="61"/>
      <c r="AB124" s="65">
        <f t="shared" si="16"/>
        <v>10195.167359999999</v>
      </c>
      <c r="AC124" s="61"/>
      <c r="AD124" s="61"/>
      <c r="AE124" s="61"/>
      <c r="AF124" s="61"/>
      <c r="AG124" s="61"/>
      <c r="AH124" s="64">
        <f t="shared" si="11"/>
        <v>10490.827213439999</v>
      </c>
      <c r="AI124" s="61"/>
      <c r="AJ124" s="65">
        <f t="shared" si="12"/>
        <v>10490.827213439999</v>
      </c>
      <c r="AK124" s="61"/>
      <c r="AL124" s="61"/>
      <c r="AM124" s="61"/>
      <c r="AN124" s="61"/>
      <c r="AO124" s="61"/>
      <c r="AP124" s="64">
        <f t="shared" si="13"/>
        <v>10795.06120262976</v>
      </c>
      <c r="AQ124" s="61"/>
      <c r="AR124" s="65">
        <f t="shared" si="17"/>
        <v>10795.06120262976</v>
      </c>
      <c r="AS124" s="61"/>
      <c r="AT124" s="61"/>
      <c r="AU124" s="61"/>
      <c r="AV124" s="61"/>
      <c r="AW124" s="61"/>
      <c r="AX124" s="64">
        <f t="shared" si="18"/>
        <v>11108.117977506023</v>
      </c>
      <c r="AY124" s="61"/>
      <c r="AZ124" s="65">
        <f t="shared" si="19"/>
        <v>11108.117977506023</v>
      </c>
      <c r="BA124" s="61"/>
      <c r="BB124" s="61"/>
      <c r="BC124" s="61"/>
      <c r="BD124" s="61"/>
      <c r="BE124" s="61"/>
      <c r="BF124" s="66"/>
      <c r="BG124" s="66"/>
      <c r="BH124" s="66"/>
      <c r="BI124" s="66" t="s">
        <v>1510</v>
      </c>
    </row>
    <row r="125" spans="1:61" s="67" customFormat="1" x14ac:dyDescent="0.35">
      <c r="A125" s="90" t="s">
        <v>420</v>
      </c>
      <c r="B125" s="90" t="s">
        <v>160</v>
      </c>
      <c r="C125" s="90" t="s">
        <v>161</v>
      </c>
      <c r="D125" s="91" t="s">
        <v>162</v>
      </c>
      <c r="E125" s="90" t="s">
        <v>259</v>
      </c>
      <c r="F125" s="90" t="s">
        <v>369</v>
      </c>
      <c r="G125" s="90" t="s">
        <v>186</v>
      </c>
      <c r="H125" s="90" t="s">
        <v>54</v>
      </c>
      <c r="I125" s="92">
        <v>25152</v>
      </c>
      <c r="J125" s="90" t="s">
        <v>173</v>
      </c>
      <c r="K125" s="93">
        <f t="shared" si="10"/>
        <v>230392.32000000001</v>
      </c>
      <c r="L125" s="220">
        <v>180843.33</v>
      </c>
      <c r="M125" s="63"/>
      <c r="N125" s="63"/>
      <c r="O125" s="63"/>
      <c r="P125" s="60" t="s">
        <v>120</v>
      </c>
      <c r="Q125" s="60">
        <v>93</v>
      </c>
      <c r="R125" s="64">
        <v>186087.78657</v>
      </c>
      <c r="S125" s="61"/>
      <c r="T125" s="65">
        <f t="shared" si="14"/>
        <v>186087.78657</v>
      </c>
      <c r="U125" s="61"/>
      <c r="V125" s="61"/>
      <c r="W125" s="61"/>
      <c r="X125" s="61"/>
      <c r="Y125" s="61"/>
      <c r="Z125" s="64">
        <f t="shared" si="15"/>
        <v>186087.78657</v>
      </c>
      <c r="AA125" s="61"/>
      <c r="AB125" s="65">
        <f t="shared" si="16"/>
        <v>186087.78657</v>
      </c>
      <c r="AC125" s="61"/>
      <c r="AD125" s="61"/>
      <c r="AE125" s="61"/>
      <c r="AF125" s="61"/>
      <c r="AG125" s="61"/>
      <c r="AH125" s="64">
        <f t="shared" si="11"/>
        <v>191484.33238052999</v>
      </c>
      <c r="AI125" s="61"/>
      <c r="AJ125" s="65">
        <f t="shared" si="12"/>
        <v>191484.33238052999</v>
      </c>
      <c r="AK125" s="61"/>
      <c r="AL125" s="61"/>
      <c r="AM125" s="61"/>
      <c r="AN125" s="61"/>
      <c r="AO125" s="61"/>
      <c r="AP125" s="64">
        <f t="shared" si="13"/>
        <v>197037.37801956537</v>
      </c>
      <c r="AQ125" s="61"/>
      <c r="AR125" s="65">
        <f t="shared" si="17"/>
        <v>197037.37801956537</v>
      </c>
      <c r="AS125" s="61"/>
      <c r="AT125" s="61"/>
      <c r="AU125" s="61"/>
      <c r="AV125" s="61"/>
      <c r="AW125" s="61"/>
      <c r="AX125" s="64">
        <f t="shared" si="18"/>
        <v>202751.46198213275</v>
      </c>
      <c r="AY125" s="61"/>
      <c r="AZ125" s="65">
        <f t="shared" si="19"/>
        <v>202751.46198213275</v>
      </c>
      <c r="BA125" s="61"/>
      <c r="BB125" s="61"/>
      <c r="BC125" s="61"/>
      <c r="BD125" s="61"/>
      <c r="BE125" s="61"/>
      <c r="BF125" s="66"/>
      <c r="BG125" s="66" t="s">
        <v>1332</v>
      </c>
      <c r="BH125" s="66"/>
      <c r="BI125" s="66" t="s">
        <v>1510</v>
      </c>
    </row>
    <row r="126" spans="1:61" s="67" customFormat="1" x14ac:dyDescent="0.35">
      <c r="A126" s="90" t="s">
        <v>421</v>
      </c>
      <c r="B126" s="90" t="s">
        <v>160</v>
      </c>
      <c r="C126" s="90" t="s">
        <v>161</v>
      </c>
      <c r="D126" s="91" t="s">
        <v>162</v>
      </c>
      <c r="E126" s="90" t="s">
        <v>422</v>
      </c>
      <c r="F126" s="90" t="s">
        <v>369</v>
      </c>
      <c r="G126" s="90" t="s">
        <v>186</v>
      </c>
      <c r="H126" s="90" t="s">
        <v>54</v>
      </c>
      <c r="I126" s="92">
        <v>5153</v>
      </c>
      <c r="J126" s="90" t="s">
        <v>170</v>
      </c>
      <c r="K126" s="93">
        <f t="shared" si="10"/>
        <v>47201.48</v>
      </c>
      <c r="L126" s="220">
        <v>37050.160000000003</v>
      </c>
      <c r="M126" s="63"/>
      <c r="N126" s="63"/>
      <c r="O126" s="63"/>
      <c r="P126" s="60" t="s">
        <v>122</v>
      </c>
      <c r="Q126" s="60"/>
      <c r="R126" s="64">
        <v>38124.614640000007</v>
      </c>
      <c r="S126" s="61"/>
      <c r="T126" s="65">
        <f t="shared" si="14"/>
        <v>38124.614640000007</v>
      </c>
      <c r="U126" s="61"/>
      <c r="V126" s="61"/>
      <c r="W126" s="61"/>
      <c r="X126" s="61"/>
      <c r="Y126" s="61"/>
      <c r="Z126" s="64">
        <f t="shared" si="15"/>
        <v>38124.614640000007</v>
      </c>
      <c r="AA126" s="61"/>
      <c r="AB126" s="65">
        <f t="shared" si="16"/>
        <v>38124.614640000007</v>
      </c>
      <c r="AC126" s="61"/>
      <c r="AD126" s="61"/>
      <c r="AE126" s="61"/>
      <c r="AF126" s="61"/>
      <c r="AG126" s="61"/>
      <c r="AH126" s="64">
        <f t="shared" si="11"/>
        <v>39230.228464560008</v>
      </c>
      <c r="AI126" s="61"/>
      <c r="AJ126" s="65">
        <f t="shared" si="12"/>
        <v>39230.228464560008</v>
      </c>
      <c r="AK126" s="61"/>
      <c r="AL126" s="61"/>
      <c r="AM126" s="61"/>
      <c r="AN126" s="61"/>
      <c r="AO126" s="61"/>
      <c r="AP126" s="64">
        <f t="shared" si="13"/>
        <v>40367.905090032247</v>
      </c>
      <c r="AQ126" s="61"/>
      <c r="AR126" s="65">
        <f t="shared" si="17"/>
        <v>40367.905090032247</v>
      </c>
      <c r="AS126" s="61"/>
      <c r="AT126" s="61"/>
      <c r="AU126" s="61"/>
      <c r="AV126" s="61"/>
      <c r="AW126" s="61"/>
      <c r="AX126" s="64">
        <f t="shared" si="18"/>
        <v>41538.574337643186</v>
      </c>
      <c r="AY126" s="61"/>
      <c r="AZ126" s="65">
        <f t="shared" si="19"/>
        <v>41538.574337643186</v>
      </c>
      <c r="BA126" s="61"/>
      <c r="BB126" s="61"/>
      <c r="BC126" s="61"/>
      <c r="BD126" s="61"/>
      <c r="BE126" s="61"/>
      <c r="BF126" s="66"/>
      <c r="BG126" s="66"/>
      <c r="BH126" s="66"/>
      <c r="BI126" s="66" t="s">
        <v>1510</v>
      </c>
    </row>
    <row r="127" spans="1:61" s="67" customFormat="1" x14ac:dyDescent="0.35">
      <c r="A127" s="90" t="s">
        <v>423</v>
      </c>
      <c r="B127" s="90" t="s">
        <v>160</v>
      </c>
      <c r="C127" s="90" t="s">
        <v>161</v>
      </c>
      <c r="D127" s="91" t="s">
        <v>162</v>
      </c>
      <c r="E127" s="90" t="s">
        <v>424</v>
      </c>
      <c r="F127" s="90" t="s">
        <v>369</v>
      </c>
      <c r="G127" s="90" t="s">
        <v>186</v>
      </c>
      <c r="H127" s="90" t="s">
        <v>54</v>
      </c>
      <c r="I127" s="92">
        <v>600</v>
      </c>
      <c r="J127" s="90" t="s">
        <v>176</v>
      </c>
      <c r="K127" s="93">
        <f t="shared" si="10"/>
        <v>5496</v>
      </c>
      <c r="L127" s="220">
        <v>4314.01</v>
      </c>
      <c r="M127" s="63"/>
      <c r="N127" s="63"/>
      <c r="O127" s="63"/>
      <c r="P127" s="60" t="s">
        <v>122</v>
      </c>
      <c r="Q127" s="60"/>
      <c r="R127" s="64">
        <v>4439.1162899999999</v>
      </c>
      <c r="S127" s="61"/>
      <c r="T127" s="65">
        <f t="shared" si="14"/>
        <v>4439.1162899999999</v>
      </c>
      <c r="U127" s="61"/>
      <c r="V127" s="61"/>
      <c r="W127" s="61"/>
      <c r="X127" s="61"/>
      <c r="Y127" s="61"/>
      <c r="Z127" s="64">
        <f t="shared" si="15"/>
        <v>4439.1162899999999</v>
      </c>
      <c r="AA127" s="61"/>
      <c r="AB127" s="65">
        <f t="shared" si="16"/>
        <v>4439.1162899999999</v>
      </c>
      <c r="AC127" s="61"/>
      <c r="AD127" s="61"/>
      <c r="AE127" s="61"/>
      <c r="AF127" s="61"/>
      <c r="AG127" s="61"/>
      <c r="AH127" s="64">
        <f t="shared" si="11"/>
        <v>4567.85066241</v>
      </c>
      <c r="AI127" s="61"/>
      <c r="AJ127" s="65">
        <f t="shared" si="12"/>
        <v>4567.85066241</v>
      </c>
      <c r="AK127" s="61"/>
      <c r="AL127" s="61"/>
      <c r="AM127" s="61"/>
      <c r="AN127" s="61"/>
      <c r="AO127" s="61"/>
      <c r="AP127" s="64">
        <f t="shared" si="13"/>
        <v>4700.3183316198902</v>
      </c>
      <c r="AQ127" s="61"/>
      <c r="AR127" s="65">
        <f t="shared" si="17"/>
        <v>4700.3183316198902</v>
      </c>
      <c r="AS127" s="61"/>
      <c r="AT127" s="61"/>
      <c r="AU127" s="61"/>
      <c r="AV127" s="61"/>
      <c r="AW127" s="61"/>
      <c r="AX127" s="64">
        <f t="shared" si="18"/>
        <v>4836.627563236867</v>
      </c>
      <c r="AY127" s="61"/>
      <c r="AZ127" s="65">
        <f t="shared" si="19"/>
        <v>4836.627563236867</v>
      </c>
      <c r="BA127" s="61"/>
      <c r="BB127" s="61"/>
      <c r="BC127" s="61"/>
      <c r="BD127" s="61"/>
      <c r="BE127" s="61"/>
      <c r="BF127" s="66"/>
      <c r="BG127" s="66"/>
      <c r="BH127" s="66"/>
      <c r="BI127" s="66" t="s">
        <v>1510</v>
      </c>
    </row>
    <row r="128" spans="1:61" s="67" customFormat="1" x14ac:dyDescent="0.35">
      <c r="A128" s="90" t="s">
        <v>425</v>
      </c>
      <c r="B128" s="90" t="s">
        <v>160</v>
      </c>
      <c r="C128" s="90" t="s">
        <v>161</v>
      </c>
      <c r="D128" s="91" t="s">
        <v>162</v>
      </c>
      <c r="E128" s="90" t="s">
        <v>426</v>
      </c>
      <c r="F128" s="90" t="s">
        <v>369</v>
      </c>
      <c r="G128" s="90" t="s">
        <v>186</v>
      </c>
      <c r="H128" s="90" t="s">
        <v>54</v>
      </c>
      <c r="I128" s="92">
        <v>5027</v>
      </c>
      <c r="J128" s="90" t="s">
        <v>170</v>
      </c>
      <c r="K128" s="93">
        <f t="shared" si="10"/>
        <v>46047.32</v>
      </c>
      <c r="L128" s="220">
        <v>36144.22</v>
      </c>
      <c r="M128" s="63"/>
      <c r="N128" s="63"/>
      <c r="O128" s="63"/>
      <c r="P128" s="60" t="s">
        <v>122</v>
      </c>
      <c r="Q128" s="60"/>
      <c r="R128" s="64">
        <v>37192.40238</v>
      </c>
      <c r="S128" s="61"/>
      <c r="T128" s="65">
        <f t="shared" si="14"/>
        <v>37192.40238</v>
      </c>
      <c r="U128" s="61"/>
      <c r="V128" s="61"/>
      <c r="W128" s="61"/>
      <c r="X128" s="61"/>
      <c r="Y128" s="61"/>
      <c r="Z128" s="64">
        <f t="shared" si="15"/>
        <v>37192.40238</v>
      </c>
      <c r="AA128" s="61"/>
      <c r="AB128" s="65">
        <f t="shared" si="16"/>
        <v>37192.40238</v>
      </c>
      <c r="AC128" s="61"/>
      <c r="AD128" s="61"/>
      <c r="AE128" s="61"/>
      <c r="AF128" s="61"/>
      <c r="AG128" s="61"/>
      <c r="AH128" s="64">
        <f t="shared" si="11"/>
        <v>38270.98204902</v>
      </c>
      <c r="AI128" s="61"/>
      <c r="AJ128" s="65">
        <f t="shared" si="12"/>
        <v>38270.98204902</v>
      </c>
      <c r="AK128" s="61"/>
      <c r="AL128" s="61"/>
      <c r="AM128" s="61"/>
      <c r="AN128" s="61"/>
      <c r="AO128" s="61"/>
      <c r="AP128" s="64">
        <f t="shared" si="13"/>
        <v>39380.840528441578</v>
      </c>
      <c r="AQ128" s="61"/>
      <c r="AR128" s="65">
        <f t="shared" si="17"/>
        <v>39380.840528441578</v>
      </c>
      <c r="AS128" s="61"/>
      <c r="AT128" s="61"/>
      <c r="AU128" s="61"/>
      <c r="AV128" s="61"/>
      <c r="AW128" s="61"/>
      <c r="AX128" s="64">
        <f t="shared" si="18"/>
        <v>40522.884903766382</v>
      </c>
      <c r="AY128" s="61"/>
      <c r="AZ128" s="65">
        <f t="shared" si="19"/>
        <v>40522.884903766382</v>
      </c>
      <c r="BA128" s="61"/>
      <c r="BB128" s="61"/>
      <c r="BC128" s="61"/>
      <c r="BD128" s="61"/>
      <c r="BE128" s="61"/>
      <c r="BF128" s="66"/>
      <c r="BG128" s="66"/>
      <c r="BH128" s="66"/>
      <c r="BI128" s="66" t="s">
        <v>1510</v>
      </c>
    </row>
    <row r="129" spans="1:61" s="67" customFormat="1" x14ac:dyDescent="0.35">
      <c r="A129" s="90" t="s">
        <v>427</v>
      </c>
      <c r="B129" s="90" t="s">
        <v>160</v>
      </c>
      <c r="C129" s="90" t="s">
        <v>161</v>
      </c>
      <c r="D129" s="91" t="s">
        <v>162</v>
      </c>
      <c r="E129" s="90" t="s">
        <v>428</v>
      </c>
      <c r="F129" s="90" t="s">
        <v>369</v>
      </c>
      <c r="G129" s="90" t="s">
        <v>186</v>
      </c>
      <c r="H129" s="90" t="s">
        <v>54</v>
      </c>
      <c r="I129" s="92">
        <v>14358</v>
      </c>
      <c r="J129" s="90" t="s">
        <v>173</v>
      </c>
      <c r="K129" s="93">
        <f t="shared" si="10"/>
        <v>131519.28</v>
      </c>
      <c r="L129" s="220">
        <v>103234.27</v>
      </c>
      <c r="M129" s="63"/>
      <c r="N129" s="63"/>
      <c r="O129" s="63"/>
      <c r="P129" s="60" t="s">
        <v>122</v>
      </c>
      <c r="Q129" s="60"/>
      <c r="R129" s="64">
        <v>106228.06383</v>
      </c>
      <c r="S129" s="61"/>
      <c r="T129" s="65">
        <f t="shared" si="14"/>
        <v>106228.06383</v>
      </c>
      <c r="U129" s="61"/>
      <c r="V129" s="61"/>
      <c r="W129" s="61"/>
      <c r="X129" s="61"/>
      <c r="Y129" s="61"/>
      <c r="Z129" s="64">
        <f t="shared" si="15"/>
        <v>106228.06383</v>
      </c>
      <c r="AA129" s="61"/>
      <c r="AB129" s="65">
        <f t="shared" si="16"/>
        <v>106228.06383</v>
      </c>
      <c r="AC129" s="61"/>
      <c r="AD129" s="61"/>
      <c r="AE129" s="61"/>
      <c r="AF129" s="61"/>
      <c r="AG129" s="61"/>
      <c r="AH129" s="64">
        <f t="shared" si="11"/>
        <v>109308.67768107</v>
      </c>
      <c r="AI129" s="61"/>
      <c r="AJ129" s="65">
        <f t="shared" si="12"/>
        <v>109308.67768107</v>
      </c>
      <c r="AK129" s="61"/>
      <c r="AL129" s="61"/>
      <c r="AM129" s="61"/>
      <c r="AN129" s="61"/>
      <c r="AO129" s="61"/>
      <c r="AP129" s="64">
        <f t="shared" si="13"/>
        <v>112478.62933382102</v>
      </c>
      <c r="AQ129" s="61"/>
      <c r="AR129" s="65">
        <f t="shared" si="17"/>
        <v>112478.62933382102</v>
      </c>
      <c r="AS129" s="61"/>
      <c r="AT129" s="61"/>
      <c r="AU129" s="61"/>
      <c r="AV129" s="61"/>
      <c r="AW129" s="61"/>
      <c r="AX129" s="64">
        <f t="shared" si="18"/>
        <v>115740.50958450184</v>
      </c>
      <c r="AY129" s="61"/>
      <c r="AZ129" s="65">
        <f t="shared" si="19"/>
        <v>115740.50958450184</v>
      </c>
      <c r="BA129" s="61"/>
      <c r="BB129" s="61"/>
      <c r="BC129" s="61"/>
      <c r="BD129" s="61"/>
      <c r="BE129" s="61"/>
      <c r="BF129" s="66"/>
      <c r="BG129" s="66"/>
      <c r="BH129" s="66"/>
      <c r="BI129" s="66" t="s">
        <v>1510</v>
      </c>
    </row>
    <row r="130" spans="1:61" s="67" customFormat="1" x14ac:dyDescent="0.35">
      <c r="A130" s="90" t="s">
        <v>429</v>
      </c>
      <c r="B130" s="90" t="s">
        <v>160</v>
      </c>
      <c r="C130" s="90" t="s">
        <v>161</v>
      </c>
      <c r="D130" s="91" t="s">
        <v>162</v>
      </c>
      <c r="E130" s="90" t="s">
        <v>430</v>
      </c>
      <c r="F130" s="90" t="s">
        <v>369</v>
      </c>
      <c r="G130" s="90" t="s">
        <v>186</v>
      </c>
      <c r="H130" s="90" t="s">
        <v>54</v>
      </c>
      <c r="I130" s="92">
        <v>5134</v>
      </c>
      <c r="J130" s="90" t="s">
        <v>203</v>
      </c>
      <c r="K130" s="93">
        <f t="shared" si="10"/>
        <v>47027.44</v>
      </c>
      <c r="L130" s="220">
        <v>36913.550000000003</v>
      </c>
      <c r="M130" s="63"/>
      <c r="N130" s="63"/>
      <c r="O130" s="63"/>
      <c r="P130" s="60" t="s">
        <v>122</v>
      </c>
      <c r="Q130" s="60"/>
      <c r="R130" s="64">
        <v>37984.042950000003</v>
      </c>
      <c r="S130" s="61"/>
      <c r="T130" s="65">
        <f t="shared" si="14"/>
        <v>37984.042950000003</v>
      </c>
      <c r="U130" s="61"/>
      <c r="V130" s="61"/>
      <c r="W130" s="61"/>
      <c r="X130" s="61"/>
      <c r="Y130" s="61"/>
      <c r="Z130" s="64">
        <f t="shared" si="15"/>
        <v>37984.042950000003</v>
      </c>
      <c r="AA130" s="61"/>
      <c r="AB130" s="65">
        <f t="shared" si="16"/>
        <v>37984.042950000003</v>
      </c>
      <c r="AC130" s="61"/>
      <c r="AD130" s="61"/>
      <c r="AE130" s="61"/>
      <c r="AF130" s="61"/>
      <c r="AG130" s="61"/>
      <c r="AH130" s="64">
        <f t="shared" si="11"/>
        <v>39085.580195550006</v>
      </c>
      <c r="AI130" s="61"/>
      <c r="AJ130" s="65">
        <f t="shared" si="12"/>
        <v>39085.580195550006</v>
      </c>
      <c r="AK130" s="61"/>
      <c r="AL130" s="61"/>
      <c r="AM130" s="61"/>
      <c r="AN130" s="61"/>
      <c r="AO130" s="61"/>
      <c r="AP130" s="64">
        <f t="shared" si="13"/>
        <v>40219.062021220954</v>
      </c>
      <c r="AQ130" s="61"/>
      <c r="AR130" s="65">
        <f t="shared" si="17"/>
        <v>40219.062021220954</v>
      </c>
      <c r="AS130" s="61"/>
      <c r="AT130" s="61"/>
      <c r="AU130" s="61"/>
      <c r="AV130" s="61"/>
      <c r="AW130" s="61"/>
      <c r="AX130" s="64">
        <f t="shared" si="18"/>
        <v>41385.414819836362</v>
      </c>
      <c r="AY130" s="61"/>
      <c r="AZ130" s="65">
        <f t="shared" si="19"/>
        <v>41385.414819836362</v>
      </c>
      <c r="BA130" s="61"/>
      <c r="BB130" s="61"/>
      <c r="BC130" s="61"/>
      <c r="BD130" s="61"/>
      <c r="BE130" s="61"/>
      <c r="BF130" s="66"/>
      <c r="BG130" s="66"/>
      <c r="BH130" s="66"/>
      <c r="BI130" s="66" t="s">
        <v>1510</v>
      </c>
    </row>
    <row r="131" spans="1:61" s="67" customFormat="1" x14ac:dyDescent="0.35">
      <c r="A131" s="90" t="s">
        <v>431</v>
      </c>
      <c r="B131" s="90" t="s">
        <v>160</v>
      </c>
      <c r="C131" s="90" t="s">
        <v>161</v>
      </c>
      <c r="D131" s="91" t="s">
        <v>162</v>
      </c>
      <c r="E131" s="90" t="s">
        <v>432</v>
      </c>
      <c r="F131" s="90" t="s">
        <v>369</v>
      </c>
      <c r="G131" s="90" t="s">
        <v>186</v>
      </c>
      <c r="H131" s="90" t="s">
        <v>54</v>
      </c>
      <c r="I131" s="92">
        <v>5153</v>
      </c>
      <c r="J131" s="90" t="s">
        <v>170</v>
      </c>
      <c r="K131" s="93">
        <f t="shared" si="10"/>
        <v>47201.48</v>
      </c>
      <c r="L131" s="220">
        <v>37050.160000000003</v>
      </c>
      <c r="M131" s="63"/>
      <c r="N131" s="63"/>
      <c r="O131" s="63"/>
      <c r="P131" s="60" t="s">
        <v>122</v>
      </c>
      <c r="Q131" s="60"/>
      <c r="R131" s="64">
        <v>38124.614640000007</v>
      </c>
      <c r="S131" s="61"/>
      <c r="T131" s="65">
        <f t="shared" si="14"/>
        <v>38124.614640000007</v>
      </c>
      <c r="U131" s="61"/>
      <c r="V131" s="61"/>
      <c r="W131" s="61"/>
      <c r="X131" s="61"/>
      <c r="Y131" s="61"/>
      <c r="Z131" s="64">
        <f t="shared" si="15"/>
        <v>38124.614640000007</v>
      </c>
      <c r="AA131" s="61"/>
      <c r="AB131" s="65">
        <f t="shared" si="16"/>
        <v>38124.614640000007</v>
      </c>
      <c r="AC131" s="61"/>
      <c r="AD131" s="61"/>
      <c r="AE131" s="61"/>
      <c r="AF131" s="61"/>
      <c r="AG131" s="61"/>
      <c r="AH131" s="64">
        <f t="shared" si="11"/>
        <v>39230.228464560008</v>
      </c>
      <c r="AI131" s="61"/>
      <c r="AJ131" s="65">
        <f t="shared" si="12"/>
        <v>39230.228464560008</v>
      </c>
      <c r="AK131" s="61"/>
      <c r="AL131" s="61"/>
      <c r="AM131" s="61"/>
      <c r="AN131" s="61"/>
      <c r="AO131" s="61"/>
      <c r="AP131" s="64">
        <f t="shared" si="13"/>
        <v>40367.905090032247</v>
      </c>
      <c r="AQ131" s="61"/>
      <c r="AR131" s="65">
        <f t="shared" si="17"/>
        <v>40367.905090032247</v>
      </c>
      <c r="AS131" s="61"/>
      <c r="AT131" s="61"/>
      <c r="AU131" s="61"/>
      <c r="AV131" s="61"/>
      <c r="AW131" s="61"/>
      <c r="AX131" s="64">
        <f t="shared" si="18"/>
        <v>41538.574337643186</v>
      </c>
      <c r="AY131" s="61"/>
      <c r="AZ131" s="65">
        <f t="shared" si="19"/>
        <v>41538.574337643186</v>
      </c>
      <c r="BA131" s="61"/>
      <c r="BB131" s="61"/>
      <c r="BC131" s="61"/>
      <c r="BD131" s="61"/>
      <c r="BE131" s="61"/>
      <c r="BF131" s="66"/>
      <c r="BG131" s="66"/>
      <c r="BH131" s="66"/>
      <c r="BI131" s="66" t="s">
        <v>1510</v>
      </c>
    </row>
    <row r="132" spans="1:61" s="67" customFormat="1" x14ac:dyDescent="0.35">
      <c r="A132" s="90" t="s">
        <v>433</v>
      </c>
      <c r="B132" s="90" t="s">
        <v>160</v>
      </c>
      <c r="C132" s="90" t="s">
        <v>161</v>
      </c>
      <c r="D132" s="91" t="s">
        <v>162</v>
      </c>
      <c r="E132" s="90" t="s">
        <v>434</v>
      </c>
      <c r="F132" s="90" t="s">
        <v>369</v>
      </c>
      <c r="G132" s="90" t="s">
        <v>186</v>
      </c>
      <c r="H132" s="90" t="s">
        <v>54</v>
      </c>
      <c r="I132" s="92">
        <v>5027</v>
      </c>
      <c r="J132" s="90" t="s">
        <v>170</v>
      </c>
      <c r="K132" s="93">
        <f t="shared" si="10"/>
        <v>46047.32</v>
      </c>
      <c r="L132" s="220">
        <v>36144.22</v>
      </c>
      <c r="M132" s="63"/>
      <c r="N132" s="63"/>
      <c r="O132" s="63"/>
      <c r="P132" s="60" t="s">
        <v>122</v>
      </c>
      <c r="Q132" s="60"/>
      <c r="R132" s="64">
        <v>37192.40238</v>
      </c>
      <c r="S132" s="61"/>
      <c r="T132" s="65">
        <f t="shared" si="14"/>
        <v>37192.40238</v>
      </c>
      <c r="U132" s="61"/>
      <c r="V132" s="61"/>
      <c r="W132" s="61"/>
      <c r="X132" s="61"/>
      <c r="Y132" s="61"/>
      <c r="Z132" s="64">
        <f t="shared" si="15"/>
        <v>37192.40238</v>
      </c>
      <c r="AA132" s="61"/>
      <c r="AB132" s="65">
        <f t="shared" si="16"/>
        <v>37192.40238</v>
      </c>
      <c r="AC132" s="61"/>
      <c r="AD132" s="61"/>
      <c r="AE132" s="61"/>
      <c r="AF132" s="61"/>
      <c r="AG132" s="61"/>
      <c r="AH132" s="64">
        <f t="shared" si="11"/>
        <v>38270.98204902</v>
      </c>
      <c r="AI132" s="61"/>
      <c r="AJ132" s="65">
        <f t="shared" si="12"/>
        <v>38270.98204902</v>
      </c>
      <c r="AK132" s="61"/>
      <c r="AL132" s="61"/>
      <c r="AM132" s="61"/>
      <c r="AN132" s="61"/>
      <c r="AO132" s="61"/>
      <c r="AP132" s="64">
        <f t="shared" si="13"/>
        <v>39380.840528441578</v>
      </c>
      <c r="AQ132" s="61"/>
      <c r="AR132" s="65">
        <f t="shared" si="17"/>
        <v>39380.840528441578</v>
      </c>
      <c r="AS132" s="61"/>
      <c r="AT132" s="61"/>
      <c r="AU132" s="61"/>
      <c r="AV132" s="61"/>
      <c r="AW132" s="61"/>
      <c r="AX132" s="64">
        <f t="shared" si="18"/>
        <v>40522.884903766382</v>
      </c>
      <c r="AY132" s="61"/>
      <c r="AZ132" s="65">
        <f t="shared" si="19"/>
        <v>40522.884903766382</v>
      </c>
      <c r="BA132" s="61"/>
      <c r="BB132" s="61"/>
      <c r="BC132" s="61"/>
      <c r="BD132" s="61"/>
      <c r="BE132" s="61"/>
      <c r="BF132" s="66"/>
      <c r="BG132" s="66"/>
      <c r="BH132" s="66"/>
      <c r="BI132" s="66" t="s">
        <v>1510</v>
      </c>
    </row>
    <row r="133" spans="1:61" s="67" customFormat="1" x14ac:dyDescent="0.35">
      <c r="A133" s="90" t="s">
        <v>435</v>
      </c>
      <c r="B133" s="90" t="s">
        <v>160</v>
      </c>
      <c r="C133" s="90" t="s">
        <v>161</v>
      </c>
      <c r="D133" s="91" t="s">
        <v>162</v>
      </c>
      <c r="E133" s="90" t="s">
        <v>436</v>
      </c>
      <c r="F133" s="90" t="s">
        <v>369</v>
      </c>
      <c r="G133" s="90" t="s">
        <v>186</v>
      </c>
      <c r="H133" s="90" t="s">
        <v>54</v>
      </c>
      <c r="I133" s="92">
        <v>27035</v>
      </c>
      <c r="J133" s="90" t="s">
        <v>437</v>
      </c>
      <c r="K133" s="93">
        <f t="shared" si="10"/>
        <v>247640.6</v>
      </c>
      <c r="L133" s="220">
        <v>194382.13</v>
      </c>
      <c r="M133" s="63"/>
      <c r="N133" s="63"/>
      <c r="O133" s="63"/>
      <c r="P133" s="60" t="s">
        <v>122</v>
      </c>
      <c r="Q133" s="60"/>
      <c r="R133" s="64">
        <v>200019.21176999999</v>
      </c>
      <c r="S133" s="61"/>
      <c r="T133" s="65">
        <f t="shared" si="14"/>
        <v>200019.21176999999</v>
      </c>
      <c r="U133" s="61"/>
      <c r="V133" s="61"/>
      <c r="W133" s="61"/>
      <c r="X133" s="61"/>
      <c r="Y133" s="61"/>
      <c r="Z133" s="64">
        <f t="shared" si="15"/>
        <v>200019.21176999999</v>
      </c>
      <c r="AA133" s="61"/>
      <c r="AB133" s="65">
        <f t="shared" si="16"/>
        <v>200019.21176999999</v>
      </c>
      <c r="AC133" s="61"/>
      <c r="AD133" s="61"/>
      <c r="AE133" s="61"/>
      <c r="AF133" s="61"/>
      <c r="AG133" s="61"/>
      <c r="AH133" s="64">
        <f t="shared" si="11"/>
        <v>205819.76891133</v>
      </c>
      <c r="AI133" s="61"/>
      <c r="AJ133" s="65">
        <f t="shared" si="12"/>
        <v>205819.76891133</v>
      </c>
      <c r="AK133" s="61"/>
      <c r="AL133" s="61"/>
      <c r="AM133" s="61"/>
      <c r="AN133" s="61"/>
      <c r="AO133" s="61"/>
      <c r="AP133" s="64">
        <f t="shared" si="13"/>
        <v>211788.54220975857</v>
      </c>
      <c r="AQ133" s="61"/>
      <c r="AR133" s="65">
        <f t="shared" si="17"/>
        <v>211788.54220975857</v>
      </c>
      <c r="AS133" s="61"/>
      <c r="AT133" s="61"/>
      <c r="AU133" s="61"/>
      <c r="AV133" s="61"/>
      <c r="AW133" s="61"/>
      <c r="AX133" s="64">
        <f t="shared" si="18"/>
        <v>217930.40993384155</v>
      </c>
      <c r="AY133" s="61"/>
      <c r="AZ133" s="65">
        <f t="shared" si="19"/>
        <v>217930.40993384155</v>
      </c>
      <c r="BA133" s="61"/>
      <c r="BB133" s="61"/>
      <c r="BC133" s="61"/>
      <c r="BD133" s="61"/>
      <c r="BE133" s="61"/>
      <c r="BF133" s="66"/>
      <c r="BG133" s="66"/>
      <c r="BH133" s="66"/>
      <c r="BI133" s="66" t="s">
        <v>1510</v>
      </c>
    </row>
    <row r="134" spans="1:61" s="67" customFormat="1" x14ac:dyDescent="0.35">
      <c r="A134" s="90" t="s">
        <v>438</v>
      </c>
      <c r="B134" s="90" t="s">
        <v>160</v>
      </c>
      <c r="C134" s="90" t="s">
        <v>161</v>
      </c>
      <c r="D134" s="91" t="s">
        <v>162</v>
      </c>
      <c r="E134" s="90" t="s">
        <v>439</v>
      </c>
      <c r="F134" s="90" t="s">
        <v>369</v>
      </c>
      <c r="G134" s="90" t="s">
        <v>186</v>
      </c>
      <c r="H134" s="90" t="s">
        <v>54</v>
      </c>
      <c r="I134" s="92">
        <v>5170</v>
      </c>
      <c r="J134" s="90" t="s">
        <v>203</v>
      </c>
      <c r="K134" s="93">
        <f t="shared" si="10"/>
        <v>47357.200000000004</v>
      </c>
      <c r="L134" s="220">
        <v>37172.39</v>
      </c>
      <c r="M134" s="63"/>
      <c r="N134" s="63"/>
      <c r="O134" s="63"/>
      <c r="P134" s="60" t="s">
        <v>122</v>
      </c>
      <c r="Q134" s="60"/>
      <c r="R134" s="64">
        <v>38250.389309999999</v>
      </c>
      <c r="S134" s="61"/>
      <c r="T134" s="65">
        <f t="shared" si="14"/>
        <v>38250.389309999999</v>
      </c>
      <c r="U134" s="61"/>
      <c r="V134" s="61"/>
      <c r="W134" s="61"/>
      <c r="X134" s="61"/>
      <c r="Y134" s="61"/>
      <c r="Z134" s="64">
        <f t="shared" si="15"/>
        <v>38250.389309999999</v>
      </c>
      <c r="AA134" s="61"/>
      <c r="AB134" s="65">
        <f t="shared" si="16"/>
        <v>38250.389309999999</v>
      </c>
      <c r="AC134" s="61"/>
      <c r="AD134" s="61"/>
      <c r="AE134" s="61"/>
      <c r="AF134" s="61"/>
      <c r="AG134" s="61"/>
      <c r="AH134" s="64">
        <f t="shared" si="11"/>
        <v>39359.650599989996</v>
      </c>
      <c r="AI134" s="61"/>
      <c r="AJ134" s="65">
        <f t="shared" si="12"/>
        <v>39359.650599989996</v>
      </c>
      <c r="AK134" s="61"/>
      <c r="AL134" s="61"/>
      <c r="AM134" s="61"/>
      <c r="AN134" s="61"/>
      <c r="AO134" s="61"/>
      <c r="AP134" s="64">
        <f t="shared" si="13"/>
        <v>40501.080467389707</v>
      </c>
      <c r="AQ134" s="61"/>
      <c r="AR134" s="65">
        <f t="shared" si="17"/>
        <v>40501.080467389707</v>
      </c>
      <c r="AS134" s="61"/>
      <c r="AT134" s="61"/>
      <c r="AU134" s="61"/>
      <c r="AV134" s="61"/>
      <c r="AW134" s="61"/>
      <c r="AX134" s="64">
        <f t="shared" si="18"/>
        <v>41675.611800944011</v>
      </c>
      <c r="AY134" s="61"/>
      <c r="AZ134" s="65">
        <f t="shared" si="19"/>
        <v>41675.611800944011</v>
      </c>
      <c r="BA134" s="61"/>
      <c r="BB134" s="61"/>
      <c r="BC134" s="61"/>
      <c r="BD134" s="61"/>
      <c r="BE134" s="61"/>
      <c r="BF134" s="66"/>
      <c r="BG134" s="66"/>
      <c r="BH134" s="66"/>
      <c r="BI134" s="66" t="s">
        <v>1510</v>
      </c>
    </row>
    <row r="135" spans="1:61" s="67" customFormat="1" x14ac:dyDescent="0.35">
      <c r="A135" s="90" t="s">
        <v>440</v>
      </c>
      <c r="B135" s="90" t="s">
        <v>160</v>
      </c>
      <c r="C135" s="90" t="s">
        <v>161</v>
      </c>
      <c r="D135" s="91" t="s">
        <v>162</v>
      </c>
      <c r="E135" s="90" t="s">
        <v>441</v>
      </c>
      <c r="F135" s="90" t="s">
        <v>369</v>
      </c>
      <c r="G135" s="90" t="s">
        <v>186</v>
      </c>
      <c r="H135" s="90" t="s">
        <v>54</v>
      </c>
      <c r="I135" s="92">
        <v>18320</v>
      </c>
      <c r="J135" s="90" t="s">
        <v>173</v>
      </c>
      <c r="K135" s="93">
        <f t="shared" si="10"/>
        <v>167811.20000000001</v>
      </c>
      <c r="L135" s="220">
        <v>131721.13</v>
      </c>
      <c r="M135" s="63"/>
      <c r="N135" s="63"/>
      <c r="O135" s="63"/>
      <c r="P135" s="60" t="s">
        <v>122</v>
      </c>
      <c r="Q135" s="60"/>
      <c r="R135" s="64">
        <v>135541.04277</v>
      </c>
      <c r="S135" s="61"/>
      <c r="T135" s="65">
        <f t="shared" si="14"/>
        <v>135541.04277</v>
      </c>
      <c r="U135" s="61"/>
      <c r="V135" s="61"/>
      <c r="W135" s="61"/>
      <c r="X135" s="61"/>
      <c r="Y135" s="61"/>
      <c r="Z135" s="64">
        <f t="shared" si="15"/>
        <v>135541.04277</v>
      </c>
      <c r="AA135" s="61"/>
      <c r="AB135" s="65">
        <f t="shared" si="16"/>
        <v>135541.04277</v>
      </c>
      <c r="AC135" s="61"/>
      <c r="AD135" s="61"/>
      <c r="AE135" s="61"/>
      <c r="AF135" s="61"/>
      <c r="AG135" s="61"/>
      <c r="AH135" s="64">
        <f t="shared" si="11"/>
        <v>139471.73301033</v>
      </c>
      <c r="AI135" s="61"/>
      <c r="AJ135" s="65">
        <f t="shared" si="12"/>
        <v>139471.73301033</v>
      </c>
      <c r="AK135" s="61"/>
      <c r="AL135" s="61"/>
      <c r="AM135" s="61"/>
      <c r="AN135" s="61"/>
      <c r="AO135" s="61"/>
      <c r="AP135" s="64">
        <f t="shared" si="13"/>
        <v>143516.41326762957</v>
      </c>
      <c r="AQ135" s="61"/>
      <c r="AR135" s="65">
        <f t="shared" si="17"/>
        <v>143516.41326762957</v>
      </c>
      <c r="AS135" s="61"/>
      <c r="AT135" s="61"/>
      <c r="AU135" s="61"/>
      <c r="AV135" s="61"/>
      <c r="AW135" s="61"/>
      <c r="AX135" s="64">
        <f t="shared" si="18"/>
        <v>147678.38925239083</v>
      </c>
      <c r="AY135" s="61"/>
      <c r="AZ135" s="65">
        <f t="shared" si="19"/>
        <v>147678.38925239083</v>
      </c>
      <c r="BA135" s="61"/>
      <c r="BB135" s="61"/>
      <c r="BC135" s="61"/>
      <c r="BD135" s="61"/>
      <c r="BE135" s="61"/>
      <c r="BF135" s="66"/>
      <c r="BG135" s="66"/>
      <c r="BH135" s="66"/>
      <c r="BI135" s="66" t="s">
        <v>1510</v>
      </c>
    </row>
    <row r="136" spans="1:61" s="67" customFormat="1" x14ac:dyDescent="0.35">
      <c r="A136" s="90" t="s">
        <v>442</v>
      </c>
      <c r="B136" s="90" t="s">
        <v>160</v>
      </c>
      <c r="C136" s="90" t="s">
        <v>161</v>
      </c>
      <c r="D136" s="91" t="s">
        <v>162</v>
      </c>
      <c r="E136" s="90" t="s">
        <v>443</v>
      </c>
      <c r="F136" s="90" t="s">
        <v>369</v>
      </c>
      <c r="G136" s="90" t="s">
        <v>186</v>
      </c>
      <c r="H136" s="90" t="s">
        <v>54</v>
      </c>
      <c r="I136" s="92">
        <v>480</v>
      </c>
      <c r="J136" s="90" t="s">
        <v>170</v>
      </c>
      <c r="K136" s="93">
        <f t="shared" ref="K136:K199" si="20">I136*9.16</f>
        <v>4396.8</v>
      </c>
      <c r="L136" s="220">
        <v>3451.21</v>
      </c>
      <c r="M136" s="63"/>
      <c r="N136" s="63"/>
      <c r="O136" s="63"/>
      <c r="P136" s="60" t="s">
        <v>122</v>
      </c>
      <c r="Q136" s="60"/>
      <c r="R136" s="64">
        <v>3551.2950900000001</v>
      </c>
      <c r="S136" s="61"/>
      <c r="T136" s="65">
        <f t="shared" si="14"/>
        <v>3551.2950900000001</v>
      </c>
      <c r="U136" s="61"/>
      <c r="V136" s="61"/>
      <c r="W136" s="61"/>
      <c r="X136" s="61"/>
      <c r="Y136" s="61"/>
      <c r="Z136" s="64">
        <f t="shared" si="15"/>
        <v>3551.2950900000001</v>
      </c>
      <c r="AA136" s="61"/>
      <c r="AB136" s="65">
        <f t="shared" si="16"/>
        <v>3551.2950900000001</v>
      </c>
      <c r="AC136" s="61"/>
      <c r="AD136" s="61"/>
      <c r="AE136" s="61"/>
      <c r="AF136" s="61"/>
      <c r="AG136" s="61"/>
      <c r="AH136" s="64">
        <f t="shared" ref="AH136:AH199" si="21">Z136+(Z136*0.029)</f>
        <v>3654.2826476099999</v>
      </c>
      <c r="AI136" s="61"/>
      <c r="AJ136" s="65">
        <f t="shared" ref="AJ136:AJ199" si="22">AH136+AI136</f>
        <v>3654.2826476099999</v>
      </c>
      <c r="AK136" s="61"/>
      <c r="AL136" s="61"/>
      <c r="AM136" s="61"/>
      <c r="AN136" s="61"/>
      <c r="AO136" s="61"/>
      <c r="AP136" s="64">
        <f t="shared" ref="AP136:AP199" si="23">AH136+(AH136*0.029)</f>
        <v>3760.2568443906898</v>
      </c>
      <c r="AQ136" s="61"/>
      <c r="AR136" s="65">
        <f t="shared" si="17"/>
        <v>3760.2568443906898</v>
      </c>
      <c r="AS136" s="61"/>
      <c r="AT136" s="61"/>
      <c r="AU136" s="61"/>
      <c r="AV136" s="61"/>
      <c r="AW136" s="61"/>
      <c r="AX136" s="64">
        <f t="shared" si="18"/>
        <v>3869.3042928780196</v>
      </c>
      <c r="AY136" s="61"/>
      <c r="AZ136" s="65">
        <f t="shared" si="19"/>
        <v>3869.3042928780196</v>
      </c>
      <c r="BA136" s="61"/>
      <c r="BB136" s="61"/>
      <c r="BC136" s="61"/>
      <c r="BD136" s="61"/>
      <c r="BE136" s="61"/>
      <c r="BF136" s="66"/>
      <c r="BG136" s="66"/>
      <c r="BH136" s="66"/>
      <c r="BI136" s="66" t="s">
        <v>1510</v>
      </c>
    </row>
    <row r="137" spans="1:61" s="67" customFormat="1" x14ac:dyDescent="0.35">
      <c r="A137" s="90" t="s">
        <v>444</v>
      </c>
      <c r="B137" s="90" t="s">
        <v>160</v>
      </c>
      <c r="C137" s="90" t="s">
        <v>161</v>
      </c>
      <c r="D137" s="91" t="s">
        <v>162</v>
      </c>
      <c r="E137" s="90" t="s">
        <v>445</v>
      </c>
      <c r="F137" s="90" t="s">
        <v>369</v>
      </c>
      <c r="G137" s="90" t="s">
        <v>186</v>
      </c>
      <c r="H137" s="90" t="s">
        <v>54</v>
      </c>
      <c r="I137" s="92">
        <v>3315</v>
      </c>
      <c r="J137" s="90" t="s">
        <v>176</v>
      </c>
      <c r="K137" s="93">
        <f t="shared" si="20"/>
        <v>30365.4</v>
      </c>
      <c r="L137" s="220">
        <v>23834.91</v>
      </c>
      <c r="M137" s="63"/>
      <c r="N137" s="63"/>
      <c r="O137" s="63"/>
      <c r="P137" s="60" t="s">
        <v>122</v>
      </c>
      <c r="Q137" s="60"/>
      <c r="R137" s="64">
        <v>24526.12239</v>
      </c>
      <c r="S137" s="61"/>
      <c r="T137" s="65">
        <f t="shared" ref="T137:T200" si="24">R137+S137</f>
        <v>24526.12239</v>
      </c>
      <c r="U137" s="61"/>
      <c r="V137" s="61"/>
      <c r="W137" s="61"/>
      <c r="X137" s="61"/>
      <c r="Y137" s="61"/>
      <c r="Z137" s="64">
        <f t="shared" ref="Z137:Z200" si="25">L137+(L137*0.029)</f>
        <v>24526.12239</v>
      </c>
      <c r="AA137" s="61"/>
      <c r="AB137" s="65">
        <f t="shared" ref="AB137:AB200" si="26">Z137+AA137</f>
        <v>24526.12239</v>
      </c>
      <c r="AC137" s="61"/>
      <c r="AD137" s="61"/>
      <c r="AE137" s="61"/>
      <c r="AF137" s="61"/>
      <c r="AG137" s="61"/>
      <c r="AH137" s="64">
        <f t="shared" si="21"/>
        <v>25237.379939310002</v>
      </c>
      <c r="AI137" s="61"/>
      <c r="AJ137" s="65">
        <f t="shared" si="22"/>
        <v>25237.379939310002</v>
      </c>
      <c r="AK137" s="61"/>
      <c r="AL137" s="61"/>
      <c r="AM137" s="61"/>
      <c r="AN137" s="61"/>
      <c r="AO137" s="61"/>
      <c r="AP137" s="64">
        <f t="shared" si="23"/>
        <v>25969.263957549992</v>
      </c>
      <c r="AQ137" s="61"/>
      <c r="AR137" s="65">
        <f t="shared" ref="AR137:AR200" si="27">AP137+AQ137</f>
        <v>25969.263957549992</v>
      </c>
      <c r="AS137" s="61"/>
      <c r="AT137" s="61"/>
      <c r="AU137" s="61"/>
      <c r="AV137" s="61"/>
      <c r="AW137" s="61"/>
      <c r="AX137" s="64">
        <f t="shared" ref="AX137:AX200" si="28">AP137+(AP137*0.029)</f>
        <v>26722.372612318941</v>
      </c>
      <c r="AY137" s="61"/>
      <c r="AZ137" s="65">
        <f t="shared" ref="AZ137:AZ200" si="29">AX137+AY137</f>
        <v>26722.372612318941</v>
      </c>
      <c r="BA137" s="61"/>
      <c r="BB137" s="61"/>
      <c r="BC137" s="61"/>
      <c r="BD137" s="61"/>
      <c r="BE137" s="61"/>
      <c r="BF137" s="66"/>
      <c r="BG137" s="66"/>
      <c r="BH137" s="66"/>
      <c r="BI137" s="66" t="s">
        <v>1510</v>
      </c>
    </row>
    <row r="138" spans="1:61" s="67" customFormat="1" x14ac:dyDescent="0.35">
      <c r="A138" s="90" t="s">
        <v>446</v>
      </c>
      <c r="B138" s="90" t="s">
        <v>160</v>
      </c>
      <c r="C138" s="90" t="s">
        <v>161</v>
      </c>
      <c r="D138" s="91" t="s">
        <v>162</v>
      </c>
      <c r="E138" s="90" t="s">
        <v>447</v>
      </c>
      <c r="F138" s="90" t="s">
        <v>369</v>
      </c>
      <c r="G138" s="90" t="s">
        <v>186</v>
      </c>
      <c r="H138" s="90" t="s">
        <v>54</v>
      </c>
      <c r="I138" s="92">
        <v>5430</v>
      </c>
      <c r="J138" s="90" t="s">
        <v>170</v>
      </c>
      <c r="K138" s="93">
        <f t="shared" si="20"/>
        <v>49738.8</v>
      </c>
      <c r="L138" s="220">
        <v>39041.800000000003</v>
      </c>
      <c r="M138" s="63"/>
      <c r="N138" s="63"/>
      <c r="O138" s="63"/>
      <c r="P138" s="60" t="s">
        <v>122</v>
      </c>
      <c r="Q138" s="60"/>
      <c r="R138" s="64">
        <v>40174.012200000005</v>
      </c>
      <c r="S138" s="61"/>
      <c r="T138" s="65">
        <f t="shared" si="24"/>
        <v>40174.012200000005</v>
      </c>
      <c r="U138" s="61"/>
      <c r="V138" s="61"/>
      <c r="W138" s="61"/>
      <c r="X138" s="61"/>
      <c r="Y138" s="61"/>
      <c r="Z138" s="64">
        <f t="shared" si="25"/>
        <v>40174.012200000005</v>
      </c>
      <c r="AA138" s="61"/>
      <c r="AB138" s="65">
        <f t="shared" si="26"/>
        <v>40174.012200000005</v>
      </c>
      <c r="AC138" s="61"/>
      <c r="AD138" s="61"/>
      <c r="AE138" s="61"/>
      <c r="AF138" s="61"/>
      <c r="AG138" s="61"/>
      <c r="AH138" s="64">
        <f t="shared" si="21"/>
        <v>41339.058553800001</v>
      </c>
      <c r="AI138" s="61"/>
      <c r="AJ138" s="65">
        <f t="shared" si="22"/>
        <v>41339.058553800001</v>
      </c>
      <c r="AK138" s="61"/>
      <c r="AL138" s="61"/>
      <c r="AM138" s="61"/>
      <c r="AN138" s="61"/>
      <c r="AO138" s="61"/>
      <c r="AP138" s="64">
        <f t="shared" si="23"/>
        <v>42537.891251860201</v>
      </c>
      <c r="AQ138" s="61"/>
      <c r="AR138" s="65">
        <f t="shared" si="27"/>
        <v>42537.891251860201</v>
      </c>
      <c r="AS138" s="61"/>
      <c r="AT138" s="61"/>
      <c r="AU138" s="61"/>
      <c r="AV138" s="61"/>
      <c r="AW138" s="61"/>
      <c r="AX138" s="64">
        <f t="shared" si="28"/>
        <v>43771.490098164148</v>
      </c>
      <c r="AY138" s="61"/>
      <c r="AZ138" s="65">
        <f t="shared" si="29"/>
        <v>43771.490098164148</v>
      </c>
      <c r="BA138" s="61"/>
      <c r="BB138" s="61"/>
      <c r="BC138" s="61"/>
      <c r="BD138" s="61"/>
      <c r="BE138" s="61"/>
      <c r="BF138" s="66"/>
      <c r="BG138" s="66"/>
      <c r="BH138" s="66"/>
      <c r="BI138" s="66" t="s">
        <v>1510</v>
      </c>
    </row>
    <row r="139" spans="1:61" s="67" customFormat="1" x14ac:dyDescent="0.35">
      <c r="A139" s="90" t="s">
        <v>448</v>
      </c>
      <c r="B139" s="90" t="s">
        <v>160</v>
      </c>
      <c r="C139" s="90" t="s">
        <v>161</v>
      </c>
      <c r="D139" s="91" t="s">
        <v>162</v>
      </c>
      <c r="E139" s="90" t="s">
        <v>449</v>
      </c>
      <c r="F139" s="90" t="s">
        <v>369</v>
      </c>
      <c r="G139" s="90" t="s">
        <v>186</v>
      </c>
      <c r="H139" s="90" t="s">
        <v>54</v>
      </c>
      <c r="I139" s="92">
        <v>5027</v>
      </c>
      <c r="J139" s="90" t="s">
        <v>170</v>
      </c>
      <c r="K139" s="93">
        <f t="shared" si="20"/>
        <v>46047.32</v>
      </c>
      <c r="L139" s="220">
        <v>36144.22</v>
      </c>
      <c r="M139" s="63"/>
      <c r="N139" s="63"/>
      <c r="O139" s="63"/>
      <c r="P139" s="60" t="s">
        <v>122</v>
      </c>
      <c r="Q139" s="60"/>
      <c r="R139" s="64">
        <v>37192.40238</v>
      </c>
      <c r="S139" s="61"/>
      <c r="T139" s="65">
        <f t="shared" si="24"/>
        <v>37192.40238</v>
      </c>
      <c r="U139" s="61"/>
      <c r="V139" s="61"/>
      <c r="W139" s="61"/>
      <c r="X139" s="61"/>
      <c r="Y139" s="61"/>
      <c r="Z139" s="64">
        <f t="shared" si="25"/>
        <v>37192.40238</v>
      </c>
      <c r="AA139" s="61"/>
      <c r="AB139" s="65">
        <f t="shared" si="26"/>
        <v>37192.40238</v>
      </c>
      <c r="AC139" s="61"/>
      <c r="AD139" s="61"/>
      <c r="AE139" s="61"/>
      <c r="AF139" s="61"/>
      <c r="AG139" s="61"/>
      <c r="AH139" s="64">
        <f t="shared" si="21"/>
        <v>38270.98204902</v>
      </c>
      <c r="AI139" s="61"/>
      <c r="AJ139" s="65">
        <f t="shared" si="22"/>
        <v>38270.98204902</v>
      </c>
      <c r="AK139" s="61"/>
      <c r="AL139" s="61"/>
      <c r="AM139" s="61"/>
      <c r="AN139" s="61"/>
      <c r="AO139" s="61"/>
      <c r="AP139" s="64">
        <f t="shared" si="23"/>
        <v>39380.840528441578</v>
      </c>
      <c r="AQ139" s="61"/>
      <c r="AR139" s="65">
        <f t="shared" si="27"/>
        <v>39380.840528441578</v>
      </c>
      <c r="AS139" s="61"/>
      <c r="AT139" s="61"/>
      <c r="AU139" s="61"/>
      <c r="AV139" s="61"/>
      <c r="AW139" s="61"/>
      <c r="AX139" s="64">
        <f t="shared" si="28"/>
        <v>40522.884903766382</v>
      </c>
      <c r="AY139" s="61"/>
      <c r="AZ139" s="65">
        <f t="shared" si="29"/>
        <v>40522.884903766382</v>
      </c>
      <c r="BA139" s="61"/>
      <c r="BB139" s="61"/>
      <c r="BC139" s="61"/>
      <c r="BD139" s="61"/>
      <c r="BE139" s="61"/>
      <c r="BF139" s="66"/>
      <c r="BG139" s="66"/>
      <c r="BH139" s="66"/>
      <c r="BI139" s="66" t="s">
        <v>1510</v>
      </c>
    </row>
    <row r="140" spans="1:61" s="67" customFormat="1" x14ac:dyDescent="0.35">
      <c r="A140" s="90" t="s">
        <v>450</v>
      </c>
      <c r="B140" s="90" t="s">
        <v>160</v>
      </c>
      <c r="C140" s="90" t="s">
        <v>161</v>
      </c>
      <c r="D140" s="91" t="s">
        <v>162</v>
      </c>
      <c r="E140" s="90" t="s">
        <v>451</v>
      </c>
      <c r="F140" s="90" t="s">
        <v>369</v>
      </c>
      <c r="G140" s="90" t="s">
        <v>186</v>
      </c>
      <c r="H140" s="90" t="s">
        <v>54</v>
      </c>
      <c r="I140" s="92">
        <v>5153</v>
      </c>
      <c r="J140" s="90" t="s">
        <v>203</v>
      </c>
      <c r="K140" s="93">
        <f t="shared" si="20"/>
        <v>47201.48</v>
      </c>
      <c r="L140" s="220">
        <v>37050.160000000003</v>
      </c>
      <c r="M140" s="63"/>
      <c r="N140" s="63"/>
      <c r="O140" s="63"/>
      <c r="P140" s="60" t="s">
        <v>122</v>
      </c>
      <c r="Q140" s="60"/>
      <c r="R140" s="64">
        <v>38124.614640000007</v>
      </c>
      <c r="S140" s="61"/>
      <c r="T140" s="65">
        <f t="shared" si="24"/>
        <v>38124.614640000007</v>
      </c>
      <c r="U140" s="61"/>
      <c r="V140" s="61"/>
      <c r="W140" s="61"/>
      <c r="X140" s="61"/>
      <c r="Y140" s="61"/>
      <c r="Z140" s="64">
        <f t="shared" si="25"/>
        <v>38124.614640000007</v>
      </c>
      <c r="AA140" s="61"/>
      <c r="AB140" s="65">
        <f t="shared" si="26"/>
        <v>38124.614640000007</v>
      </c>
      <c r="AC140" s="61"/>
      <c r="AD140" s="61"/>
      <c r="AE140" s="61"/>
      <c r="AF140" s="61"/>
      <c r="AG140" s="61"/>
      <c r="AH140" s="64">
        <f t="shared" si="21"/>
        <v>39230.228464560008</v>
      </c>
      <c r="AI140" s="61"/>
      <c r="AJ140" s="65">
        <f t="shared" si="22"/>
        <v>39230.228464560008</v>
      </c>
      <c r="AK140" s="61"/>
      <c r="AL140" s="61"/>
      <c r="AM140" s="61"/>
      <c r="AN140" s="61"/>
      <c r="AO140" s="61"/>
      <c r="AP140" s="64">
        <f t="shared" si="23"/>
        <v>40367.905090032247</v>
      </c>
      <c r="AQ140" s="61"/>
      <c r="AR140" s="65">
        <f t="shared" si="27"/>
        <v>40367.905090032247</v>
      </c>
      <c r="AS140" s="61"/>
      <c r="AT140" s="61"/>
      <c r="AU140" s="61"/>
      <c r="AV140" s="61"/>
      <c r="AW140" s="61"/>
      <c r="AX140" s="64">
        <f t="shared" si="28"/>
        <v>41538.574337643186</v>
      </c>
      <c r="AY140" s="61"/>
      <c r="AZ140" s="65">
        <f t="shared" si="29"/>
        <v>41538.574337643186</v>
      </c>
      <c r="BA140" s="61"/>
      <c r="BB140" s="61"/>
      <c r="BC140" s="61"/>
      <c r="BD140" s="61"/>
      <c r="BE140" s="61"/>
      <c r="BF140" s="66"/>
      <c r="BG140" s="66"/>
      <c r="BH140" s="66"/>
      <c r="BI140" s="66" t="s">
        <v>1510</v>
      </c>
    </row>
    <row r="141" spans="1:61" s="67" customFormat="1" x14ac:dyDescent="0.35">
      <c r="A141" s="90" t="s">
        <v>452</v>
      </c>
      <c r="B141" s="90" t="s">
        <v>160</v>
      </c>
      <c r="C141" s="90" t="s">
        <v>161</v>
      </c>
      <c r="D141" s="91" t="s">
        <v>162</v>
      </c>
      <c r="E141" s="90" t="s">
        <v>453</v>
      </c>
      <c r="F141" s="90" t="s">
        <v>369</v>
      </c>
      <c r="G141" s="90" t="s">
        <v>186</v>
      </c>
      <c r="H141" s="90" t="s">
        <v>54</v>
      </c>
      <c r="I141" s="92">
        <v>101</v>
      </c>
      <c r="J141" s="90" t="s">
        <v>200</v>
      </c>
      <c r="K141" s="93">
        <f t="shared" si="20"/>
        <v>925.16</v>
      </c>
      <c r="L141" s="220">
        <v>726.17</v>
      </c>
      <c r="M141" s="63"/>
      <c r="N141" s="63"/>
      <c r="O141" s="63"/>
      <c r="P141" s="60" t="s">
        <v>120</v>
      </c>
      <c r="Q141" s="60">
        <v>24</v>
      </c>
      <c r="R141" s="64">
        <v>747.22892999999999</v>
      </c>
      <c r="S141" s="61"/>
      <c r="T141" s="65">
        <f t="shared" si="24"/>
        <v>747.22892999999999</v>
      </c>
      <c r="U141" s="61"/>
      <c r="V141" s="61"/>
      <c r="W141" s="61"/>
      <c r="X141" s="61"/>
      <c r="Y141" s="61"/>
      <c r="Z141" s="64">
        <f t="shared" si="25"/>
        <v>747.22892999999999</v>
      </c>
      <c r="AA141" s="61"/>
      <c r="AB141" s="65">
        <f t="shared" si="26"/>
        <v>747.22892999999999</v>
      </c>
      <c r="AC141" s="61"/>
      <c r="AD141" s="61"/>
      <c r="AE141" s="61"/>
      <c r="AF141" s="61"/>
      <c r="AG141" s="61"/>
      <c r="AH141" s="64">
        <f t="shared" si="21"/>
        <v>768.89856897000004</v>
      </c>
      <c r="AI141" s="61"/>
      <c r="AJ141" s="65">
        <f t="shared" si="22"/>
        <v>768.89856897000004</v>
      </c>
      <c r="AK141" s="61"/>
      <c r="AL141" s="61"/>
      <c r="AM141" s="61"/>
      <c r="AN141" s="61"/>
      <c r="AO141" s="61"/>
      <c r="AP141" s="64">
        <f t="shared" si="23"/>
        <v>791.19662747013001</v>
      </c>
      <c r="AQ141" s="61"/>
      <c r="AR141" s="65">
        <f t="shared" si="27"/>
        <v>791.19662747013001</v>
      </c>
      <c r="AS141" s="61"/>
      <c r="AT141" s="61"/>
      <c r="AU141" s="61"/>
      <c r="AV141" s="61"/>
      <c r="AW141" s="61"/>
      <c r="AX141" s="64">
        <f t="shared" si="28"/>
        <v>814.1413296667638</v>
      </c>
      <c r="AY141" s="61"/>
      <c r="AZ141" s="65">
        <f t="shared" si="29"/>
        <v>814.1413296667638</v>
      </c>
      <c r="BA141" s="61"/>
      <c r="BB141" s="61"/>
      <c r="BC141" s="61"/>
      <c r="BD141" s="61"/>
      <c r="BE141" s="61"/>
      <c r="BF141" s="66"/>
      <c r="BG141" s="66" t="s">
        <v>1332</v>
      </c>
      <c r="BH141" s="66"/>
      <c r="BI141" s="66" t="s">
        <v>1510</v>
      </c>
    </row>
    <row r="142" spans="1:61" s="67" customFormat="1" x14ac:dyDescent="0.35">
      <c r="A142" s="90" t="s">
        <v>454</v>
      </c>
      <c r="B142" s="90" t="s">
        <v>160</v>
      </c>
      <c r="C142" s="90" t="s">
        <v>161</v>
      </c>
      <c r="D142" s="91" t="s">
        <v>162</v>
      </c>
      <c r="E142" s="90" t="s">
        <v>455</v>
      </c>
      <c r="F142" s="90" t="s">
        <v>369</v>
      </c>
      <c r="G142" s="90" t="s">
        <v>186</v>
      </c>
      <c r="H142" s="90" t="s">
        <v>54</v>
      </c>
      <c r="I142" s="92">
        <v>5153</v>
      </c>
      <c r="J142" s="90" t="s">
        <v>170</v>
      </c>
      <c r="K142" s="93">
        <f t="shared" si="20"/>
        <v>47201.48</v>
      </c>
      <c r="L142" s="220">
        <v>37050.160000000003</v>
      </c>
      <c r="M142" s="63"/>
      <c r="N142" s="63"/>
      <c r="O142" s="63"/>
      <c r="P142" s="60" t="s">
        <v>122</v>
      </c>
      <c r="Q142" s="60"/>
      <c r="R142" s="64">
        <v>38124.614640000007</v>
      </c>
      <c r="S142" s="61"/>
      <c r="T142" s="65">
        <f t="shared" si="24"/>
        <v>38124.614640000007</v>
      </c>
      <c r="U142" s="61"/>
      <c r="V142" s="61"/>
      <c r="W142" s="61"/>
      <c r="X142" s="61"/>
      <c r="Y142" s="61"/>
      <c r="Z142" s="64">
        <f t="shared" si="25"/>
        <v>38124.614640000007</v>
      </c>
      <c r="AA142" s="61"/>
      <c r="AB142" s="65">
        <f t="shared" si="26"/>
        <v>38124.614640000007</v>
      </c>
      <c r="AC142" s="61"/>
      <c r="AD142" s="61"/>
      <c r="AE142" s="61"/>
      <c r="AF142" s="61"/>
      <c r="AG142" s="61"/>
      <c r="AH142" s="64">
        <f t="shared" si="21"/>
        <v>39230.228464560008</v>
      </c>
      <c r="AI142" s="61"/>
      <c r="AJ142" s="65">
        <f t="shared" si="22"/>
        <v>39230.228464560008</v>
      </c>
      <c r="AK142" s="61"/>
      <c r="AL142" s="61"/>
      <c r="AM142" s="61"/>
      <c r="AN142" s="61"/>
      <c r="AO142" s="61"/>
      <c r="AP142" s="64">
        <f t="shared" si="23"/>
        <v>40367.905090032247</v>
      </c>
      <c r="AQ142" s="61"/>
      <c r="AR142" s="65">
        <f t="shared" si="27"/>
        <v>40367.905090032247</v>
      </c>
      <c r="AS142" s="61"/>
      <c r="AT142" s="61"/>
      <c r="AU142" s="61"/>
      <c r="AV142" s="61"/>
      <c r="AW142" s="61"/>
      <c r="AX142" s="64">
        <f t="shared" si="28"/>
        <v>41538.574337643186</v>
      </c>
      <c r="AY142" s="61"/>
      <c r="AZ142" s="65">
        <f t="shared" si="29"/>
        <v>41538.574337643186</v>
      </c>
      <c r="BA142" s="61"/>
      <c r="BB142" s="61"/>
      <c r="BC142" s="61"/>
      <c r="BD142" s="61"/>
      <c r="BE142" s="61"/>
      <c r="BF142" s="66"/>
      <c r="BG142" s="66"/>
      <c r="BH142" s="66"/>
      <c r="BI142" s="66" t="s">
        <v>1510</v>
      </c>
    </row>
    <row r="143" spans="1:61" s="67" customFormat="1" x14ac:dyDescent="0.35">
      <c r="A143" s="90" t="s">
        <v>456</v>
      </c>
      <c r="B143" s="90" t="s">
        <v>160</v>
      </c>
      <c r="C143" s="90" t="s">
        <v>161</v>
      </c>
      <c r="D143" s="91" t="s">
        <v>162</v>
      </c>
      <c r="E143" s="90" t="s">
        <v>457</v>
      </c>
      <c r="F143" s="90" t="s">
        <v>369</v>
      </c>
      <c r="G143" s="90" t="s">
        <v>186</v>
      </c>
      <c r="H143" s="90" t="s">
        <v>54</v>
      </c>
      <c r="I143" s="92">
        <v>3271</v>
      </c>
      <c r="J143" s="90" t="s">
        <v>170</v>
      </c>
      <c r="K143" s="93">
        <f t="shared" si="20"/>
        <v>29962.36</v>
      </c>
      <c r="L143" s="220">
        <v>23518.55</v>
      </c>
      <c r="M143" s="63"/>
      <c r="N143" s="63"/>
      <c r="O143" s="63"/>
      <c r="P143" s="60" t="s">
        <v>122</v>
      </c>
      <c r="Q143" s="60"/>
      <c r="R143" s="64">
        <v>24200.587950000001</v>
      </c>
      <c r="S143" s="61"/>
      <c r="T143" s="65">
        <f t="shared" si="24"/>
        <v>24200.587950000001</v>
      </c>
      <c r="U143" s="61"/>
      <c r="V143" s="61"/>
      <c r="W143" s="61"/>
      <c r="X143" s="61"/>
      <c r="Y143" s="61"/>
      <c r="Z143" s="64">
        <f t="shared" si="25"/>
        <v>24200.587950000001</v>
      </c>
      <c r="AA143" s="61"/>
      <c r="AB143" s="65">
        <f t="shared" si="26"/>
        <v>24200.587950000001</v>
      </c>
      <c r="AC143" s="61"/>
      <c r="AD143" s="61"/>
      <c r="AE143" s="61"/>
      <c r="AF143" s="61"/>
      <c r="AG143" s="61"/>
      <c r="AH143" s="64">
        <f t="shared" si="21"/>
        <v>24902.405000549999</v>
      </c>
      <c r="AI143" s="61"/>
      <c r="AJ143" s="65">
        <f t="shared" si="22"/>
        <v>24902.405000549999</v>
      </c>
      <c r="AK143" s="61"/>
      <c r="AL143" s="61"/>
      <c r="AM143" s="61"/>
      <c r="AN143" s="61"/>
      <c r="AO143" s="61"/>
      <c r="AP143" s="64">
        <f t="shared" si="23"/>
        <v>25624.574745565951</v>
      </c>
      <c r="AQ143" s="61"/>
      <c r="AR143" s="65">
        <f t="shared" si="27"/>
        <v>25624.574745565951</v>
      </c>
      <c r="AS143" s="61"/>
      <c r="AT143" s="61"/>
      <c r="AU143" s="61"/>
      <c r="AV143" s="61"/>
      <c r="AW143" s="61"/>
      <c r="AX143" s="64">
        <f t="shared" si="28"/>
        <v>26367.687413187363</v>
      </c>
      <c r="AY143" s="61"/>
      <c r="AZ143" s="65">
        <f t="shared" si="29"/>
        <v>26367.687413187363</v>
      </c>
      <c r="BA143" s="61"/>
      <c r="BB143" s="61"/>
      <c r="BC143" s="61"/>
      <c r="BD143" s="61"/>
      <c r="BE143" s="61"/>
      <c r="BF143" s="66"/>
      <c r="BG143" s="66"/>
      <c r="BH143" s="66"/>
      <c r="BI143" s="66" t="s">
        <v>1510</v>
      </c>
    </row>
    <row r="144" spans="1:61" s="67" customFormat="1" x14ac:dyDescent="0.35">
      <c r="A144" s="90" t="s">
        <v>458</v>
      </c>
      <c r="B144" s="90" t="s">
        <v>160</v>
      </c>
      <c r="C144" s="90" t="s">
        <v>161</v>
      </c>
      <c r="D144" s="91" t="s">
        <v>162</v>
      </c>
      <c r="E144" s="90" t="s">
        <v>459</v>
      </c>
      <c r="F144" s="90" t="s">
        <v>369</v>
      </c>
      <c r="G144" s="90" t="s">
        <v>186</v>
      </c>
      <c r="H144" s="90" t="s">
        <v>54</v>
      </c>
      <c r="I144" s="92">
        <v>5027</v>
      </c>
      <c r="J144" s="90" t="s">
        <v>170</v>
      </c>
      <c r="K144" s="93">
        <f t="shared" si="20"/>
        <v>46047.32</v>
      </c>
      <c r="L144" s="220">
        <v>36144.22</v>
      </c>
      <c r="M144" s="63"/>
      <c r="N144" s="63"/>
      <c r="O144" s="63"/>
      <c r="P144" s="60" t="s">
        <v>122</v>
      </c>
      <c r="Q144" s="60"/>
      <c r="R144" s="64">
        <v>37192.40238</v>
      </c>
      <c r="S144" s="61"/>
      <c r="T144" s="65">
        <f t="shared" si="24"/>
        <v>37192.40238</v>
      </c>
      <c r="U144" s="61"/>
      <c r="V144" s="61"/>
      <c r="W144" s="61"/>
      <c r="X144" s="61"/>
      <c r="Y144" s="61"/>
      <c r="Z144" s="64">
        <f t="shared" si="25"/>
        <v>37192.40238</v>
      </c>
      <c r="AA144" s="61"/>
      <c r="AB144" s="65">
        <f t="shared" si="26"/>
        <v>37192.40238</v>
      </c>
      <c r="AC144" s="61"/>
      <c r="AD144" s="61"/>
      <c r="AE144" s="61"/>
      <c r="AF144" s="61"/>
      <c r="AG144" s="61"/>
      <c r="AH144" s="64">
        <f t="shared" si="21"/>
        <v>38270.98204902</v>
      </c>
      <c r="AI144" s="61"/>
      <c r="AJ144" s="65">
        <f t="shared" si="22"/>
        <v>38270.98204902</v>
      </c>
      <c r="AK144" s="61"/>
      <c r="AL144" s="61"/>
      <c r="AM144" s="61"/>
      <c r="AN144" s="61"/>
      <c r="AO144" s="61"/>
      <c r="AP144" s="64">
        <f t="shared" si="23"/>
        <v>39380.840528441578</v>
      </c>
      <c r="AQ144" s="61"/>
      <c r="AR144" s="65">
        <f t="shared" si="27"/>
        <v>39380.840528441578</v>
      </c>
      <c r="AS144" s="61"/>
      <c r="AT144" s="61"/>
      <c r="AU144" s="61"/>
      <c r="AV144" s="61"/>
      <c r="AW144" s="61"/>
      <c r="AX144" s="64">
        <f t="shared" si="28"/>
        <v>40522.884903766382</v>
      </c>
      <c r="AY144" s="61"/>
      <c r="AZ144" s="65">
        <f t="shared" si="29"/>
        <v>40522.884903766382</v>
      </c>
      <c r="BA144" s="61"/>
      <c r="BB144" s="61"/>
      <c r="BC144" s="61"/>
      <c r="BD144" s="61"/>
      <c r="BE144" s="61"/>
      <c r="BF144" s="66"/>
      <c r="BG144" s="66"/>
      <c r="BH144" s="66"/>
      <c r="BI144" s="66" t="s">
        <v>1510</v>
      </c>
    </row>
    <row r="145" spans="1:61" s="67" customFormat="1" x14ac:dyDescent="0.35">
      <c r="A145" s="90" t="s">
        <v>460</v>
      </c>
      <c r="B145" s="90" t="s">
        <v>160</v>
      </c>
      <c r="C145" s="90" t="s">
        <v>161</v>
      </c>
      <c r="D145" s="91" t="s">
        <v>162</v>
      </c>
      <c r="E145" s="90" t="s">
        <v>461</v>
      </c>
      <c r="F145" s="90" t="s">
        <v>369</v>
      </c>
      <c r="G145" s="90" t="s">
        <v>186</v>
      </c>
      <c r="H145" s="90" t="s">
        <v>54</v>
      </c>
      <c r="I145" s="92">
        <v>12203</v>
      </c>
      <c r="J145" s="90" t="s">
        <v>190</v>
      </c>
      <c r="K145" s="93">
        <f t="shared" si="20"/>
        <v>111779.48</v>
      </c>
      <c r="L145" s="220">
        <v>87739.79</v>
      </c>
      <c r="M145" s="63"/>
      <c r="N145" s="63"/>
      <c r="O145" s="63"/>
      <c r="P145" s="60" t="s">
        <v>122</v>
      </c>
      <c r="Q145" s="60"/>
      <c r="R145" s="64">
        <v>90284.24390999999</v>
      </c>
      <c r="S145" s="61"/>
      <c r="T145" s="65">
        <f t="shared" si="24"/>
        <v>90284.24390999999</v>
      </c>
      <c r="U145" s="61"/>
      <c r="V145" s="61"/>
      <c r="W145" s="61"/>
      <c r="X145" s="61"/>
      <c r="Y145" s="61"/>
      <c r="Z145" s="64">
        <f t="shared" si="25"/>
        <v>90284.24390999999</v>
      </c>
      <c r="AA145" s="61"/>
      <c r="AB145" s="65">
        <f t="shared" si="26"/>
        <v>90284.24390999999</v>
      </c>
      <c r="AC145" s="61"/>
      <c r="AD145" s="61"/>
      <c r="AE145" s="61"/>
      <c r="AF145" s="61"/>
      <c r="AG145" s="61"/>
      <c r="AH145" s="64">
        <f t="shared" si="21"/>
        <v>92902.486983389987</v>
      </c>
      <c r="AI145" s="61"/>
      <c r="AJ145" s="65">
        <f t="shared" si="22"/>
        <v>92902.486983389987</v>
      </c>
      <c r="AK145" s="61"/>
      <c r="AL145" s="61"/>
      <c r="AM145" s="61"/>
      <c r="AN145" s="61"/>
      <c r="AO145" s="61"/>
      <c r="AP145" s="64">
        <f t="shared" si="23"/>
        <v>95596.6591059083</v>
      </c>
      <c r="AQ145" s="61"/>
      <c r="AR145" s="65">
        <f t="shared" si="27"/>
        <v>95596.6591059083</v>
      </c>
      <c r="AS145" s="61"/>
      <c r="AT145" s="61"/>
      <c r="AU145" s="61"/>
      <c r="AV145" s="61"/>
      <c r="AW145" s="61"/>
      <c r="AX145" s="64">
        <f t="shared" si="28"/>
        <v>98368.962219979643</v>
      </c>
      <c r="AY145" s="61"/>
      <c r="AZ145" s="65">
        <f t="shared" si="29"/>
        <v>98368.962219979643</v>
      </c>
      <c r="BA145" s="61"/>
      <c r="BB145" s="61"/>
      <c r="BC145" s="61"/>
      <c r="BD145" s="61"/>
      <c r="BE145" s="61"/>
      <c r="BF145" s="66"/>
      <c r="BG145" s="66"/>
      <c r="BH145" s="66"/>
      <c r="BI145" s="66" t="s">
        <v>1510</v>
      </c>
    </row>
    <row r="146" spans="1:61" s="67" customFormat="1" x14ac:dyDescent="0.35">
      <c r="A146" s="90" t="s">
        <v>462</v>
      </c>
      <c r="B146" s="90" t="s">
        <v>160</v>
      </c>
      <c r="C146" s="90" t="s">
        <v>161</v>
      </c>
      <c r="D146" s="91" t="s">
        <v>162</v>
      </c>
      <c r="E146" s="90" t="s">
        <v>463</v>
      </c>
      <c r="F146" s="90" t="s">
        <v>369</v>
      </c>
      <c r="G146" s="90" t="s">
        <v>186</v>
      </c>
      <c r="H146" s="90" t="s">
        <v>54</v>
      </c>
      <c r="I146" s="92">
        <v>5430</v>
      </c>
      <c r="J146" s="90" t="s">
        <v>170</v>
      </c>
      <c r="K146" s="93">
        <f t="shared" si="20"/>
        <v>49738.8</v>
      </c>
      <c r="L146" s="220">
        <v>39041.800000000003</v>
      </c>
      <c r="M146" s="63"/>
      <c r="N146" s="63"/>
      <c r="O146" s="63"/>
      <c r="P146" s="60" t="s">
        <v>122</v>
      </c>
      <c r="Q146" s="60"/>
      <c r="R146" s="64">
        <v>40174.012200000005</v>
      </c>
      <c r="S146" s="61"/>
      <c r="T146" s="65">
        <f t="shared" si="24"/>
        <v>40174.012200000005</v>
      </c>
      <c r="U146" s="61"/>
      <c r="V146" s="61"/>
      <c r="W146" s="61"/>
      <c r="X146" s="61"/>
      <c r="Y146" s="61"/>
      <c r="Z146" s="64">
        <f t="shared" si="25"/>
        <v>40174.012200000005</v>
      </c>
      <c r="AA146" s="61"/>
      <c r="AB146" s="65">
        <f t="shared" si="26"/>
        <v>40174.012200000005</v>
      </c>
      <c r="AC146" s="61"/>
      <c r="AD146" s="61"/>
      <c r="AE146" s="61"/>
      <c r="AF146" s="61"/>
      <c r="AG146" s="61"/>
      <c r="AH146" s="64">
        <f t="shared" si="21"/>
        <v>41339.058553800001</v>
      </c>
      <c r="AI146" s="61"/>
      <c r="AJ146" s="65">
        <f t="shared" si="22"/>
        <v>41339.058553800001</v>
      </c>
      <c r="AK146" s="61"/>
      <c r="AL146" s="61"/>
      <c r="AM146" s="61"/>
      <c r="AN146" s="61"/>
      <c r="AO146" s="61"/>
      <c r="AP146" s="64">
        <f t="shared" si="23"/>
        <v>42537.891251860201</v>
      </c>
      <c r="AQ146" s="61"/>
      <c r="AR146" s="65">
        <f t="shared" si="27"/>
        <v>42537.891251860201</v>
      </c>
      <c r="AS146" s="61"/>
      <c r="AT146" s="61"/>
      <c r="AU146" s="61"/>
      <c r="AV146" s="61"/>
      <c r="AW146" s="61"/>
      <c r="AX146" s="64">
        <f t="shared" si="28"/>
        <v>43771.490098164148</v>
      </c>
      <c r="AY146" s="61"/>
      <c r="AZ146" s="65">
        <f t="shared" si="29"/>
        <v>43771.490098164148</v>
      </c>
      <c r="BA146" s="61"/>
      <c r="BB146" s="61"/>
      <c r="BC146" s="61"/>
      <c r="BD146" s="61"/>
      <c r="BE146" s="61"/>
      <c r="BF146" s="66"/>
      <c r="BG146" s="66"/>
      <c r="BH146" s="66"/>
      <c r="BI146" s="66" t="s">
        <v>1510</v>
      </c>
    </row>
    <row r="147" spans="1:61" s="67" customFormat="1" x14ac:dyDescent="0.35">
      <c r="A147" s="90" t="s">
        <v>464</v>
      </c>
      <c r="B147" s="90" t="s">
        <v>160</v>
      </c>
      <c r="C147" s="90" t="s">
        <v>161</v>
      </c>
      <c r="D147" s="91" t="s">
        <v>162</v>
      </c>
      <c r="E147" s="90" t="s">
        <v>465</v>
      </c>
      <c r="F147" s="90" t="s">
        <v>369</v>
      </c>
      <c r="G147" s="90" t="s">
        <v>186</v>
      </c>
      <c r="H147" s="90" t="s">
        <v>54</v>
      </c>
      <c r="I147" s="92">
        <v>24400</v>
      </c>
      <c r="J147" s="90" t="s">
        <v>176</v>
      </c>
      <c r="K147" s="93">
        <f t="shared" si="20"/>
        <v>223504</v>
      </c>
      <c r="L147" s="220">
        <v>175436.43</v>
      </c>
      <c r="M147" s="63"/>
      <c r="N147" s="63"/>
      <c r="O147" s="63"/>
      <c r="P147" s="60" t="s">
        <v>122</v>
      </c>
      <c r="Q147" s="60"/>
      <c r="R147" s="64">
        <v>180524.08646999998</v>
      </c>
      <c r="S147" s="61"/>
      <c r="T147" s="65">
        <f t="shared" si="24"/>
        <v>180524.08646999998</v>
      </c>
      <c r="U147" s="61"/>
      <c r="V147" s="61"/>
      <c r="W147" s="61"/>
      <c r="X147" s="61"/>
      <c r="Y147" s="61"/>
      <c r="Z147" s="64">
        <f t="shared" si="25"/>
        <v>180524.08646999998</v>
      </c>
      <c r="AA147" s="61"/>
      <c r="AB147" s="65">
        <f t="shared" si="26"/>
        <v>180524.08646999998</v>
      </c>
      <c r="AC147" s="61"/>
      <c r="AD147" s="61"/>
      <c r="AE147" s="61"/>
      <c r="AF147" s="61"/>
      <c r="AG147" s="61"/>
      <c r="AH147" s="64">
        <f t="shared" si="21"/>
        <v>185759.28497762998</v>
      </c>
      <c r="AI147" s="61"/>
      <c r="AJ147" s="65">
        <f t="shared" si="22"/>
        <v>185759.28497762998</v>
      </c>
      <c r="AK147" s="61"/>
      <c r="AL147" s="61"/>
      <c r="AM147" s="61"/>
      <c r="AN147" s="61"/>
      <c r="AO147" s="61"/>
      <c r="AP147" s="64">
        <f t="shared" si="23"/>
        <v>191146.30424198124</v>
      </c>
      <c r="AQ147" s="61"/>
      <c r="AR147" s="65">
        <f t="shared" si="27"/>
        <v>191146.30424198124</v>
      </c>
      <c r="AS147" s="61"/>
      <c r="AT147" s="61"/>
      <c r="AU147" s="61"/>
      <c r="AV147" s="61"/>
      <c r="AW147" s="61"/>
      <c r="AX147" s="64">
        <f t="shared" si="28"/>
        <v>196689.54706499871</v>
      </c>
      <c r="AY147" s="61"/>
      <c r="AZ147" s="65">
        <f t="shared" si="29"/>
        <v>196689.54706499871</v>
      </c>
      <c r="BA147" s="61"/>
      <c r="BB147" s="61"/>
      <c r="BC147" s="61"/>
      <c r="BD147" s="61"/>
      <c r="BE147" s="61"/>
      <c r="BF147" s="66"/>
      <c r="BG147" s="66"/>
      <c r="BH147" s="66"/>
      <c r="BI147" s="66" t="s">
        <v>1510</v>
      </c>
    </row>
    <row r="148" spans="1:61" s="67" customFormat="1" x14ac:dyDescent="0.35">
      <c r="A148" s="90" t="s">
        <v>466</v>
      </c>
      <c r="B148" s="90" t="s">
        <v>160</v>
      </c>
      <c r="C148" s="90" t="s">
        <v>161</v>
      </c>
      <c r="D148" s="91" t="s">
        <v>162</v>
      </c>
      <c r="E148" s="90" t="s">
        <v>467</v>
      </c>
      <c r="F148" s="90" t="s">
        <v>369</v>
      </c>
      <c r="G148" s="90" t="s">
        <v>186</v>
      </c>
      <c r="H148" s="90" t="s">
        <v>54</v>
      </c>
      <c r="I148" s="92">
        <v>3400</v>
      </c>
      <c r="J148" s="90" t="s">
        <v>190</v>
      </c>
      <c r="K148" s="93">
        <f t="shared" si="20"/>
        <v>31144</v>
      </c>
      <c r="L148" s="220">
        <v>24446.06</v>
      </c>
      <c r="M148" s="63"/>
      <c r="N148" s="63"/>
      <c r="O148" s="63"/>
      <c r="P148" s="60" t="s">
        <v>122</v>
      </c>
      <c r="Q148" s="60"/>
      <c r="R148" s="64">
        <v>25154.995740000002</v>
      </c>
      <c r="S148" s="61"/>
      <c r="T148" s="65">
        <f t="shared" si="24"/>
        <v>25154.995740000002</v>
      </c>
      <c r="U148" s="61"/>
      <c r="V148" s="61"/>
      <c r="W148" s="61"/>
      <c r="X148" s="61"/>
      <c r="Y148" s="61"/>
      <c r="Z148" s="64">
        <f t="shared" si="25"/>
        <v>25154.995740000002</v>
      </c>
      <c r="AA148" s="61"/>
      <c r="AB148" s="65">
        <f t="shared" si="26"/>
        <v>25154.995740000002</v>
      </c>
      <c r="AC148" s="61"/>
      <c r="AD148" s="61"/>
      <c r="AE148" s="61"/>
      <c r="AF148" s="61"/>
      <c r="AG148" s="61"/>
      <c r="AH148" s="64">
        <f t="shared" si="21"/>
        <v>25884.490616460003</v>
      </c>
      <c r="AI148" s="61"/>
      <c r="AJ148" s="65">
        <f t="shared" si="22"/>
        <v>25884.490616460003</v>
      </c>
      <c r="AK148" s="61"/>
      <c r="AL148" s="61"/>
      <c r="AM148" s="61"/>
      <c r="AN148" s="61"/>
      <c r="AO148" s="61"/>
      <c r="AP148" s="64">
        <f t="shared" si="23"/>
        <v>26635.140844337344</v>
      </c>
      <c r="AQ148" s="61"/>
      <c r="AR148" s="65">
        <f t="shared" si="27"/>
        <v>26635.140844337344</v>
      </c>
      <c r="AS148" s="61"/>
      <c r="AT148" s="61"/>
      <c r="AU148" s="61"/>
      <c r="AV148" s="61"/>
      <c r="AW148" s="61"/>
      <c r="AX148" s="64">
        <f t="shared" si="28"/>
        <v>27407.559928823128</v>
      </c>
      <c r="AY148" s="61"/>
      <c r="AZ148" s="65">
        <f t="shared" si="29"/>
        <v>27407.559928823128</v>
      </c>
      <c r="BA148" s="61"/>
      <c r="BB148" s="61"/>
      <c r="BC148" s="61"/>
      <c r="BD148" s="61"/>
      <c r="BE148" s="61"/>
      <c r="BF148" s="66"/>
      <c r="BG148" s="66"/>
      <c r="BH148" s="66"/>
      <c r="BI148" s="66" t="s">
        <v>1510</v>
      </c>
    </row>
    <row r="149" spans="1:61" s="67" customFormat="1" x14ac:dyDescent="0.35">
      <c r="A149" s="90" t="s">
        <v>468</v>
      </c>
      <c r="B149" s="90" t="s">
        <v>160</v>
      </c>
      <c r="C149" s="90" t="s">
        <v>161</v>
      </c>
      <c r="D149" s="91" t="s">
        <v>162</v>
      </c>
      <c r="E149" s="90" t="s">
        <v>469</v>
      </c>
      <c r="F149" s="90" t="s">
        <v>470</v>
      </c>
      <c r="G149" s="90" t="s">
        <v>49</v>
      </c>
      <c r="H149" s="90" t="s">
        <v>276</v>
      </c>
      <c r="I149" s="92">
        <v>15560</v>
      </c>
      <c r="J149" s="90" t="s">
        <v>170</v>
      </c>
      <c r="K149" s="93">
        <f t="shared" si="20"/>
        <v>142529.60000000001</v>
      </c>
      <c r="L149" s="61">
        <v>52747.42</v>
      </c>
      <c r="M149" s="63"/>
      <c r="N149" s="63"/>
      <c r="O149" s="63"/>
      <c r="P149" s="60" t="s">
        <v>122</v>
      </c>
      <c r="Q149" s="60"/>
      <c r="R149" s="64">
        <v>54277.095179999997</v>
      </c>
      <c r="S149" s="61"/>
      <c r="T149" s="65">
        <f t="shared" si="24"/>
        <v>54277.095179999997</v>
      </c>
      <c r="U149" s="61"/>
      <c r="V149" s="61"/>
      <c r="W149" s="61"/>
      <c r="X149" s="61"/>
      <c r="Y149" s="61"/>
      <c r="Z149" s="64">
        <f t="shared" si="25"/>
        <v>54277.095179999997</v>
      </c>
      <c r="AA149" s="61"/>
      <c r="AB149" s="65">
        <f t="shared" si="26"/>
        <v>54277.095179999997</v>
      </c>
      <c r="AC149" s="61"/>
      <c r="AD149" s="61"/>
      <c r="AE149" s="61"/>
      <c r="AF149" s="61"/>
      <c r="AG149" s="61"/>
      <c r="AH149" s="64">
        <f t="shared" si="21"/>
        <v>55851.130940219999</v>
      </c>
      <c r="AI149" s="61"/>
      <c r="AJ149" s="65">
        <f t="shared" si="22"/>
        <v>55851.130940219999</v>
      </c>
      <c r="AK149" s="61"/>
      <c r="AL149" s="61"/>
      <c r="AM149" s="61"/>
      <c r="AN149" s="61"/>
      <c r="AO149" s="61"/>
      <c r="AP149" s="64">
        <f t="shared" si="23"/>
        <v>57470.81373748638</v>
      </c>
      <c r="AQ149" s="61"/>
      <c r="AR149" s="65">
        <f t="shared" si="27"/>
        <v>57470.81373748638</v>
      </c>
      <c r="AS149" s="61"/>
      <c r="AT149" s="61"/>
      <c r="AU149" s="61"/>
      <c r="AV149" s="61"/>
      <c r="AW149" s="61"/>
      <c r="AX149" s="64">
        <f t="shared" si="28"/>
        <v>59137.467335873487</v>
      </c>
      <c r="AY149" s="61"/>
      <c r="AZ149" s="65">
        <f t="shared" si="29"/>
        <v>59137.467335873487</v>
      </c>
      <c r="BA149" s="61"/>
      <c r="BB149" s="61"/>
      <c r="BC149" s="61"/>
      <c r="BD149" s="61"/>
      <c r="BE149" s="61"/>
      <c r="BF149" s="66"/>
      <c r="BG149" s="66"/>
      <c r="BH149" s="66"/>
      <c r="BI149" s="66" t="s">
        <v>1511</v>
      </c>
    </row>
    <row r="150" spans="1:61" s="67" customFormat="1" x14ac:dyDescent="0.35">
      <c r="A150" s="90" t="s">
        <v>471</v>
      </c>
      <c r="B150" s="90" t="s">
        <v>160</v>
      </c>
      <c r="C150" s="90" t="s">
        <v>161</v>
      </c>
      <c r="D150" s="91" t="s">
        <v>162</v>
      </c>
      <c r="E150" s="90" t="s">
        <v>472</v>
      </c>
      <c r="F150" s="90" t="s">
        <v>473</v>
      </c>
      <c r="G150" s="90" t="s">
        <v>186</v>
      </c>
      <c r="H150" s="90" t="s">
        <v>54</v>
      </c>
      <c r="I150" s="92">
        <v>8640</v>
      </c>
      <c r="J150" s="90" t="s">
        <v>187</v>
      </c>
      <c r="K150" s="93">
        <f t="shared" si="20"/>
        <v>79142.399999999994</v>
      </c>
      <c r="L150" s="220">
        <v>169739.12</v>
      </c>
      <c r="M150" s="63"/>
      <c r="N150" s="63"/>
      <c r="O150" s="63"/>
      <c r="P150" s="60" t="s">
        <v>122</v>
      </c>
      <c r="Q150" s="60"/>
      <c r="R150" s="64">
        <v>174661.55447999999</v>
      </c>
      <c r="S150" s="61"/>
      <c r="T150" s="65">
        <f t="shared" si="24"/>
        <v>174661.55447999999</v>
      </c>
      <c r="U150" s="61"/>
      <c r="V150" s="61"/>
      <c r="W150" s="61"/>
      <c r="X150" s="61"/>
      <c r="Y150" s="61"/>
      <c r="Z150" s="64">
        <f t="shared" si="25"/>
        <v>174661.55447999999</v>
      </c>
      <c r="AA150" s="61"/>
      <c r="AB150" s="65">
        <f t="shared" si="26"/>
        <v>174661.55447999999</v>
      </c>
      <c r="AC150" s="61"/>
      <c r="AD150" s="61"/>
      <c r="AE150" s="61"/>
      <c r="AF150" s="61"/>
      <c r="AG150" s="61"/>
      <c r="AH150" s="64">
        <f t="shared" si="21"/>
        <v>179726.73955991998</v>
      </c>
      <c r="AI150" s="61"/>
      <c r="AJ150" s="65">
        <f t="shared" si="22"/>
        <v>179726.73955991998</v>
      </c>
      <c r="AK150" s="61"/>
      <c r="AL150" s="61"/>
      <c r="AM150" s="61"/>
      <c r="AN150" s="61"/>
      <c r="AO150" s="61"/>
      <c r="AP150" s="64">
        <f t="shared" si="23"/>
        <v>184938.81500715765</v>
      </c>
      <c r="AQ150" s="61"/>
      <c r="AR150" s="65">
        <f t="shared" si="27"/>
        <v>184938.81500715765</v>
      </c>
      <c r="AS150" s="61"/>
      <c r="AT150" s="61"/>
      <c r="AU150" s="61"/>
      <c r="AV150" s="61"/>
      <c r="AW150" s="61"/>
      <c r="AX150" s="64">
        <f t="shared" si="28"/>
        <v>190302.04064236523</v>
      </c>
      <c r="AY150" s="61"/>
      <c r="AZ150" s="65">
        <f t="shared" si="29"/>
        <v>190302.04064236523</v>
      </c>
      <c r="BA150" s="61"/>
      <c r="BB150" s="61"/>
      <c r="BC150" s="61"/>
      <c r="BD150" s="61"/>
      <c r="BE150" s="61"/>
      <c r="BF150" s="66"/>
      <c r="BG150" s="66"/>
      <c r="BH150" s="66"/>
      <c r="BI150" s="66" t="s">
        <v>1512</v>
      </c>
    </row>
    <row r="151" spans="1:61" s="67" customFormat="1" x14ac:dyDescent="0.35">
      <c r="A151" s="90" t="s">
        <v>474</v>
      </c>
      <c r="B151" s="90" t="s">
        <v>160</v>
      </c>
      <c r="C151" s="90" t="s">
        <v>161</v>
      </c>
      <c r="D151" s="91" t="s">
        <v>162</v>
      </c>
      <c r="E151" s="90" t="s">
        <v>475</v>
      </c>
      <c r="F151" s="90" t="s">
        <v>476</v>
      </c>
      <c r="G151" s="90" t="s">
        <v>186</v>
      </c>
      <c r="H151" s="90" t="s">
        <v>54</v>
      </c>
      <c r="I151" s="92">
        <v>5100</v>
      </c>
      <c r="J151" s="90" t="s">
        <v>437</v>
      </c>
      <c r="K151" s="93">
        <f t="shared" si="20"/>
        <v>46716</v>
      </c>
      <c r="L151" s="221">
        <v>100193.23</v>
      </c>
      <c r="M151" s="63"/>
      <c r="N151" s="63"/>
      <c r="O151" s="63"/>
      <c r="P151" s="60" t="s">
        <v>122</v>
      </c>
      <c r="Q151" s="60"/>
      <c r="R151" s="64">
        <v>103098.83366999999</v>
      </c>
      <c r="S151" s="61"/>
      <c r="T151" s="65">
        <f t="shared" si="24"/>
        <v>103098.83366999999</v>
      </c>
      <c r="U151" s="61"/>
      <c r="V151" s="61"/>
      <c r="W151" s="61"/>
      <c r="X151" s="61"/>
      <c r="Y151" s="61"/>
      <c r="Z151" s="64">
        <f t="shared" si="25"/>
        <v>103098.83366999999</v>
      </c>
      <c r="AA151" s="61"/>
      <c r="AB151" s="65">
        <f t="shared" si="26"/>
        <v>103098.83366999999</v>
      </c>
      <c r="AC151" s="61"/>
      <c r="AD151" s="61"/>
      <c r="AE151" s="61"/>
      <c r="AF151" s="61"/>
      <c r="AG151" s="61"/>
      <c r="AH151" s="64">
        <f t="shared" si="21"/>
        <v>106088.69984643</v>
      </c>
      <c r="AI151" s="61"/>
      <c r="AJ151" s="65">
        <f t="shared" si="22"/>
        <v>106088.69984643</v>
      </c>
      <c r="AK151" s="61"/>
      <c r="AL151" s="61"/>
      <c r="AM151" s="61"/>
      <c r="AN151" s="61"/>
      <c r="AO151" s="61"/>
      <c r="AP151" s="64">
        <f t="shared" si="23"/>
        <v>109165.27214197647</v>
      </c>
      <c r="AQ151" s="61"/>
      <c r="AR151" s="65">
        <f t="shared" si="27"/>
        <v>109165.27214197647</v>
      </c>
      <c r="AS151" s="61"/>
      <c r="AT151" s="61"/>
      <c r="AU151" s="61"/>
      <c r="AV151" s="61"/>
      <c r="AW151" s="61"/>
      <c r="AX151" s="64">
        <f t="shared" si="28"/>
        <v>112331.06503409379</v>
      </c>
      <c r="AY151" s="61"/>
      <c r="AZ151" s="65">
        <f t="shared" si="29"/>
        <v>112331.06503409379</v>
      </c>
      <c r="BA151" s="61"/>
      <c r="BB151" s="61"/>
      <c r="BC151" s="61"/>
      <c r="BD151" s="61"/>
      <c r="BE151" s="61"/>
      <c r="BF151" s="66"/>
      <c r="BG151" s="66"/>
      <c r="BH151" s="66"/>
      <c r="BI151" s="66" t="s">
        <v>1512</v>
      </c>
    </row>
    <row r="152" spans="1:61" s="67" customFormat="1" x14ac:dyDescent="0.35">
      <c r="A152" s="90" t="s">
        <v>477</v>
      </c>
      <c r="B152" s="90" t="s">
        <v>160</v>
      </c>
      <c r="C152" s="90" t="s">
        <v>161</v>
      </c>
      <c r="D152" s="91" t="s">
        <v>162</v>
      </c>
      <c r="E152" s="90" t="s">
        <v>478</v>
      </c>
      <c r="F152" s="90" t="s">
        <v>476</v>
      </c>
      <c r="G152" s="90" t="s">
        <v>186</v>
      </c>
      <c r="H152" s="90" t="s">
        <v>54</v>
      </c>
      <c r="I152" s="92">
        <v>5040</v>
      </c>
      <c r="J152" s="90" t="s">
        <v>173</v>
      </c>
      <c r="K152" s="93">
        <f t="shared" si="20"/>
        <v>46166.400000000001</v>
      </c>
      <c r="L152" s="221">
        <v>99014.49</v>
      </c>
      <c r="M152" s="63"/>
      <c r="N152" s="63"/>
      <c r="O152" s="63"/>
      <c r="P152" s="60" t="s">
        <v>120</v>
      </c>
      <c r="Q152" s="60">
        <v>93</v>
      </c>
      <c r="R152" s="64">
        <v>101885.91021</v>
      </c>
      <c r="S152" s="61"/>
      <c r="T152" s="65">
        <f t="shared" si="24"/>
        <v>101885.91021</v>
      </c>
      <c r="U152" s="61"/>
      <c r="V152" s="61"/>
      <c r="W152" s="61"/>
      <c r="X152" s="61"/>
      <c r="Y152" s="61"/>
      <c r="Z152" s="64">
        <f t="shared" si="25"/>
        <v>101885.91021</v>
      </c>
      <c r="AA152" s="61"/>
      <c r="AB152" s="65">
        <f t="shared" si="26"/>
        <v>101885.91021</v>
      </c>
      <c r="AC152" s="61"/>
      <c r="AD152" s="61"/>
      <c r="AE152" s="61"/>
      <c r="AF152" s="61"/>
      <c r="AG152" s="61"/>
      <c r="AH152" s="64">
        <f t="shared" si="21"/>
        <v>104840.60160609</v>
      </c>
      <c r="AI152" s="61"/>
      <c r="AJ152" s="65">
        <f t="shared" si="22"/>
        <v>104840.60160609</v>
      </c>
      <c r="AK152" s="61"/>
      <c r="AL152" s="61"/>
      <c r="AM152" s="61"/>
      <c r="AN152" s="61"/>
      <c r="AO152" s="61"/>
      <c r="AP152" s="64">
        <f t="shared" si="23"/>
        <v>107880.9790526666</v>
      </c>
      <c r="AQ152" s="61"/>
      <c r="AR152" s="65">
        <f t="shared" si="27"/>
        <v>107880.9790526666</v>
      </c>
      <c r="AS152" s="61"/>
      <c r="AT152" s="61"/>
      <c r="AU152" s="61"/>
      <c r="AV152" s="61"/>
      <c r="AW152" s="61"/>
      <c r="AX152" s="64">
        <f t="shared" si="28"/>
        <v>111009.52744519393</v>
      </c>
      <c r="AY152" s="61"/>
      <c r="AZ152" s="65">
        <f t="shared" si="29"/>
        <v>111009.52744519393</v>
      </c>
      <c r="BA152" s="61"/>
      <c r="BB152" s="61"/>
      <c r="BC152" s="61"/>
      <c r="BD152" s="61"/>
      <c r="BE152" s="61"/>
      <c r="BF152" s="66"/>
      <c r="BG152" s="66" t="s">
        <v>1332</v>
      </c>
      <c r="BH152" s="66"/>
      <c r="BI152" s="66" t="s">
        <v>1512</v>
      </c>
    </row>
    <row r="153" spans="1:61" s="67" customFormat="1" x14ac:dyDescent="0.35">
      <c r="A153" s="90" t="s">
        <v>479</v>
      </c>
      <c r="B153" s="90" t="s">
        <v>160</v>
      </c>
      <c r="C153" s="90" t="s">
        <v>161</v>
      </c>
      <c r="D153" s="91" t="s">
        <v>162</v>
      </c>
      <c r="E153" s="90" t="s">
        <v>480</v>
      </c>
      <c r="F153" s="90" t="s">
        <v>476</v>
      </c>
      <c r="G153" s="90" t="s">
        <v>186</v>
      </c>
      <c r="H153" s="90" t="s">
        <v>54</v>
      </c>
      <c r="I153" s="92">
        <v>42992</v>
      </c>
      <c r="J153" s="90" t="s">
        <v>187</v>
      </c>
      <c r="K153" s="93">
        <f t="shared" si="20"/>
        <v>393806.72000000003</v>
      </c>
      <c r="L153" s="221">
        <v>844609.3</v>
      </c>
      <c r="M153" s="63"/>
      <c r="N153" s="63"/>
      <c r="O153" s="63"/>
      <c r="P153" s="60" t="s">
        <v>122</v>
      </c>
      <c r="Q153" s="60"/>
      <c r="R153" s="64">
        <v>869102.96970000002</v>
      </c>
      <c r="S153" s="61"/>
      <c r="T153" s="65">
        <f t="shared" si="24"/>
        <v>869102.96970000002</v>
      </c>
      <c r="U153" s="61"/>
      <c r="V153" s="61"/>
      <c r="W153" s="61"/>
      <c r="X153" s="61"/>
      <c r="Y153" s="61"/>
      <c r="Z153" s="64">
        <f t="shared" si="25"/>
        <v>869102.96970000002</v>
      </c>
      <c r="AA153" s="61"/>
      <c r="AB153" s="65">
        <f t="shared" si="26"/>
        <v>869102.96970000002</v>
      </c>
      <c r="AC153" s="61"/>
      <c r="AD153" s="61"/>
      <c r="AE153" s="61"/>
      <c r="AF153" s="61"/>
      <c r="AG153" s="61"/>
      <c r="AH153" s="64">
        <f t="shared" si="21"/>
        <v>894306.95582130004</v>
      </c>
      <c r="AI153" s="61"/>
      <c r="AJ153" s="65">
        <f t="shared" si="22"/>
        <v>894306.95582130004</v>
      </c>
      <c r="AK153" s="61"/>
      <c r="AL153" s="61"/>
      <c r="AM153" s="61"/>
      <c r="AN153" s="61"/>
      <c r="AO153" s="61"/>
      <c r="AP153" s="64">
        <f t="shared" si="23"/>
        <v>920241.85754011769</v>
      </c>
      <c r="AQ153" s="61"/>
      <c r="AR153" s="65">
        <f t="shared" si="27"/>
        <v>920241.85754011769</v>
      </c>
      <c r="AS153" s="61"/>
      <c r="AT153" s="61"/>
      <c r="AU153" s="61"/>
      <c r="AV153" s="61"/>
      <c r="AW153" s="61"/>
      <c r="AX153" s="64">
        <f t="shared" si="28"/>
        <v>946928.87140878115</v>
      </c>
      <c r="AY153" s="61"/>
      <c r="AZ153" s="65">
        <f t="shared" si="29"/>
        <v>946928.87140878115</v>
      </c>
      <c r="BA153" s="61"/>
      <c r="BB153" s="61"/>
      <c r="BC153" s="61"/>
      <c r="BD153" s="61"/>
      <c r="BE153" s="61"/>
      <c r="BF153" s="66"/>
      <c r="BG153" s="66"/>
      <c r="BH153" s="66"/>
      <c r="BI153" s="66" t="s">
        <v>1512</v>
      </c>
    </row>
    <row r="154" spans="1:61" s="67" customFormat="1" x14ac:dyDescent="0.35">
      <c r="A154" s="90" t="s">
        <v>481</v>
      </c>
      <c r="B154" s="90" t="s">
        <v>160</v>
      </c>
      <c r="C154" s="90" t="s">
        <v>161</v>
      </c>
      <c r="D154" s="91" t="s">
        <v>162</v>
      </c>
      <c r="E154" s="90" t="s">
        <v>482</v>
      </c>
      <c r="F154" s="90" t="s">
        <v>476</v>
      </c>
      <c r="G154" s="90" t="s">
        <v>186</v>
      </c>
      <c r="H154" s="90" t="s">
        <v>54</v>
      </c>
      <c r="I154" s="92">
        <v>8979</v>
      </c>
      <c r="J154" s="90" t="s">
        <v>437</v>
      </c>
      <c r="K154" s="93">
        <f t="shared" si="20"/>
        <v>82247.64</v>
      </c>
      <c r="L154" s="221">
        <v>176399.03</v>
      </c>
      <c r="M154" s="63"/>
      <c r="N154" s="63"/>
      <c r="O154" s="63"/>
      <c r="P154" s="60" t="s">
        <v>120</v>
      </c>
      <c r="Q154" s="60">
        <v>4</v>
      </c>
      <c r="R154" s="64">
        <v>181514.60187000001</v>
      </c>
      <c r="S154" s="61"/>
      <c r="T154" s="65">
        <f t="shared" si="24"/>
        <v>181514.60187000001</v>
      </c>
      <c r="U154" s="61"/>
      <c r="V154" s="61"/>
      <c r="W154" s="61"/>
      <c r="X154" s="61"/>
      <c r="Y154" s="61"/>
      <c r="Z154" s="64">
        <f t="shared" si="25"/>
        <v>181514.60187000001</v>
      </c>
      <c r="AA154" s="61"/>
      <c r="AB154" s="65">
        <f t="shared" si="26"/>
        <v>181514.60187000001</v>
      </c>
      <c r="AC154" s="61"/>
      <c r="AD154" s="61"/>
      <c r="AE154" s="61"/>
      <c r="AF154" s="61"/>
      <c r="AG154" s="61"/>
      <c r="AH154" s="64">
        <f t="shared" si="21"/>
        <v>186778.52532423002</v>
      </c>
      <c r="AI154" s="61"/>
      <c r="AJ154" s="65">
        <f t="shared" si="22"/>
        <v>186778.52532423002</v>
      </c>
      <c r="AK154" s="61"/>
      <c r="AL154" s="61"/>
      <c r="AM154" s="61"/>
      <c r="AN154" s="61"/>
      <c r="AO154" s="61"/>
      <c r="AP154" s="64">
        <f t="shared" si="23"/>
        <v>192195.1025586327</v>
      </c>
      <c r="AQ154" s="61"/>
      <c r="AR154" s="65">
        <f t="shared" si="27"/>
        <v>192195.1025586327</v>
      </c>
      <c r="AS154" s="61"/>
      <c r="AT154" s="61"/>
      <c r="AU154" s="61"/>
      <c r="AV154" s="61"/>
      <c r="AW154" s="61"/>
      <c r="AX154" s="64">
        <f t="shared" si="28"/>
        <v>197768.76053283305</v>
      </c>
      <c r="AY154" s="61"/>
      <c r="AZ154" s="65">
        <f t="shared" si="29"/>
        <v>197768.76053283305</v>
      </c>
      <c r="BA154" s="61"/>
      <c r="BB154" s="61"/>
      <c r="BC154" s="61"/>
      <c r="BD154" s="61"/>
      <c r="BE154" s="61"/>
      <c r="BF154" s="66"/>
      <c r="BG154" s="66" t="s">
        <v>1332</v>
      </c>
      <c r="BH154" s="66"/>
      <c r="BI154" s="66" t="s">
        <v>1512</v>
      </c>
    </row>
    <row r="155" spans="1:61" s="67" customFormat="1" x14ac:dyDescent="0.35">
      <c r="A155" s="90" t="s">
        <v>483</v>
      </c>
      <c r="B155" s="90" t="s">
        <v>160</v>
      </c>
      <c r="C155" s="90" t="s">
        <v>161</v>
      </c>
      <c r="D155" s="91" t="s">
        <v>162</v>
      </c>
      <c r="E155" s="90" t="s">
        <v>484</v>
      </c>
      <c r="F155" s="90" t="s">
        <v>476</v>
      </c>
      <c r="G155" s="90" t="s">
        <v>186</v>
      </c>
      <c r="H155" s="90" t="s">
        <v>54</v>
      </c>
      <c r="I155" s="92">
        <v>1800</v>
      </c>
      <c r="J155" s="90" t="s">
        <v>187</v>
      </c>
      <c r="K155" s="93">
        <f t="shared" si="20"/>
        <v>16488</v>
      </c>
      <c r="L155" s="221">
        <v>35362.32</v>
      </c>
      <c r="M155" s="63"/>
      <c r="N155" s="63"/>
      <c r="O155" s="63"/>
      <c r="P155" s="60" t="s">
        <v>122</v>
      </c>
      <c r="Q155" s="60"/>
      <c r="R155" s="64">
        <v>36387.827279999998</v>
      </c>
      <c r="S155" s="61"/>
      <c r="T155" s="65">
        <f t="shared" si="24"/>
        <v>36387.827279999998</v>
      </c>
      <c r="U155" s="61"/>
      <c r="V155" s="61"/>
      <c r="W155" s="61"/>
      <c r="X155" s="61"/>
      <c r="Y155" s="61"/>
      <c r="Z155" s="64">
        <f t="shared" si="25"/>
        <v>36387.827279999998</v>
      </c>
      <c r="AA155" s="61"/>
      <c r="AB155" s="65">
        <f t="shared" si="26"/>
        <v>36387.827279999998</v>
      </c>
      <c r="AC155" s="61"/>
      <c r="AD155" s="61"/>
      <c r="AE155" s="61"/>
      <c r="AF155" s="61"/>
      <c r="AG155" s="61"/>
      <c r="AH155" s="64">
        <f t="shared" si="21"/>
        <v>37443.07427112</v>
      </c>
      <c r="AI155" s="61"/>
      <c r="AJ155" s="65">
        <f t="shared" si="22"/>
        <v>37443.07427112</v>
      </c>
      <c r="AK155" s="61"/>
      <c r="AL155" s="61"/>
      <c r="AM155" s="61"/>
      <c r="AN155" s="61"/>
      <c r="AO155" s="61"/>
      <c r="AP155" s="64">
        <f t="shared" si="23"/>
        <v>38528.92342498248</v>
      </c>
      <c r="AQ155" s="61"/>
      <c r="AR155" s="65">
        <f t="shared" si="27"/>
        <v>38528.92342498248</v>
      </c>
      <c r="AS155" s="61"/>
      <c r="AT155" s="61"/>
      <c r="AU155" s="61"/>
      <c r="AV155" s="61"/>
      <c r="AW155" s="61"/>
      <c r="AX155" s="64">
        <f t="shared" si="28"/>
        <v>39646.262204306971</v>
      </c>
      <c r="AY155" s="61"/>
      <c r="AZ155" s="65">
        <f t="shared" si="29"/>
        <v>39646.262204306971</v>
      </c>
      <c r="BA155" s="61"/>
      <c r="BB155" s="61"/>
      <c r="BC155" s="61"/>
      <c r="BD155" s="61"/>
      <c r="BE155" s="61"/>
      <c r="BF155" s="66"/>
      <c r="BG155" s="66"/>
      <c r="BH155" s="66"/>
      <c r="BI155" s="66" t="s">
        <v>1512</v>
      </c>
    </row>
    <row r="156" spans="1:61" s="67" customFormat="1" x14ac:dyDescent="0.35">
      <c r="A156" s="90" t="s">
        <v>485</v>
      </c>
      <c r="B156" s="90" t="s">
        <v>160</v>
      </c>
      <c r="C156" s="90" t="s">
        <v>161</v>
      </c>
      <c r="D156" s="91" t="s">
        <v>162</v>
      </c>
      <c r="E156" s="90" t="s">
        <v>486</v>
      </c>
      <c r="F156" s="90" t="s">
        <v>476</v>
      </c>
      <c r="G156" s="90" t="s">
        <v>186</v>
      </c>
      <c r="H156" s="90" t="s">
        <v>54</v>
      </c>
      <c r="I156" s="92">
        <v>1590</v>
      </c>
      <c r="J156" s="90" t="s">
        <v>187</v>
      </c>
      <c r="K156" s="93">
        <f t="shared" si="20"/>
        <v>14564.4</v>
      </c>
      <c r="L156" s="221">
        <v>31236.71</v>
      </c>
      <c r="M156" s="63"/>
      <c r="N156" s="63"/>
      <c r="O156" s="63"/>
      <c r="P156" s="60" t="s">
        <v>122</v>
      </c>
      <c r="Q156" s="60"/>
      <c r="R156" s="64">
        <v>32142.57459</v>
      </c>
      <c r="S156" s="61"/>
      <c r="T156" s="65">
        <f t="shared" si="24"/>
        <v>32142.57459</v>
      </c>
      <c r="U156" s="61"/>
      <c r="V156" s="61"/>
      <c r="W156" s="61"/>
      <c r="X156" s="61"/>
      <c r="Y156" s="61"/>
      <c r="Z156" s="64">
        <f t="shared" si="25"/>
        <v>32142.57459</v>
      </c>
      <c r="AA156" s="61"/>
      <c r="AB156" s="65">
        <f t="shared" si="26"/>
        <v>32142.57459</v>
      </c>
      <c r="AC156" s="61"/>
      <c r="AD156" s="61"/>
      <c r="AE156" s="61"/>
      <c r="AF156" s="61"/>
      <c r="AG156" s="61"/>
      <c r="AH156" s="64">
        <f t="shared" si="21"/>
        <v>33074.709253109999</v>
      </c>
      <c r="AI156" s="61"/>
      <c r="AJ156" s="65">
        <f t="shared" si="22"/>
        <v>33074.709253109999</v>
      </c>
      <c r="AK156" s="61"/>
      <c r="AL156" s="61"/>
      <c r="AM156" s="61"/>
      <c r="AN156" s="61"/>
      <c r="AO156" s="61"/>
      <c r="AP156" s="64">
        <f t="shared" si="23"/>
        <v>34033.875821450187</v>
      </c>
      <c r="AQ156" s="61"/>
      <c r="AR156" s="65">
        <f t="shared" si="27"/>
        <v>34033.875821450187</v>
      </c>
      <c r="AS156" s="61"/>
      <c r="AT156" s="61"/>
      <c r="AU156" s="61"/>
      <c r="AV156" s="61"/>
      <c r="AW156" s="61"/>
      <c r="AX156" s="64">
        <f t="shared" si="28"/>
        <v>35020.858220272239</v>
      </c>
      <c r="AY156" s="61"/>
      <c r="AZ156" s="65">
        <f t="shared" si="29"/>
        <v>35020.858220272239</v>
      </c>
      <c r="BA156" s="61"/>
      <c r="BB156" s="61"/>
      <c r="BC156" s="61"/>
      <c r="BD156" s="61"/>
      <c r="BE156" s="61"/>
      <c r="BF156" s="66"/>
      <c r="BG156" s="66"/>
      <c r="BH156" s="66"/>
      <c r="BI156" s="66" t="s">
        <v>1512</v>
      </c>
    </row>
    <row r="157" spans="1:61" s="67" customFormat="1" x14ac:dyDescent="0.35">
      <c r="A157" s="90" t="s">
        <v>487</v>
      </c>
      <c r="B157" s="90" t="s">
        <v>160</v>
      </c>
      <c r="C157" s="90" t="s">
        <v>161</v>
      </c>
      <c r="D157" s="91" t="s">
        <v>162</v>
      </c>
      <c r="E157" s="90" t="s">
        <v>488</v>
      </c>
      <c r="F157" s="90" t="s">
        <v>476</v>
      </c>
      <c r="G157" s="90" t="s">
        <v>186</v>
      </c>
      <c r="H157" s="90" t="s">
        <v>54</v>
      </c>
      <c r="I157" s="92">
        <v>1800</v>
      </c>
      <c r="J157" s="90" t="s">
        <v>187</v>
      </c>
      <c r="K157" s="93">
        <f t="shared" si="20"/>
        <v>16488</v>
      </c>
      <c r="L157" s="221">
        <v>35362.32</v>
      </c>
      <c r="M157" s="63"/>
      <c r="N157" s="63"/>
      <c r="O157" s="63"/>
      <c r="P157" s="60" t="s">
        <v>122</v>
      </c>
      <c r="Q157" s="60"/>
      <c r="R157" s="64">
        <v>36387.827279999998</v>
      </c>
      <c r="S157" s="61"/>
      <c r="T157" s="65">
        <f t="shared" si="24"/>
        <v>36387.827279999998</v>
      </c>
      <c r="U157" s="61"/>
      <c r="V157" s="61"/>
      <c r="W157" s="61"/>
      <c r="X157" s="61"/>
      <c r="Y157" s="61"/>
      <c r="Z157" s="64">
        <f t="shared" si="25"/>
        <v>36387.827279999998</v>
      </c>
      <c r="AA157" s="61"/>
      <c r="AB157" s="65">
        <f t="shared" si="26"/>
        <v>36387.827279999998</v>
      </c>
      <c r="AC157" s="61"/>
      <c r="AD157" s="61"/>
      <c r="AE157" s="61"/>
      <c r="AF157" s="61"/>
      <c r="AG157" s="61"/>
      <c r="AH157" s="64">
        <f t="shared" si="21"/>
        <v>37443.07427112</v>
      </c>
      <c r="AI157" s="61"/>
      <c r="AJ157" s="65">
        <f t="shared" si="22"/>
        <v>37443.07427112</v>
      </c>
      <c r="AK157" s="61"/>
      <c r="AL157" s="61"/>
      <c r="AM157" s="61"/>
      <c r="AN157" s="61"/>
      <c r="AO157" s="61"/>
      <c r="AP157" s="64">
        <f t="shared" si="23"/>
        <v>38528.92342498248</v>
      </c>
      <c r="AQ157" s="61"/>
      <c r="AR157" s="65">
        <f t="shared" si="27"/>
        <v>38528.92342498248</v>
      </c>
      <c r="AS157" s="61"/>
      <c r="AT157" s="61"/>
      <c r="AU157" s="61"/>
      <c r="AV157" s="61"/>
      <c r="AW157" s="61"/>
      <c r="AX157" s="64">
        <f t="shared" si="28"/>
        <v>39646.262204306971</v>
      </c>
      <c r="AY157" s="61"/>
      <c r="AZ157" s="65">
        <f t="shared" si="29"/>
        <v>39646.262204306971</v>
      </c>
      <c r="BA157" s="61"/>
      <c r="BB157" s="61"/>
      <c r="BC157" s="61"/>
      <c r="BD157" s="61"/>
      <c r="BE157" s="61"/>
      <c r="BF157" s="66"/>
      <c r="BG157" s="66"/>
      <c r="BH157" s="66"/>
      <c r="BI157" s="66" t="s">
        <v>1512</v>
      </c>
    </row>
    <row r="158" spans="1:61" s="67" customFormat="1" x14ac:dyDescent="0.35">
      <c r="A158" s="90" t="s">
        <v>489</v>
      </c>
      <c r="B158" s="90" t="s">
        <v>160</v>
      </c>
      <c r="C158" s="90" t="s">
        <v>161</v>
      </c>
      <c r="D158" s="91" t="s">
        <v>162</v>
      </c>
      <c r="E158" s="90" t="s">
        <v>490</v>
      </c>
      <c r="F158" s="90" t="s">
        <v>476</v>
      </c>
      <c r="G158" s="90" t="s">
        <v>186</v>
      </c>
      <c r="H158" s="90" t="s">
        <v>54</v>
      </c>
      <c r="I158" s="92">
        <v>23632</v>
      </c>
      <c r="J158" s="90" t="s">
        <v>187</v>
      </c>
      <c r="K158" s="93">
        <f t="shared" si="20"/>
        <v>216469.12</v>
      </c>
      <c r="L158" s="221">
        <v>464267.93</v>
      </c>
      <c r="M158" s="63"/>
      <c r="N158" s="63"/>
      <c r="O158" s="63"/>
      <c r="P158" s="60" t="s">
        <v>122</v>
      </c>
      <c r="Q158" s="60"/>
      <c r="R158" s="64">
        <v>477731.69997000002</v>
      </c>
      <c r="S158" s="61"/>
      <c r="T158" s="65">
        <f t="shared" si="24"/>
        <v>477731.69997000002</v>
      </c>
      <c r="U158" s="61"/>
      <c r="V158" s="61"/>
      <c r="W158" s="61"/>
      <c r="X158" s="61"/>
      <c r="Y158" s="61"/>
      <c r="Z158" s="64">
        <f t="shared" si="25"/>
        <v>477731.69997000002</v>
      </c>
      <c r="AA158" s="61"/>
      <c r="AB158" s="65">
        <f t="shared" si="26"/>
        <v>477731.69997000002</v>
      </c>
      <c r="AC158" s="61"/>
      <c r="AD158" s="61"/>
      <c r="AE158" s="61"/>
      <c r="AF158" s="61"/>
      <c r="AG158" s="61"/>
      <c r="AH158" s="64">
        <f t="shared" si="21"/>
        <v>491585.91926913004</v>
      </c>
      <c r="AI158" s="61"/>
      <c r="AJ158" s="65">
        <f t="shared" si="22"/>
        <v>491585.91926913004</v>
      </c>
      <c r="AK158" s="61"/>
      <c r="AL158" s="61"/>
      <c r="AM158" s="61"/>
      <c r="AN158" s="61"/>
      <c r="AO158" s="61"/>
      <c r="AP158" s="64">
        <f t="shared" si="23"/>
        <v>505841.9109279348</v>
      </c>
      <c r="AQ158" s="61"/>
      <c r="AR158" s="65">
        <f t="shared" si="27"/>
        <v>505841.9109279348</v>
      </c>
      <c r="AS158" s="61"/>
      <c r="AT158" s="61"/>
      <c r="AU158" s="61"/>
      <c r="AV158" s="61"/>
      <c r="AW158" s="61"/>
      <c r="AX158" s="64">
        <f t="shared" si="28"/>
        <v>520511.32634484489</v>
      </c>
      <c r="AY158" s="61"/>
      <c r="AZ158" s="65">
        <f t="shared" si="29"/>
        <v>520511.32634484489</v>
      </c>
      <c r="BA158" s="61"/>
      <c r="BB158" s="61"/>
      <c r="BC158" s="61"/>
      <c r="BD158" s="61"/>
      <c r="BE158" s="61"/>
      <c r="BF158" s="66"/>
      <c r="BG158" s="66"/>
      <c r="BH158" s="66"/>
      <c r="BI158" s="66" t="s">
        <v>1512</v>
      </c>
    </row>
    <row r="159" spans="1:61" s="67" customFormat="1" x14ac:dyDescent="0.35">
      <c r="A159" s="90" t="s">
        <v>491</v>
      </c>
      <c r="B159" s="90" t="s">
        <v>160</v>
      </c>
      <c r="C159" s="90" t="s">
        <v>161</v>
      </c>
      <c r="D159" s="91" t="s">
        <v>162</v>
      </c>
      <c r="E159" s="90" t="s">
        <v>492</v>
      </c>
      <c r="F159" s="90" t="s">
        <v>476</v>
      </c>
      <c r="G159" s="90" t="s">
        <v>186</v>
      </c>
      <c r="H159" s="90" t="s">
        <v>54</v>
      </c>
      <c r="I159" s="92">
        <v>5470</v>
      </c>
      <c r="J159" s="90" t="s">
        <v>173</v>
      </c>
      <c r="K159" s="93">
        <f t="shared" si="20"/>
        <v>50105.200000000004</v>
      </c>
      <c r="L159" s="221">
        <v>107462.15</v>
      </c>
      <c r="M159" s="63"/>
      <c r="N159" s="63"/>
      <c r="O159" s="63"/>
      <c r="P159" s="60" t="s">
        <v>122</v>
      </c>
      <c r="Q159" s="60"/>
      <c r="R159" s="64">
        <v>110578.55235</v>
      </c>
      <c r="S159" s="61"/>
      <c r="T159" s="65">
        <f t="shared" si="24"/>
        <v>110578.55235</v>
      </c>
      <c r="U159" s="61"/>
      <c r="V159" s="61"/>
      <c r="W159" s="61"/>
      <c r="X159" s="61"/>
      <c r="Y159" s="61"/>
      <c r="Z159" s="64">
        <f t="shared" si="25"/>
        <v>110578.55235</v>
      </c>
      <c r="AA159" s="61"/>
      <c r="AB159" s="65">
        <f t="shared" si="26"/>
        <v>110578.55235</v>
      </c>
      <c r="AC159" s="61"/>
      <c r="AD159" s="61"/>
      <c r="AE159" s="61"/>
      <c r="AF159" s="61"/>
      <c r="AG159" s="61"/>
      <c r="AH159" s="64">
        <f t="shared" si="21"/>
        <v>113785.33036815</v>
      </c>
      <c r="AI159" s="61"/>
      <c r="AJ159" s="65">
        <f t="shared" si="22"/>
        <v>113785.33036815</v>
      </c>
      <c r="AK159" s="61"/>
      <c r="AL159" s="61"/>
      <c r="AM159" s="61"/>
      <c r="AN159" s="61"/>
      <c r="AO159" s="61"/>
      <c r="AP159" s="64">
        <f t="shared" si="23"/>
        <v>117085.10494882635</v>
      </c>
      <c r="AQ159" s="61"/>
      <c r="AR159" s="65">
        <f t="shared" si="27"/>
        <v>117085.10494882635</v>
      </c>
      <c r="AS159" s="61"/>
      <c r="AT159" s="61"/>
      <c r="AU159" s="61"/>
      <c r="AV159" s="61"/>
      <c r="AW159" s="61"/>
      <c r="AX159" s="64">
        <f t="shared" si="28"/>
        <v>120480.57299234232</v>
      </c>
      <c r="AY159" s="61"/>
      <c r="AZ159" s="65">
        <f t="shared" si="29"/>
        <v>120480.57299234232</v>
      </c>
      <c r="BA159" s="61"/>
      <c r="BB159" s="61"/>
      <c r="BC159" s="61"/>
      <c r="BD159" s="61"/>
      <c r="BE159" s="61"/>
      <c r="BF159" s="66"/>
      <c r="BG159" s="66"/>
      <c r="BH159" s="66"/>
      <c r="BI159" s="66" t="s">
        <v>1512</v>
      </c>
    </row>
    <row r="160" spans="1:61" s="67" customFormat="1" x14ac:dyDescent="0.35">
      <c r="A160" s="90" t="s">
        <v>493</v>
      </c>
      <c r="B160" s="90" t="s">
        <v>160</v>
      </c>
      <c r="C160" s="90" t="s">
        <v>161</v>
      </c>
      <c r="D160" s="91" t="s">
        <v>162</v>
      </c>
      <c r="E160" s="90" t="s">
        <v>494</v>
      </c>
      <c r="F160" s="90" t="s">
        <v>476</v>
      </c>
      <c r="G160" s="90" t="s">
        <v>186</v>
      </c>
      <c r="H160" s="90" t="s">
        <v>54</v>
      </c>
      <c r="I160" s="92">
        <v>1728</v>
      </c>
      <c r="J160" s="90" t="s">
        <v>187</v>
      </c>
      <c r="K160" s="93">
        <f t="shared" si="20"/>
        <v>15828.48</v>
      </c>
      <c r="L160" s="221">
        <v>33947.82</v>
      </c>
      <c r="M160" s="63"/>
      <c r="N160" s="63"/>
      <c r="O160" s="63"/>
      <c r="P160" s="60" t="s">
        <v>122</v>
      </c>
      <c r="Q160" s="60"/>
      <c r="R160" s="64">
        <v>34932.306779999999</v>
      </c>
      <c r="S160" s="61"/>
      <c r="T160" s="65">
        <f t="shared" si="24"/>
        <v>34932.306779999999</v>
      </c>
      <c r="U160" s="61"/>
      <c r="V160" s="61"/>
      <c r="W160" s="61"/>
      <c r="X160" s="61"/>
      <c r="Y160" s="61"/>
      <c r="Z160" s="64">
        <f t="shared" si="25"/>
        <v>34932.306779999999</v>
      </c>
      <c r="AA160" s="61"/>
      <c r="AB160" s="65">
        <f t="shared" si="26"/>
        <v>34932.306779999999</v>
      </c>
      <c r="AC160" s="61"/>
      <c r="AD160" s="61"/>
      <c r="AE160" s="61"/>
      <c r="AF160" s="61"/>
      <c r="AG160" s="61"/>
      <c r="AH160" s="64">
        <f t="shared" si="21"/>
        <v>35945.343676619996</v>
      </c>
      <c r="AI160" s="61"/>
      <c r="AJ160" s="65">
        <f t="shared" si="22"/>
        <v>35945.343676619996</v>
      </c>
      <c r="AK160" s="61"/>
      <c r="AL160" s="61"/>
      <c r="AM160" s="61"/>
      <c r="AN160" s="61"/>
      <c r="AO160" s="61"/>
      <c r="AP160" s="64">
        <f t="shared" si="23"/>
        <v>36987.758643241978</v>
      </c>
      <c r="AQ160" s="61"/>
      <c r="AR160" s="65">
        <f t="shared" si="27"/>
        <v>36987.758643241978</v>
      </c>
      <c r="AS160" s="61"/>
      <c r="AT160" s="61"/>
      <c r="AU160" s="61"/>
      <c r="AV160" s="61"/>
      <c r="AW160" s="61"/>
      <c r="AX160" s="64">
        <f t="shared" si="28"/>
        <v>38060.403643895996</v>
      </c>
      <c r="AY160" s="61"/>
      <c r="AZ160" s="65">
        <f t="shared" si="29"/>
        <v>38060.403643895996</v>
      </c>
      <c r="BA160" s="61"/>
      <c r="BB160" s="61"/>
      <c r="BC160" s="61"/>
      <c r="BD160" s="61"/>
      <c r="BE160" s="61"/>
      <c r="BF160" s="66"/>
      <c r="BG160" s="66"/>
      <c r="BH160" s="66"/>
      <c r="BI160" s="66" t="s">
        <v>1512</v>
      </c>
    </row>
    <row r="161" spans="1:61" s="67" customFormat="1" x14ac:dyDescent="0.35">
      <c r="A161" s="90" t="s">
        <v>495</v>
      </c>
      <c r="B161" s="90" t="s">
        <v>160</v>
      </c>
      <c r="C161" s="90" t="s">
        <v>161</v>
      </c>
      <c r="D161" s="91" t="s">
        <v>162</v>
      </c>
      <c r="E161" s="90" t="s">
        <v>496</v>
      </c>
      <c r="F161" s="90" t="s">
        <v>476</v>
      </c>
      <c r="G161" s="90" t="s">
        <v>186</v>
      </c>
      <c r="H161" s="90" t="s">
        <v>54</v>
      </c>
      <c r="I161" s="92">
        <v>21974</v>
      </c>
      <c r="J161" s="90" t="s">
        <v>187</v>
      </c>
      <c r="K161" s="93">
        <f t="shared" si="20"/>
        <v>201281.84</v>
      </c>
      <c r="L161" s="221">
        <v>431695.31</v>
      </c>
      <c r="M161" s="63"/>
      <c r="N161" s="63"/>
      <c r="O161" s="63"/>
      <c r="P161" s="60" t="s">
        <v>122</v>
      </c>
      <c r="Q161" s="60"/>
      <c r="R161" s="64">
        <v>444214.47398999997</v>
      </c>
      <c r="S161" s="61"/>
      <c r="T161" s="65">
        <f t="shared" si="24"/>
        <v>444214.47398999997</v>
      </c>
      <c r="U161" s="61"/>
      <c r="V161" s="61"/>
      <c r="W161" s="61"/>
      <c r="X161" s="61"/>
      <c r="Y161" s="61"/>
      <c r="Z161" s="64">
        <f t="shared" si="25"/>
        <v>444214.47398999997</v>
      </c>
      <c r="AA161" s="61"/>
      <c r="AB161" s="65">
        <f t="shared" si="26"/>
        <v>444214.47398999997</v>
      </c>
      <c r="AC161" s="61"/>
      <c r="AD161" s="61"/>
      <c r="AE161" s="61"/>
      <c r="AF161" s="61"/>
      <c r="AG161" s="61"/>
      <c r="AH161" s="64">
        <f t="shared" si="21"/>
        <v>457096.69373571</v>
      </c>
      <c r="AI161" s="61"/>
      <c r="AJ161" s="65">
        <f t="shared" si="22"/>
        <v>457096.69373571</v>
      </c>
      <c r="AK161" s="61"/>
      <c r="AL161" s="61"/>
      <c r="AM161" s="61"/>
      <c r="AN161" s="61"/>
      <c r="AO161" s="61"/>
      <c r="AP161" s="64">
        <f t="shared" si="23"/>
        <v>470352.49785404559</v>
      </c>
      <c r="AQ161" s="61"/>
      <c r="AR161" s="65">
        <f t="shared" si="27"/>
        <v>470352.49785404559</v>
      </c>
      <c r="AS161" s="61"/>
      <c r="AT161" s="61"/>
      <c r="AU161" s="61"/>
      <c r="AV161" s="61"/>
      <c r="AW161" s="61"/>
      <c r="AX161" s="64">
        <f t="shared" si="28"/>
        <v>483992.7202918129</v>
      </c>
      <c r="AY161" s="61"/>
      <c r="AZ161" s="65">
        <f t="shared" si="29"/>
        <v>483992.7202918129</v>
      </c>
      <c r="BA161" s="61"/>
      <c r="BB161" s="61"/>
      <c r="BC161" s="61"/>
      <c r="BD161" s="61"/>
      <c r="BE161" s="61"/>
      <c r="BF161" s="66"/>
      <c r="BG161" s="66"/>
      <c r="BH161" s="66"/>
      <c r="BI161" s="66" t="s">
        <v>1512</v>
      </c>
    </row>
    <row r="162" spans="1:61" s="67" customFormat="1" x14ac:dyDescent="0.35">
      <c r="A162" s="90" t="s">
        <v>497</v>
      </c>
      <c r="B162" s="90" t="s">
        <v>160</v>
      </c>
      <c r="C162" s="90" t="s">
        <v>161</v>
      </c>
      <c r="D162" s="91" t="s">
        <v>162</v>
      </c>
      <c r="E162" s="90" t="s">
        <v>498</v>
      </c>
      <c r="F162" s="90" t="s">
        <v>476</v>
      </c>
      <c r="G162" s="90" t="s">
        <v>186</v>
      </c>
      <c r="H162" s="90" t="s">
        <v>54</v>
      </c>
      <c r="I162" s="92">
        <v>3000</v>
      </c>
      <c r="J162" s="90" t="s">
        <v>437</v>
      </c>
      <c r="K162" s="93">
        <f t="shared" si="20"/>
        <v>27480</v>
      </c>
      <c r="L162" s="221">
        <v>58937.2</v>
      </c>
      <c r="M162" s="63"/>
      <c r="N162" s="63"/>
      <c r="O162" s="63"/>
      <c r="P162" s="60" t="s">
        <v>122</v>
      </c>
      <c r="Q162" s="60"/>
      <c r="R162" s="64">
        <v>60646.378799999999</v>
      </c>
      <c r="S162" s="61"/>
      <c r="T162" s="65">
        <f t="shared" si="24"/>
        <v>60646.378799999999</v>
      </c>
      <c r="U162" s="61"/>
      <c r="V162" s="61"/>
      <c r="W162" s="61"/>
      <c r="X162" s="61"/>
      <c r="Y162" s="61"/>
      <c r="Z162" s="64">
        <f t="shared" si="25"/>
        <v>60646.378799999999</v>
      </c>
      <c r="AA162" s="61"/>
      <c r="AB162" s="65">
        <f t="shared" si="26"/>
        <v>60646.378799999999</v>
      </c>
      <c r="AC162" s="61"/>
      <c r="AD162" s="61"/>
      <c r="AE162" s="61"/>
      <c r="AF162" s="61"/>
      <c r="AG162" s="61"/>
      <c r="AH162" s="64">
        <f t="shared" si="21"/>
        <v>62405.123785199998</v>
      </c>
      <c r="AI162" s="61"/>
      <c r="AJ162" s="65">
        <f t="shared" si="22"/>
        <v>62405.123785199998</v>
      </c>
      <c r="AK162" s="61"/>
      <c r="AL162" s="61"/>
      <c r="AM162" s="61"/>
      <c r="AN162" s="61"/>
      <c r="AO162" s="61"/>
      <c r="AP162" s="64">
        <f t="shared" si="23"/>
        <v>64214.872374970801</v>
      </c>
      <c r="AQ162" s="61"/>
      <c r="AR162" s="65">
        <f t="shared" si="27"/>
        <v>64214.872374970801</v>
      </c>
      <c r="AS162" s="61"/>
      <c r="AT162" s="61"/>
      <c r="AU162" s="61"/>
      <c r="AV162" s="61"/>
      <c r="AW162" s="61"/>
      <c r="AX162" s="64">
        <f t="shared" si="28"/>
        <v>66077.103673844947</v>
      </c>
      <c r="AY162" s="61"/>
      <c r="AZ162" s="65">
        <f t="shared" si="29"/>
        <v>66077.103673844947</v>
      </c>
      <c r="BA162" s="61"/>
      <c r="BB162" s="61"/>
      <c r="BC162" s="61"/>
      <c r="BD162" s="61"/>
      <c r="BE162" s="61"/>
      <c r="BF162" s="66"/>
      <c r="BG162" s="66"/>
      <c r="BH162" s="66"/>
      <c r="BI162" s="66" t="s">
        <v>1512</v>
      </c>
    </row>
    <row r="163" spans="1:61" s="67" customFormat="1" x14ac:dyDescent="0.35">
      <c r="A163" s="90" t="s">
        <v>499</v>
      </c>
      <c r="B163" s="90" t="s">
        <v>160</v>
      </c>
      <c r="C163" s="90" t="s">
        <v>161</v>
      </c>
      <c r="D163" s="91" t="s">
        <v>162</v>
      </c>
      <c r="E163" s="90" t="s">
        <v>500</v>
      </c>
      <c r="F163" s="90" t="s">
        <v>476</v>
      </c>
      <c r="G163" s="90" t="s">
        <v>186</v>
      </c>
      <c r="H163" s="90" t="s">
        <v>54</v>
      </c>
      <c r="I163" s="92">
        <v>3200</v>
      </c>
      <c r="J163" s="90" t="s">
        <v>187</v>
      </c>
      <c r="K163" s="93">
        <f t="shared" si="20"/>
        <v>29312</v>
      </c>
      <c r="L163" s="221">
        <v>62866.34</v>
      </c>
      <c r="M163" s="63"/>
      <c r="N163" s="63"/>
      <c r="O163" s="63"/>
      <c r="P163" s="60" t="s">
        <v>122</v>
      </c>
      <c r="Q163" s="60"/>
      <c r="R163" s="64">
        <v>64689.463859999996</v>
      </c>
      <c r="S163" s="61"/>
      <c r="T163" s="65">
        <f t="shared" si="24"/>
        <v>64689.463859999996</v>
      </c>
      <c r="U163" s="61"/>
      <c r="V163" s="61"/>
      <c r="W163" s="61"/>
      <c r="X163" s="61"/>
      <c r="Y163" s="61"/>
      <c r="Z163" s="64">
        <f t="shared" si="25"/>
        <v>64689.463859999996</v>
      </c>
      <c r="AA163" s="61"/>
      <c r="AB163" s="65">
        <f t="shared" si="26"/>
        <v>64689.463859999996</v>
      </c>
      <c r="AC163" s="61"/>
      <c r="AD163" s="61"/>
      <c r="AE163" s="61"/>
      <c r="AF163" s="61"/>
      <c r="AG163" s="61"/>
      <c r="AH163" s="64">
        <f t="shared" si="21"/>
        <v>66565.45831193999</v>
      </c>
      <c r="AI163" s="61"/>
      <c r="AJ163" s="65">
        <f t="shared" si="22"/>
        <v>66565.45831193999</v>
      </c>
      <c r="AK163" s="61"/>
      <c r="AL163" s="61"/>
      <c r="AM163" s="61"/>
      <c r="AN163" s="61"/>
      <c r="AO163" s="61"/>
      <c r="AP163" s="64">
        <f t="shared" si="23"/>
        <v>68495.856602986256</v>
      </c>
      <c r="AQ163" s="61"/>
      <c r="AR163" s="65">
        <f t="shared" si="27"/>
        <v>68495.856602986256</v>
      </c>
      <c r="AS163" s="61"/>
      <c r="AT163" s="61"/>
      <c r="AU163" s="61"/>
      <c r="AV163" s="61"/>
      <c r="AW163" s="61"/>
      <c r="AX163" s="64">
        <f t="shared" si="28"/>
        <v>70482.236444472859</v>
      </c>
      <c r="AY163" s="61"/>
      <c r="AZ163" s="65">
        <f t="shared" si="29"/>
        <v>70482.236444472859</v>
      </c>
      <c r="BA163" s="61"/>
      <c r="BB163" s="61"/>
      <c r="BC163" s="61"/>
      <c r="BD163" s="61"/>
      <c r="BE163" s="61"/>
      <c r="BF163" s="66"/>
      <c r="BG163" s="66"/>
      <c r="BH163" s="66"/>
      <c r="BI163" s="66" t="s">
        <v>1512</v>
      </c>
    </row>
    <row r="164" spans="1:61" s="67" customFormat="1" x14ac:dyDescent="0.35">
      <c r="A164" s="90" t="s">
        <v>501</v>
      </c>
      <c r="B164" s="90" t="s">
        <v>160</v>
      </c>
      <c r="C164" s="90" t="s">
        <v>161</v>
      </c>
      <c r="D164" s="91" t="s">
        <v>162</v>
      </c>
      <c r="E164" s="90" t="s">
        <v>502</v>
      </c>
      <c r="F164" s="90" t="s">
        <v>476</v>
      </c>
      <c r="G164" s="90" t="s">
        <v>186</v>
      </c>
      <c r="H164" s="90" t="s">
        <v>54</v>
      </c>
      <c r="I164" s="92">
        <v>8400</v>
      </c>
      <c r="J164" s="90" t="s">
        <v>437</v>
      </c>
      <c r="K164" s="93">
        <f t="shared" si="20"/>
        <v>76944</v>
      </c>
      <c r="L164" s="221">
        <v>165024.15</v>
      </c>
      <c r="M164" s="63"/>
      <c r="N164" s="63"/>
      <c r="O164" s="63"/>
      <c r="P164" s="60" t="s">
        <v>122</v>
      </c>
      <c r="Q164" s="60"/>
      <c r="R164" s="64">
        <v>169809.85034999999</v>
      </c>
      <c r="S164" s="61"/>
      <c r="T164" s="65">
        <f t="shared" si="24"/>
        <v>169809.85034999999</v>
      </c>
      <c r="U164" s="61"/>
      <c r="V164" s="61"/>
      <c r="W164" s="61"/>
      <c r="X164" s="61"/>
      <c r="Y164" s="61"/>
      <c r="Z164" s="64">
        <f t="shared" si="25"/>
        <v>169809.85034999999</v>
      </c>
      <c r="AA164" s="61"/>
      <c r="AB164" s="65">
        <f t="shared" si="26"/>
        <v>169809.85034999999</v>
      </c>
      <c r="AC164" s="61"/>
      <c r="AD164" s="61"/>
      <c r="AE164" s="61"/>
      <c r="AF164" s="61"/>
      <c r="AG164" s="61"/>
      <c r="AH164" s="64">
        <f t="shared" si="21"/>
        <v>174734.33601015</v>
      </c>
      <c r="AI164" s="61"/>
      <c r="AJ164" s="65">
        <f t="shared" si="22"/>
        <v>174734.33601015</v>
      </c>
      <c r="AK164" s="61"/>
      <c r="AL164" s="61"/>
      <c r="AM164" s="61"/>
      <c r="AN164" s="61"/>
      <c r="AO164" s="61"/>
      <c r="AP164" s="64">
        <f t="shared" si="23"/>
        <v>179801.63175444436</v>
      </c>
      <c r="AQ164" s="61"/>
      <c r="AR164" s="65">
        <f t="shared" si="27"/>
        <v>179801.63175444436</v>
      </c>
      <c r="AS164" s="61"/>
      <c r="AT164" s="61"/>
      <c r="AU164" s="61"/>
      <c r="AV164" s="61"/>
      <c r="AW164" s="61"/>
      <c r="AX164" s="64">
        <f t="shared" si="28"/>
        <v>185015.87907532323</v>
      </c>
      <c r="AY164" s="61"/>
      <c r="AZ164" s="65">
        <f t="shared" si="29"/>
        <v>185015.87907532323</v>
      </c>
      <c r="BA164" s="61"/>
      <c r="BB164" s="61"/>
      <c r="BC164" s="61"/>
      <c r="BD164" s="61"/>
      <c r="BE164" s="61"/>
      <c r="BF164" s="66"/>
      <c r="BG164" s="66"/>
      <c r="BH164" s="66"/>
      <c r="BI164" s="66" t="s">
        <v>1512</v>
      </c>
    </row>
    <row r="165" spans="1:61" s="67" customFormat="1" x14ac:dyDescent="0.35">
      <c r="A165" s="90" t="s">
        <v>503</v>
      </c>
      <c r="B165" s="90" t="s">
        <v>160</v>
      </c>
      <c r="C165" s="90" t="s">
        <v>161</v>
      </c>
      <c r="D165" s="91" t="s">
        <v>162</v>
      </c>
      <c r="E165" s="90" t="s">
        <v>504</v>
      </c>
      <c r="F165" s="90" t="s">
        <v>476</v>
      </c>
      <c r="G165" s="90" t="s">
        <v>186</v>
      </c>
      <c r="H165" s="90" t="s">
        <v>54</v>
      </c>
      <c r="I165" s="92">
        <v>3200</v>
      </c>
      <c r="J165" s="90" t="s">
        <v>437</v>
      </c>
      <c r="K165" s="93">
        <f t="shared" si="20"/>
        <v>29312</v>
      </c>
      <c r="L165" s="221">
        <v>62866.34</v>
      </c>
      <c r="M165" s="63"/>
      <c r="N165" s="63"/>
      <c r="O165" s="63"/>
      <c r="P165" s="60" t="s">
        <v>122</v>
      </c>
      <c r="Q165" s="60"/>
      <c r="R165" s="64">
        <v>64689.463859999996</v>
      </c>
      <c r="S165" s="61"/>
      <c r="T165" s="65">
        <f t="shared" si="24"/>
        <v>64689.463859999996</v>
      </c>
      <c r="U165" s="61"/>
      <c r="V165" s="61"/>
      <c r="W165" s="61"/>
      <c r="X165" s="61"/>
      <c r="Y165" s="61"/>
      <c r="Z165" s="64">
        <f t="shared" si="25"/>
        <v>64689.463859999996</v>
      </c>
      <c r="AA165" s="61"/>
      <c r="AB165" s="65">
        <f t="shared" si="26"/>
        <v>64689.463859999996</v>
      </c>
      <c r="AC165" s="61"/>
      <c r="AD165" s="61"/>
      <c r="AE165" s="61"/>
      <c r="AF165" s="61"/>
      <c r="AG165" s="61"/>
      <c r="AH165" s="64">
        <f t="shared" si="21"/>
        <v>66565.45831193999</v>
      </c>
      <c r="AI165" s="61"/>
      <c r="AJ165" s="65">
        <f t="shared" si="22"/>
        <v>66565.45831193999</v>
      </c>
      <c r="AK165" s="61"/>
      <c r="AL165" s="61"/>
      <c r="AM165" s="61"/>
      <c r="AN165" s="61"/>
      <c r="AO165" s="61"/>
      <c r="AP165" s="64">
        <f t="shared" si="23"/>
        <v>68495.856602986256</v>
      </c>
      <c r="AQ165" s="61"/>
      <c r="AR165" s="65">
        <f t="shared" si="27"/>
        <v>68495.856602986256</v>
      </c>
      <c r="AS165" s="61"/>
      <c r="AT165" s="61"/>
      <c r="AU165" s="61"/>
      <c r="AV165" s="61"/>
      <c r="AW165" s="61"/>
      <c r="AX165" s="64">
        <f t="shared" si="28"/>
        <v>70482.236444472859</v>
      </c>
      <c r="AY165" s="61"/>
      <c r="AZ165" s="65">
        <f t="shared" si="29"/>
        <v>70482.236444472859</v>
      </c>
      <c r="BA165" s="61"/>
      <c r="BB165" s="61"/>
      <c r="BC165" s="61"/>
      <c r="BD165" s="61"/>
      <c r="BE165" s="61"/>
      <c r="BF165" s="66"/>
      <c r="BG165" s="66"/>
      <c r="BH165" s="66"/>
      <c r="BI165" s="66" t="s">
        <v>1512</v>
      </c>
    </row>
    <row r="166" spans="1:61" s="67" customFormat="1" x14ac:dyDescent="0.35">
      <c r="A166" s="90" t="s">
        <v>505</v>
      </c>
      <c r="B166" s="90" t="s">
        <v>160</v>
      </c>
      <c r="C166" s="90" t="s">
        <v>161</v>
      </c>
      <c r="D166" s="91" t="s">
        <v>162</v>
      </c>
      <c r="E166" s="90" t="s">
        <v>506</v>
      </c>
      <c r="F166" s="90" t="s">
        <v>507</v>
      </c>
      <c r="G166" s="90" t="s">
        <v>508</v>
      </c>
      <c r="H166" s="90" t="s">
        <v>166</v>
      </c>
      <c r="I166" s="92">
        <v>20676</v>
      </c>
      <c r="J166" s="90" t="s">
        <v>170</v>
      </c>
      <c r="K166" s="93">
        <f t="shared" si="20"/>
        <v>189392.16</v>
      </c>
      <c r="L166" s="222">
        <v>49014.65</v>
      </c>
      <c r="M166" s="63"/>
      <c r="N166" s="63"/>
      <c r="O166" s="63"/>
      <c r="P166" s="60" t="s">
        <v>122</v>
      </c>
      <c r="Q166" s="60"/>
      <c r="R166" s="64">
        <v>50436.074850000005</v>
      </c>
      <c r="S166" s="61"/>
      <c r="T166" s="65">
        <f t="shared" si="24"/>
        <v>50436.074850000005</v>
      </c>
      <c r="U166" s="61"/>
      <c r="V166" s="61"/>
      <c r="W166" s="61"/>
      <c r="X166" s="61"/>
      <c r="Y166" s="61"/>
      <c r="Z166" s="64">
        <f t="shared" si="25"/>
        <v>50436.074850000005</v>
      </c>
      <c r="AA166" s="61"/>
      <c r="AB166" s="65">
        <f t="shared" si="26"/>
        <v>50436.074850000005</v>
      </c>
      <c r="AC166" s="61"/>
      <c r="AD166" s="61"/>
      <c r="AE166" s="61"/>
      <c r="AF166" s="61"/>
      <c r="AG166" s="61"/>
      <c r="AH166" s="64">
        <f t="shared" si="21"/>
        <v>51898.721020650002</v>
      </c>
      <c r="AI166" s="61"/>
      <c r="AJ166" s="65">
        <f t="shared" si="22"/>
        <v>51898.721020650002</v>
      </c>
      <c r="AK166" s="61"/>
      <c r="AL166" s="61"/>
      <c r="AM166" s="61"/>
      <c r="AN166" s="61"/>
      <c r="AO166" s="61"/>
      <c r="AP166" s="64">
        <f t="shared" si="23"/>
        <v>53403.78393024885</v>
      </c>
      <c r="AQ166" s="61"/>
      <c r="AR166" s="65">
        <f t="shared" si="27"/>
        <v>53403.78393024885</v>
      </c>
      <c r="AS166" s="61"/>
      <c r="AT166" s="61"/>
      <c r="AU166" s="61"/>
      <c r="AV166" s="61"/>
      <c r="AW166" s="61"/>
      <c r="AX166" s="64">
        <f t="shared" si="28"/>
        <v>54952.493664226065</v>
      </c>
      <c r="AY166" s="61"/>
      <c r="AZ166" s="65">
        <f t="shared" si="29"/>
        <v>54952.493664226065</v>
      </c>
      <c r="BA166" s="61"/>
      <c r="BB166" s="61"/>
      <c r="BC166" s="61"/>
      <c r="BD166" s="61"/>
      <c r="BE166" s="61"/>
      <c r="BF166" s="66"/>
      <c r="BG166" s="66"/>
      <c r="BH166" s="66"/>
      <c r="BI166" s="66" t="s">
        <v>1513</v>
      </c>
    </row>
    <row r="167" spans="1:61" s="67" customFormat="1" x14ac:dyDescent="0.35">
      <c r="A167" s="90" t="s">
        <v>509</v>
      </c>
      <c r="B167" s="90" t="s">
        <v>160</v>
      </c>
      <c r="C167" s="90" t="s">
        <v>161</v>
      </c>
      <c r="D167" s="91" t="s">
        <v>162</v>
      </c>
      <c r="E167" s="90" t="s">
        <v>510</v>
      </c>
      <c r="F167" s="90" t="s">
        <v>507</v>
      </c>
      <c r="G167" s="90" t="s">
        <v>508</v>
      </c>
      <c r="H167" s="90" t="s">
        <v>166</v>
      </c>
      <c r="I167" s="92">
        <v>31826</v>
      </c>
      <c r="J167" s="90" t="s">
        <v>167</v>
      </c>
      <c r="K167" s="93">
        <f t="shared" si="20"/>
        <v>291526.16000000003</v>
      </c>
      <c r="L167" s="222">
        <v>75446.899999999994</v>
      </c>
      <c r="M167" s="63"/>
      <c r="N167" s="63"/>
      <c r="O167" s="63"/>
      <c r="P167" s="60" t="s">
        <v>120</v>
      </c>
      <c r="Q167" s="60">
        <v>153</v>
      </c>
      <c r="R167" s="64">
        <v>77634.860099999991</v>
      </c>
      <c r="S167" s="61"/>
      <c r="T167" s="65">
        <f t="shared" si="24"/>
        <v>77634.860099999991</v>
      </c>
      <c r="U167" s="61"/>
      <c r="V167" s="61"/>
      <c r="W167" s="61"/>
      <c r="X167" s="61"/>
      <c r="Y167" s="61"/>
      <c r="Z167" s="64">
        <f t="shared" si="25"/>
        <v>77634.860099999991</v>
      </c>
      <c r="AA167" s="61"/>
      <c r="AB167" s="65">
        <f t="shared" si="26"/>
        <v>77634.860099999991</v>
      </c>
      <c r="AC167" s="61"/>
      <c r="AD167" s="61"/>
      <c r="AE167" s="61"/>
      <c r="AF167" s="61"/>
      <c r="AG167" s="61"/>
      <c r="AH167" s="64">
        <f t="shared" si="21"/>
        <v>79886.271042899985</v>
      </c>
      <c r="AI167" s="61"/>
      <c r="AJ167" s="65">
        <f t="shared" si="22"/>
        <v>79886.271042899985</v>
      </c>
      <c r="AK167" s="61"/>
      <c r="AL167" s="61"/>
      <c r="AM167" s="61"/>
      <c r="AN167" s="61"/>
      <c r="AO167" s="61"/>
      <c r="AP167" s="64">
        <f t="shared" si="23"/>
        <v>82202.97290314408</v>
      </c>
      <c r="AQ167" s="61"/>
      <c r="AR167" s="65">
        <f t="shared" si="27"/>
        <v>82202.97290314408</v>
      </c>
      <c r="AS167" s="61"/>
      <c r="AT167" s="61"/>
      <c r="AU167" s="61"/>
      <c r="AV167" s="61"/>
      <c r="AW167" s="61"/>
      <c r="AX167" s="64">
        <f t="shared" si="28"/>
        <v>84586.859117335262</v>
      </c>
      <c r="AY167" s="61"/>
      <c r="AZ167" s="65">
        <f t="shared" si="29"/>
        <v>84586.859117335262</v>
      </c>
      <c r="BA167" s="61"/>
      <c r="BB167" s="61"/>
      <c r="BC167" s="61"/>
      <c r="BD167" s="61"/>
      <c r="BE167" s="61"/>
      <c r="BF167" s="66"/>
      <c r="BG167" s="66" t="s">
        <v>1332</v>
      </c>
      <c r="BH167" s="66"/>
      <c r="BI167" s="66" t="s">
        <v>1513</v>
      </c>
    </row>
    <row r="168" spans="1:61" s="67" customFormat="1" x14ac:dyDescent="0.35">
      <c r="A168" s="90" t="s">
        <v>511</v>
      </c>
      <c r="B168" s="90" t="s">
        <v>160</v>
      </c>
      <c r="C168" s="90" t="s">
        <v>161</v>
      </c>
      <c r="D168" s="91" t="s">
        <v>162</v>
      </c>
      <c r="E168" s="90" t="s">
        <v>512</v>
      </c>
      <c r="F168" s="90" t="s">
        <v>507</v>
      </c>
      <c r="G168" s="90" t="s">
        <v>508</v>
      </c>
      <c r="H168" s="90" t="s">
        <v>166</v>
      </c>
      <c r="I168" s="92">
        <v>5256</v>
      </c>
      <c r="J168" s="90" t="s">
        <v>170</v>
      </c>
      <c r="K168" s="93">
        <f t="shared" si="20"/>
        <v>48144.959999999999</v>
      </c>
      <c r="L168" s="222">
        <v>12459.9</v>
      </c>
      <c r="M168" s="63"/>
      <c r="N168" s="63"/>
      <c r="O168" s="63"/>
      <c r="P168" s="60" t="s">
        <v>122</v>
      </c>
      <c r="Q168" s="60"/>
      <c r="R168" s="64">
        <v>12821.2371</v>
      </c>
      <c r="S168" s="61"/>
      <c r="T168" s="65">
        <f t="shared" si="24"/>
        <v>12821.2371</v>
      </c>
      <c r="U168" s="61"/>
      <c r="V168" s="61"/>
      <c r="W168" s="61"/>
      <c r="X168" s="61"/>
      <c r="Y168" s="61"/>
      <c r="Z168" s="64">
        <f t="shared" si="25"/>
        <v>12821.2371</v>
      </c>
      <c r="AA168" s="61"/>
      <c r="AB168" s="65">
        <f t="shared" si="26"/>
        <v>12821.2371</v>
      </c>
      <c r="AC168" s="61"/>
      <c r="AD168" s="61"/>
      <c r="AE168" s="61"/>
      <c r="AF168" s="61"/>
      <c r="AG168" s="61"/>
      <c r="AH168" s="64">
        <f t="shared" si="21"/>
        <v>13193.0529759</v>
      </c>
      <c r="AI168" s="61"/>
      <c r="AJ168" s="65">
        <f t="shared" si="22"/>
        <v>13193.0529759</v>
      </c>
      <c r="AK168" s="61"/>
      <c r="AL168" s="61"/>
      <c r="AM168" s="61"/>
      <c r="AN168" s="61"/>
      <c r="AO168" s="61"/>
      <c r="AP168" s="64">
        <f t="shared" si="23"/>
        <v>13575.651512201101</v>
      </c>
      <c r="AQ168" s="61"/>
      <c r="AR168" s="65">
        <f t="shared" si="27"/>
        <v>13575.651512201101</v>
      </c>
      <c r="AS168" s="61"/>
      <c r="AT168" s="61"/>
      <c r="AU168" s="61"/>
      <c r="AV168" s="61"/>
      <c r="AW168" s="61"/>
      <c r="AX168" s="64">
        <f t="shared" si="28"/>
        <v>13969.345406054932</v>
      </c>
      <c r="AY168" s="61"/>
      <c r="AZ168" s="65">
        <f t="shared" si="29"/>
        <v>13969.345406054932</v>
      </c>
      <c r="BA168" s="61"/>
      <c r="BB168" s="61"/>
      <c r="BC168" s="61"/>
      <c r="BD168" s="61"/>
      <c r="BE168" s="61"/>
      <c r="BF168" s="66"/>
      <c r="BG168" s="66"/>
      <c r="BH168" s="66"/>
      <c r="BI168" s="66" t="s">
        <v>1513</v>
      </c>
    </row>
    <row r="169" spans="1:61" s="67" customFormat="1" x14ac:dyDescent="0.35">
      <c r="A169" s="90" t="s">
        <v>513</v>
      </c>
      <c r="B169" s="90" t="s">
        <v>160</v>
      </c>
      <c r="C169" s="90" t="s">
        <v>161</v>
      </c>
      <c r="D169" s="91" t="s">
        <v>162</v>
      </c>
      <c r="E169" s="90" t="s">
        <v>514</v>
      </c>
      <c r="F169" s="90" t="s">
        <v>507</v>
      </c>
      <c r="G169" s="90" t="s">
        <v>508</v>
      </c>
      <c r="H169" s="90" t="s">
        <v>166</v>
      </c>
      <c r="I169" s="92">
        <v>240</v>
      </c>
      <c r="J169" s="90" t="s">
        <v>176</v>
      </c>
      <c r="K169" s="93">
        <f t="shared" si="20"/>
        <v>2198.4</v>
      </c>
      <c r="L169" s="222">
        <v>568.95000000000005</v>
      </c>
      <c r="M169" s="63"/>
      <c r="N169" s="63"/>
      <c r="O169" s="63"/>
      <c r="P169" s="60" t="s">
        <v>122</v>
      </c>
      <c r="Q169" s="60"/>
      <c r="R169" s="64">
        <v>585.44955000000004</v>
      </c>
      <c r="S169" s="61"/>
      <c r="T169" s="65">
        <f t="shared" si="24"/>
        <v>585.44955000000004</v>
      </c>
      <c r="U169" s="61"/>
      <c r="V169" s="61"/>
      <c r="W169" s="61"/>
      <c r="X169" s="61"/>
      <c r="Y169" s="61"/>
      <c r="Z169" s="64">
        <f t="shared" si="25"/>
        <v>585.44955000000004</v>
      </c>
      <c r="AA169" s="61"/>
      <c r="AB169" s="65">
        <f t="shared" si="26"/>
        <v>585.44955000000004</v>
      </c>
      <c r="AC169" s="61"/>
      <c r="AD169" s="61"/>
      <c r="AE169" s="61"/>
      <c r="AF169" s="61"/>
      <c r="AG169" s="61"/>
      <c r="AH169" s="64">
        <f t="shared" si="21"/>
        <v>602.42758695000009</v>
      </c>
      <c r="AI169" s="61"/>
      <c r="AJ169" s="65">
        <f t="shared" si="22"/>
        <v>602.42758695000009</v>
      </c>
      <c r="AK169" s="61"/>
      <c r="AL169" s="61"/>
      <c r="AM169" s="61"/>
      <c r="AN169" s="61"/>
      <c r="AO169" s="61"/>
      <c r="AP169" s="64">
        <f t="shared" si="23"/>
        <v>619.89798697155004</v>
      </c>
      <c r="AQ169" s="61"/>
      <c r="AR169" s="65">
        <f t="shared" si="27"/>
        <v>619.89798697155004</v>
      </c>
      <c r="AS169" s="61"/>
      <c r="AT169" s="61"/>
      <c r="AU169" s="61"/>
      <c r="AV169" s="61"/>
      <c r="AW169" s="61"/>
      <c r="AX169" s="64">
        <f t="shared" si="28"/>
        <v>637.87502859372501</v>
      </c>
      <c r="AY169" s="61"/>
      <c r="AZ169" s="65">
        <f t="shared" si="29"/>
        <v>637.87502859372501</v>
      </c>
      <c r="BA169" s="61"/>
      <c r="BB169" s="61"/>
      <c r="BC169" s="61"/>
      <c r="BD169" s="61"/>
      <c r="BE169" s="61"/>
      <c r="BF169" s="66"/>
      <c r="BG169" s="66"/>
      <c r="BH169" s="66"/>
      <c r="BI169" s="66" t="s">
        <v>1513</v>
      </c>
    </row>
    <row r="170" spans="1:61" s="67" customFormat="1" x14ac:dyDescent="0.35">
      <c r="A170" s="90" t="s">
        <v>515</v>
      </c>
      <c r="B170" s="90" t="s">
        <v>160</v>
      </c>
      <c r="C170" s="90" t="s">
        <v>161</v>
      </c>
      <c r="D170" s="91" t="s">
        <v>162</v>
      </c>
      <c r="E170" s="90" t="s">
        <v>516</v>
      </c>
      <c r="F170" s="90" t="s">
        <v>507</v>
      </c>
      <c r="G170" s="90" t="s">
        <v>508</v>
      </c>
      <c r="H170" s="90" t="s">
        <v>166</v>
      </c>
      <c r="I170" s="92">
        <v>16787</v>
      </c>
      <c r="J170" s="90" t="s">
        <v>167</v>
      </c>
      <c r="K170" s="93">
        <f t="shared" si="20"/>
        <v>153768.92000000001</v>
      </c>
      <c r="L170" s="222">
        <v>39795.360000000001</v>
      </c>
      <c r="M170" s="63"/>
      <c r="N170" s="63"/>
      <c r="O170" s="63"/>
      <c r="P170" s="60" t="s">
        <v>120</v>
      </c>
      <c r="Q170" s="60">
        <v>144</v>
      </c>
      <c r="R170" s="64">
        <v>40949.425439999999</v>
      </c>
      <c r="S170" s="61"/>
      <c r="T170" s="65">
        <f t="shared" si="24"/>
        <v>40949.425439999999</v>
      </c>
      <c r="U170" s="61"/>
      <c r="V170" s="61"/>
      <c r="W170" s="61"/>
      <c r="X170" s="61"/>
      <c r="Y170" s="61"/>
      <c r="Z170" s="64">
        <f t="shared" si="25"/>
        <v>40949.425439999999</v>
      </c>
      <c r="AA170" s="61"/>
      <c r="AB170" s="65">
        <f t="shared" si="26"/>
        <v>40949.425439999999</v>
      </c>
      <c r="AC170" s="61"/>
      <c r="AD170" s="61"/>
      <c r="AE170" s="61"/>
      <c r="AF170" s="61"/>
      <c r="AG170" s="61"/>
      <c r="AH170" s="64">
        <f t="shared" si="21"/>
        <v>42136.958777759995</v>
      </c>
      <c r="AI170" s="61"/>
      <c r="AJ170" s="65">
        <f t="shared" si="22"/>
        <v>42136.958777759995</v>
      </c>
      <c r="AK170" s="61"/>
      <c r="AL170" s="61"/>
      <c r="AM170" s="61"/>
      <c r="AN170" s="61"/>
      <c r="AO170" s="61"/>
      <c r="AP170" s="64">
        <f t="shared" si="23"/>
        <v>43358.930582315035</v>
      </c>
      <c r="AQ170" s="61"/>
      <c r="AR170" s="65">
        <f t="shared" si="27"/>
        <v>43358.930582315035</v>
      </c>
      <c r="AS170" s="61"/>
      <c r="AT170" s="61"/>
      <c r="AU170" s="61"/>
      <c r="AV170" s="61"/>
      <c r="AW170" s="61"/>
      <c r="AX170" s="64">
        <f t="shared" si="28"/>
        <v>44616.339569202173</v>
      </c>
      <c r="AY170" s="61"/>
      <c r="AZ170" s="65">
        <f t="shared" si="29"/>
        <v>44616.339569202173</v>
      </c>
      <c r="BA170" s="61"/>
      <c r="BB170" s="61"/>
      <c r="BC170" s="61"/>
      <c r="BD170" s="61"/>
      <c r="BE170" s="61"/>
      <c r="BF170" s="66"/>
      <c r="BG170" s="66" t="s">
        <v>1332</v>
      </c>
      <c r="BH170" s="66"/>
      <c r="BI170" s="66" t="s">
        <v>1513</v>
      </c>
    </row>
    <row r="171" spans="1:61" s="67" customFormat="1" x14ac:dyDescent="0.35">
      <c r="A171" s="90" t="s">
        <v>517</v>
      </c>
      <c r="B171" s="90" t="s">
        <v>160</v>
      </c>
      <c r="C171" s="90" t="s">
        <v>161</v>
      </c>
      <c r="D171" s="91" t="s">
        <v>162</v>
      </c>
      <c r="E171" s="90" t="s">
        <v>518</v>
      </c>
      <c r="F171" s="90" t="s">
        <v>507</v>
      </c>
      <c r="G171" s="90" t="s">
        <v>508</v>
      </c>
      <c r="H171" s="90" t="s">
        <v>166</v>
      </c>
      <c r="I171" s="92">
        <v>4000</v>
      </c>
      <c r="J171" s="90" t="s">
        <v>176</v>
      </c>
      <c r="K171" s="93">
        <f t="shared" si="20"/>
        <v>36640</v>
      </c>
      <c r="L171" s="222">
        <v>9482.42</v>
      </c>
      <c r="M171" s="63"/>
      <c r="N171" s="63"/>
      <c r="O171" s="63"/>
      <c r="P171" s="60" t="s">
        <v>122</v>
      </c>
      <c r="Q171" s="60"/>
      <c r="R171" s="64">
        <v>9757.4101800000008</v>
      </c>
      <c r="S171" s="61"/>
      <c r="T171" s="65">
        <f t="shared" si="24"/>
        <v>9757.4101800000008</v>
      </c>
      <c r="U171" s="61"/>
      <c r="V171" s="61"/>
      <c r="W171" s="61"/>
      <c r="X171" s="61"/>
      <c r="Y171" s="61"/>
      <c r="Z171" s="64">
        <f t="shared" si="25"/>
        <v>9757.4101800000008</v>
      </c>
      <c r="AA171" s="61"/>
      <c r="AB171" s="65">
        <f t="shared" si="26"/>
        <v>9757.4101800000008</v>
      </c>
      <c r="AC171" s="61"/>
      <c r="AD171" s="61"/>
      <c r="AE171" s="61"/>
      <c r="AF171" s="61"/>
      <c r="AG171" s="61"/>
      <c r="AH171" s="64">
        <f t="shared" si="21"/>
        <v>10040.375075220001</v>
      </c>
      <c r="AI171" s="61"/>
      <c r="AJ171" s="65">
        <f t="shared" si="22"/>
        <v>10040.375075220001</v>
      </c>
      <c r="AK171" s="61"/>
      <c r="AL171" s="61"/>
      <c r="AM171" s="61"/>
      <c r="AN171" s="61"/>
      <c r="AO171" s="61"/>
      <c r="AP171" s="64">
        <f t="shared" si="23"/>
        <v>10331.54595240138</v>
      </c>
      <c r="AQ171" s="61"/>
      <c r="AR171" s="65">
        <f t="shared" si="27"/>
        <v>10331.54595240138</v>
      </c>
      <c r="AS171" s="61"/>
      <c r="AT171" s="61"/>
      <c r="AU171" s="61"/>
      <c r="AV171" s="61"/>
      <c r="AW171" s="61"/>
      <c r="AX171" s="64">
        <f t="shared" si="28"/>
        <v>10631.16078502102</v>
      </c>
      <c r="AY171" s="61"/>
      <c r="AZ171" s="65">
        <f t="shared" si="29"/>
        <v>10631.16078502102</v>
      </c>
      <c r="BA171" s="61"/>
      <c r="BB171" s="61"/>
      <c r="BC171" s="61"/>
      <c r="BD171" s="61"/>
      <c r="BE171" s="61"/>
      <c r="BF171" s="66"/>
      <c r="BG171" s="66"/>
      <c r="BH171" s="66"/>
      <c r="BI171" s="66" t="s">
        <v>1513</v>
      </c>
    </row>
    <row r="172" spans="1:61" s="67" customFormat="1" x14ac:dyDescent="0.35">
      <c r="A172" s="90" t="s">
        <v>519</v>
      </c>
      <c r="B172" s="90" t="s">
        <v>160</v>
      </c>
      <c r="C172" s="90" t="s">
        <v>161</v>
      </c>
      <c r="D172" s="91" t="s">
        <v>162</v>
      </c>
      <c r="E172" s="90" t="s">
        <v>520</v>
      </c>
      <c r="F172" s="90" t="s">
        <v>507</v>
      </c>
      <c r="G172" s="90" t="s">
        <v>508</v>
      </c>
      <c r="H172" s="90" t="s">
        <v>166</v>
      </c>
      <c r="I172" s="92">
        <v>5256</v>
      </c>
      <c r="J172" s="90" t="s">
        <v>170</v>
      </c>
      <c r="K172" s="93">
        <f t="shared" si="20"/>
        <v>48144.959999999999</v>
      </c>
      <c r="L172" s="222">
        <v>12459.9</v>
      </c>
      <c r="M172" s="63"/>
      <c r="N172" s="63"/>
      <c r="O172" s="63"/>
      <c r="P172" s="60" t="s">
        <v>122</v>
      </c>
      <c r="Q172" s="60"/>
      <c r="R172" s="64">
        <v>12821.2371</v>
      </c>
      <c r="S172" s="61"/>
      <c r="T172" s="65">
        <f t="shared" si="24"/>
        <v>12821.2371</v>
      </c>
      <c r="U172" s="61"/>
      <c r="V172" s="61"/>
      <c r="W172" s="61"/>
      <c r="X172" s="61"/>
      <c r="Y172" s="61"/>
      <c r="Z172" s="64">
        <f t="shared" si="25"/>
        <v>12821.2371</v>
      </c>
      <c r="AA172" s="61"/>
      <c r="AB172" s="65">
        <f t="shared" si="26"/>
        <v>12821.2371</v>
      </c>
      <c r="AC172" s="61"/>
      <c r="AD172" s="61"/>
      <c r="AE172" s="61"/>
      <c r="AF172" s="61"/>
      <c r="AG172" s="61"/>
      <c r="AH172" s="64">
        <f t="shared" si="21"/>
        <v>13193.0529759</v>
      </c>
      <c r="AI172" s="61"/>
      <c r="AJ172" s="65">
        <f t="shared" si="22"/>
        <v>13193.0529759</v>
      </c>
      <c r="AK172" s="61"/>
      <c r="AL172" s="61"/>
      <c r="AM172" s="61"/>
      <c r="AN172" s="61"/>
      <c r="AO172" s="61"/>
      <c r="AP172" s="64">
        <f t="shared" si="23"/>
        <v>13575.651512201101</v>
      </c>
      <c r="AQ172" s="61"/>
      <c r="AR172" s="65">
        <f t="shared" si="27"/>
        <v>13575.651512201101</v>
      </c>
      <c r="AS172" s="61"/>
      <c r="AT172" s="61"/>
      <c r="AU172" s="61"/>
      <c r="AV172" s="61"/>
      <c r="AW172" s="61"/>
      <c r="AX172" s="64">
        <f t="shared" si="28"/>
        <v>13969.345406054932</v>
      </c>
      <c r="AY172" s="61"/>
      <c r="AZ172" s="65">
        <f t="shared" si="29"/>
        <v>13969.345406054932</v>
      </c>
      <c r="BA172" s="61"/>
      <c r="BB172" s="61"/>
      <c r="BC172" s="61"/>
      <c r="BD172" s="61"/>
      <c r="BE172" s="61"/>
      <c r="BF172" s="66"/>
      <c r="BG172" s="66"/>
      <c r="BH172" s="66"/>
      <c r="BI172" s="66" t="s">
        <v>1513</v>
      </c>
    </row>
    <row r="173" spans="1:61" s="67" customFormat="1" x14ac:dyDescent="0.35">
      <c r="A173" s="90" t="s">
        <v>521</v>
      </c>
      <c r="B173" s="90" t="s">
        <v>160</v>
      </c>
      <c r="C173" s="90" t="s">
        <v>161</v>
      </c>
      <c r="D173" s="91" t="s">
        <v>162</v>
      </c>
      <c r="E173" s="90" t="s">
        <v>522</v>
      </c>
      <c r="F173" s="90" t="s">
        <v>507</v>
      </c>
      <c r="G173" s="90" t="s">
        <v>508</v>
      </c>
      <c r="H173" s="90" t="s">
        <v>166</v>
      </c>
      <c r="I173" s="92">
        <v>4558</v>
      </c>
      <c r="J173" s="90" t="s">
        <v>170</v>
      </c>
      <c r="K173" s="93">
        <f t="shared" si="20"/>
        <v>41751.279999999999</v>
      </c>
      <c r="L173" s="222">
        <v>10805.22</v>
      </c>
      <c r="M173" s="63"/>
      <c r="N173" s="63"/>
      <c r="O173" s="63"/>
      <c r="P173" s="60" t="s">
        <v>122</v>
      </c>
      <c r="Q173" s="60"/>
      <c r="R173" s="64">
        <v>11118.571379999999</v>
      </c>
      <c r="S173" s="61"/>
      <c r="T173" s="65">
        <f t="shared" si="24"/>
        <v>11118.571379999999</v>
      </c>
      <c r="U173" s="61"/>
      <c r="V173" s="61"/>
      <c r="W173" s="61"/>
      <c r="X173" s="61"/>
      <c r="Y173" s="61"/>
      <c r="Z173" s="64">
        <f t="shared" si="25"/>
        <v>11118.571379999999</v>
      </c>
      <c r="AA173" s="61"/>
      <c r="AB173" s="65">
        <f t="shared" si="26"/>
        <v>11118.571379999999</v>
      </c>
      <c r="AC173" s="61"/>
      <c r="AD173" s="61"/>
      <c r="AE173" s="61"/>
      <c r="AF173" s="61"/>
      <c r="AG173" s="61"/>
      <c r="AH173" s="64">
        <f t="shared" si="21"/>
        <v>11441.009950019999</v>
      </c>
      <c r="AI173" s="61"/>
      <c r="AJ173" s="65">
        <f t="shared" si="22"/>
        <v>11441.009950019999</v>
      </c>
      <c r="AK173" s="61"/>
      <c r="AL173" s="61"/>
      <c r="AM173" s="61"/>
      <c r="AN173" s="61"/>
      <c r="AO173" s="61"/>
      <c r="AP173" s="64">
        <f t="shared" si="23"/>
        <v>11772.79923857058</v>
      </c>
      <c r="AQ173" s="61"/>
      <c r="AR173" s="65">
        <f t="shared" si="27"/>
        <v>11772.79923857058</v>
      </c>
      <c r="AS173" s="61"/>
      <c r="AT173" s="61"/>
      <c r="AU173" s="61"/>
      <c r="AV173" s="61"/>
      <c r="AW173" s="61"/>
      <c r="AX173" s="64">
        <f t="shared" si="28"/>
        <v>12114.210416489128</v>
      </c>
      <c r="AY173" s="61"/>
      <c r="AZ173" s="65">
        <f t="shared" si="29"/>
        <v>12114.210416489128</v>
      </c>
      <c r="BA173" s="61"/>
      <c r="BB173" s="61"/>
      <c r="BC173" s="61"/>
      <c r="BD173" s="61"/>
      <c r="BE173" s="61"/>
      <c r="BF173" s="66"/>
      <c r="BG173" s="66"/>
      <c r="BH173" s="66"/>
      <c r="BI173" s="66" t="s">
        <v>1513</v>
      </c>
    </row>
    <row r="174" spans="1:61" s="67" customFormat="1" x14ac:dyDescent="0.35">
      <c r="A174" s="90" t="s">
        <v>523</v>
      </c>
      <c r="B174" s="90" t="s">
        <v>160</v>
      </c>
      <c r="C174" s="90" t="s">
        <v>161</v>
      </c>
      <c r="D174" s="91" t="s">
        <v>162</v>
      </c>
      <c r="E174" s="90" t="s">
        <v>524</v>
      </c>
      <c r="F174" s="90" t="s">
        <v>507</v>
      </c>
      <c r="G174" s="90" t="s">
        <v>508</v>
      </c>
      <c r="H174" s="90" t="s">
        <v>166</v>
      </c>
      <c r="I174" s="92">
        <v>8337</v>
      </c>
      <c r="J174" s="90" t="s">
        <v>173</v>
      </c>
      <c r="K174" s="93">
        <f t="shared" si="20"/>
        <v>76366.92</v>
      </c>
      <c r="L174" s="222">
        <v>19763.740000000002</v>
      </c>
      <c r="M174" s="63"/>
      <c r="N174" s="63"/>
      <c r="O174" s="63"/>
      <c r="P174" s="60" t="s">
        <v>120</v>
      </c>
      <c r="Q174" s="60">
        <v>999</v>
      </c>
      <c r="R174" s="64">
        <v>20336.888460000002</v>
      </c>
      <c r="S174" s="61"/>
      <c r="T174" s="65">
        <f t="shared" si="24"/>
        <v>20336.888460000002</v>
      </c>
      <c r="U174" s="61"/>
      <c r="V174" s="61"/>
      <c r="W174" s="61"/>
      <c r="X174" s="61"/>
      <c r="Y174" s="61"/>
      <c r="Z174" s="64">
        <f t="shared" si="25"/>
        <v>20336.888460000002</v>
      </c>
      <c r="AA174" s="61"/>
      <c r="AB174" s="65">
        <f t="shared" si="26"/>
        <v>20336.888460000002</v>
      </c>
      <c r="AC174" s="61"/>
      <c r="AD174" s="61"/>
      <c r="AE174" s="61"/>
      <c r="AF174" s="61"/>
      <c r="AG174" s="61"/>
      <c r="AH174" s="64">
        <f t="shared" si="21"/>
        <v>20926.658225340001</v>
      </c>
      <c r="AI174" s="61"/>
      <c r="AJ174" s="65">
        <f t="shared" si="22"/>
        <v>20926.658225340001</v>
      </c>
      <c r="AK174" s="61"/>
      <c r="AL174" s="61"/>
      <c r="AM174" s="61"/>
      <c r="AN174" s="61"/>
      <c r="AO174" s="61"/>
      <c r="AP174" s="64">
        <f t="shared" si="23"/>
        <v>21533.531313874861</v>
      </c>
      <c r="AQ174" s="61"/>
      <c r="AR174" s="65">
        <f t="shared" si="27"/>
        <v>21533.531313874861</v>
      </c>
      <c r="AS174" s="61"/>
      <c r="AT174" s="61"/>
      <c r="AU174" s="61"/>
      <c r="AV174" s="61"/>
      <c r="AW174" s="61"/>
      <c r="AX174" s="64">
        <f t="shared" si="28"/>
        <v>22158.003721977231</v>
      </c>
      <c r="AY174" s="61"/>
      <c r="AZ174" s="65">
        <f t="shared" si="29"/>
        <v>22158.003721977231</v>
      </c>
      <c r="BA174" s="61"/>
      <c r="BB174" s="61"/>
      <c r="BC174" s="61"/>
      <c r="BD174" s="61"/>
      <c r="BE174" s="61"/>
      <c r="BF174" s="66"/>
      <c r="BG174" s="66"/>
      <c r="BH174" s="66"/>
      <c r="BI174" s="66" t="s">
        <v>1513</v>
      </c>
    </row>
    <row r="175" spans="1:61" s="67" customFormat="1" x14ac:dyDescent="0.35">
      <c r="A175" s="90" t="s">
        <v>525</v>
      </c>
      <c r="B175" s="90" t="s">
        <v>160</v>
      </c>
      <c r="C175" s="90" t="s">
        <v>161</v>
      </c>
      <c r="D175" s="91" t="s">
        <v>162</v>
      </c>
      <c r="E175" s="90" t="s">
        <v>526</v>
      </c>
      <c r="F175" s="90" t="s">
        <v>507</v>
      </c>
      <c r="G175" s="90" t="s">
        <v>508</v>
      </c>
      <c r="H175" s="90" t="s">
        <v>166</v>
      </c>
      <c r="I175" s="92">
        <v>5256</v>
      </c>
      <c r="J175" s="90" t="s">
        <v>170</v>
      </c>
      <c r="K175" s="93">
        <f t="shared" si="20"/>
        <v>48144.959999999999</v>
      </c>
      <c r="L175" s="222">
        <v>12459.9</v>
      </c>
      <c r="M175" s="63"/>
      <c r="N175" s="63"/>
      <c r="O175" s="63"/>
      <c r="P175" s="60" t="s">
        <v>122</v>
      </c>
      <c r="Q175" s="60"/>
      <c r="R175" s="64">
        <v>12821.2371</v>
      </c>
      <c r="S175" s="61"/>
      <c r="T175" s="65">
        <f t="shared" si="24"/>
        <v>12821.2371</v>
      </c>
      <c r="U175" s="61"/>
      <c r="V175" s="61"/>
      <c r="W175" s="61"/>
      <c r="X175" s="61"/>
      <c r="Y175" s="61"/>
      <c r="Z175" s="64">
        <f t="shared" si="25"/>
        <v>12821.2371</v>
      </c>
      <c r="AA175" s="61"/>
      <c r="AB175" s="65">
        <f t="shared" si="26"/>
        <v>12821.2371</v>
      </c>
      <c r="AC175" s="61"/>
      <c r="AD175" s="61"/>
      <c r="AE175" s="61"/>
      <c r="AF175" s="61"/>
      <c r="AG175" s="61"/>
      <c r="AH175" s="64">
        <f t="shared" si="21"/>
        <v>13193.0529759</v>
      </c>
      <c r="AI175" s="61"/>
      <c r="AJ175" s="65">
        <f t="shared" si="22"/>
        <v>13193.0529759</v>
      </c>
      <c r="AK175" s="61"/>
      <c r="AL175" s="61"/>
      <c r="AM175" s="61"/>
      <c r="AN175" s="61"/>
      <c r="AO175" s="61"/>
      <c r="AP175" s="64">
        <f t="shared" si="23"/>
        <v>13575.651512201101</v>
      </c>
      <c r="AQ175" s="61"/>
      <c r="AR175" s="65">
        <f t="shared" si="27"/>
        <v>13575.651512201101</v>
      </c>
      <c r="AS175" s="61"/>
      <c r="AT175" s="61"/>
      <c r="AU175" s="61"/>
      <c r="AV175" s="61"/>
      <c r="AW175" s="61"/>
      <c r="AX175" s="64">
        <f t="shared" si="28"/>
        <v>13969.345406054932</v>
      </c>
      <c r="AY175" s="61"/>
      <c r="AZ175" s="65">
        <f t="shared" si="29"/>
        <v>13969.345406054932</v>
      </c>
      <c r="BA175" s="61"/>
      <c r="BB175" s="61"/>
      <c r="BC175" s="61"/>
      <c r="BD175" s="61"/>
      <c r="BE175" s="61"/>
      <c r="BF175" s="66"/>
      <c r="BG175" s="66"/>
      <c r="BH175" s="66"/>
      <c r="BI175" s="66" t="s">
        <v>1513</v>
      </c>
    </row>
    <row r="176" spans="1:61" s="67" customFormat="1" x14ac:dyDescent="0.35">
      <c r="A176" s="90" t="s">
        <v>527</v>
      </c>
      <c r="B176" s="90" t="s">
        <v>160</v>
      </c>
      <c r="C176" s="90" t="s">
        <v>161</v>
      </c>
      <c r="D176" s="91" t="s">
        <v>162</v>
      </c>
      <c r="E176" s="90" t="s">
        <v>528</v>
      </c>
      <c r="F176" s="90" t="s">
        <v>507</v>
      </c>
      <c r="G176" s="90" t="s">
        <v>508</v>
      </c>
      <c r="H176" s="90" t="s">
        <v>166</v>
      </c>
      <c r="I176" s="92">
        <v>23423</v>
      </c>
      <c r="J176" s="90" t="s">
        <v>437</v>
      </c>
      <c r="K176" s="93">
        <f t="shared" si="20"/>
        <v>214554.68</v>
      </c>
      <c r="L176" s="222">
        <v>55526.7</v>
      </c>
      <c r="M176" s="63"/>
      <c r="N176" s="63"/>
      <c r="O176" s="63"/>
      <c r="P176" s="60" t="s">
        <v>120</v>
      </c>
      <c r="Q176" s="60"/>
      <c r="R176" s="64">
        <v>57136.974299999994</v>
      </c>
      <c r="S176" s="61"/>
      <c r="T176" s="65">
        <f t="shared" si="24"/>
        <v>57136.974299999994</v>
      </c>
      <c r="U176" s="61"/>
      <c r="V176" s="61"/>
      <c r="W176" s="61"/>
      <c r="X176" s="61"/>
      <c r="Y176" s="61"/>
      <c r="Z176" s="64">
        <f t="shared" si="25"/>
        <v>57136.974299999994</v>
      </c>
      <c r="AA176" s="61"/>
      <c r="AB176" s="65">
        <f t="shared" si="26"/>
        <v>57136.974299999994</v>
      </c>
      <c r="AC176" s="61"/>
      <c r="AD176" s="61"/>
      <c r="AE176" s="61"/>
      <c r="AF176" s="61"/>
      <c r="AG176" s="61"/>
      <c r="AH176" s="64">
        <f t="shared" si="21"/>
        <v>58793.946554699993</v>
      </c>
      <c r="AI176" s="61"/>
      <c r="AJ176" s="65">
        <f t="shared" si="22"/>
        <v>58793.946554699993</v>
      </c>
      <c r="AK176" s="61"/>
      <c r="AL176" s="61"/>
      <c r="AM176" s="61"/>
      <c r="AN176" s="61"/>
      <c r="AO176" s="61"/>
      <c r="AP176" s="64">
        <f t="shared" si="23"/>
        <v>60498.97100478629</v>
      </c>
      <c r="AQ176" s="61"/>
      <c r="AR176" s="65">
        <f t="shared" si="27"/>
        <v>60498.97100478629</v>
      </c>
      <c r="AS176" s="61"/>
      <c r="AT176" s="61"/>
      <c r="AU176" s="61"/>
      <c r="AV176" s="61"/>
      <c r="AW176" s="61"/>
      <c r="AX176" s="64">
        <f t="shared" si="28"/>
        <v>62253.44116392509</v>
      </c>
      <c r="AY176" s="61"/>
      <c r="AZ176" s="65">
        <f t="shared" si="29"/>
        <v>62253.44116392509</v>
      </c>
      <c r="BA176" s="61"/>
      <c r="BB176" s="61"/>
      <c r="BC176" s="61"/>
      <c r="BD176" s="61"/>
      <c r="BE176" s="61"/>
      <c r="BF176" s="66"/>
      <c r="BG176" s="66" t="s">
        <v>1332</v>
      </c>
      <c r="BH176" s="66"/>
      <c r="BI176" s="66" t="s">
        <v>1513</v>
      </c>
    </row>
    <row r="177" spans="1:61" s="67" customFormat="1" x14ac:dyDescent="0.35">
      <c r="A177" s="90" t="s">
        <v>529</v>
      </c>
      <c r="B177" s="90" t="s">
        <v>160</v>
      </c>
      <c r="C177" s="90" t="s">
        <v>161</v>
      </c>
      <c r="D177" s="91" t="s">
        <v>162</v>
      </c>
      <c r="E177" s="90" t="s">
        <v>530</v>
      </c>
      <c r="F177" s="90" t="s">
        <v>507</v>
      </c>
      <c r="G177" s="90" t="s">
        <v>508</v>
      </c>
      <c r="H177" s="90" t="s">
        <v>166</v>
      </c>
      <c r="I177" s="92">
        <v>19378</v>
      </c>
      <c r="J177" s="90" t="s">
        <v>176</v>
      </c>
      <c r="K177" s="93">
        <f t="shared" si="20"/>
        <v>177502.48</v>
      </c>
      <c r="L177" s="222">
        <v>45937.599999999999</v>
      </c>
      <c r="M177" s="63"/>
      <c r="N177" s="63"/>
      <c r="O177" s="63"/>
      <c r="P177" s="60" t="s">
        <v>122</v>
      </c>
      <c r="Q177" s="60"/>
      <c r="R177" s="64">
        <v>47269.790399999998</v>
      </c>
      <c r="S177" s="61"/>
      <c r="T177" s="65">
        <f t="shared" si="24"/>
        <v>47269.790399999998</v>
      </c>
      <c r="U177" s="61"/>
      <c r="V177" s="61"/>
      <c r="W177" s="61"/>
      <c r="X177" s="61"/>
      <c r="Y177" s="61"/>
      <c r="Z177" s="64">
        <f t="shared" si="25"/>
        <v>47269.790399999998</v>
      </c>
      <c r="AA177" s="61"/>
      <c r="AB177" s="65">
        <f t="shared" si="26"/>
        <v>47269.790399999998</v>
      </c>
      <c r="AC177" s="61"/>
      <c r="AD177" s="61"/>
      <c r="AE177" s="61"/>
      <c r="AF177" s="61"/>
      <c r="AG177" s="61"/>
      <c r="AH177" s="64">
        <f t="shared" si="21"/>
        <v>48640.614321599998</v>
      </c>
      <c r="AI177" s="61"/>
      <c r="AJ177" s="65">
        <f t="shared" si="22"/>
        <v>48640.614321599998</v>
      </c>
      <c r="AK177" s="61"/>
      <c r="AL177" s="61"/>
      <c r="AM177" s="61"/>
      <c r="AN177" s="61"/>
      <c r="AO177" s="61"/>
      <c r="AP177" s="64">
        <f t="shared" si="23"/>
        <v>50051.192136926402</v>
      </c>
      <c r="AQ177" s="61"/>
      <c r="AR177" s="65">
        <f t="shared" si="27"/>
        <v>50051.192136926402</v>
      </c>
      <c r="AS177" s="61"/>
      <c r="AT177" s="61"/>
      <c r="AU177" s="61"/>
      <c r="AV177" s="61"/>
      <c r="AW177" s="61"/>
      <c r="AX177" s="64">
        <f t="shared" si="28"/>
        <v>51502.67670889727</v>
      </c>
      <c r="AY177" s="61"/>
      <c r="AZ177" s="65">
        <f t="shared" si="29"/>
        <v>51502.67670889727</v>
      </c>
      <c r="BA177" s="61"/>
      <c r="BB177" s="61"/>
      <c r="BC177" s="61"/>
      <c r="BD177" s="61"/>
      <c r="BE177" s="61"/>
      <c r="BF177" s="66"/>
      <c r="BG177" s="66"/>
      <c r="BH177" s="66"/>
      <c r="BI177" s="66" t="s">
        <v>1513</v>
      </c>
    </row>
    <row r="178" spans="1:61" s="67" customFormat="1" x14ac:dyDescent="0.35">
      <c r="A178" s="90" t="s">
        <v>531</v>
      </c>
      <c r="B178" s="90" t="s">
        <v>160</v>
      </c>
      <c r="C178" s="90" t="s">
        <v>161</v>
      </c>
      <c r="D178" s="91" t="s">
        <v>162</v>
      </c>
      <c r="E178" s="90" t="s">
        <v>532</v>
      </c>
      <c r="F178" s="90" t="s">
        <v>507</v>
      </c>
      <c r="G178" s="90" t="s">
        <v>508</v>
      </c>
      <c r="H178" s="90" t="s">
        <v>166</v>
      </c>
      <c r="I178" s="92">
        <v>9072</v>
      </c>
      <c r="J178" s="90" t="s">
        <v>200</v>
      </c>
      <c r="K178" s="93">
        <f t="shared" si="20"/>
        <v>83099.520000000004</v>
      </c>
      <c r="L178" s="222">
        <v>21506.14</v>
      </c>
      <c r="M178" s="63"/>
      <c r="N178" s="63"/>
      <c r="O178" s="63"/>
      <c r="P178" s="60" t="s">
        <v>120</v>
      </c>
      <c r="Q178" s="60">
        <v>108</v>
      </c>
      <c r="R178" s="64">
        <v>22129.818059999998</v>
      </c>
      <c r="S178" s="61"/>
      <c r="T178" s="65">
        <f t="shared" si="24"/>
        <v>22129.818059999998</v>
      </c>
      <c r="U178" s="61"/>
      <c r="V178" s="61"/>
      <c r="W178" s="61"/>
      <c r="X178" s="61"/>
      <c r="Y178" s="61"/>
      <c r="Z178" s="64">
        <f t="shared" si="25"/>
        <v>22129.818059999998</v>
      </c>
      <c r="AA178" s="61"/>
      <c r="AB178" s="65">
        <f t="shared" si="26"/>
        <v>22129.818059999998</v>
      </c>
      <c r="AC178" s="61"/>
      <c r="AD178" s="61"/>
      <c r="AE178" s="61"/>
      <c r="AF178" s="61"/>
      <c r="AG178" s="61"/>
      <c r="AH178" s="64">
        <f t="shared" si="21"/>
        <v>22771.582783739999</v>
      </c>
      <c r="AI178" s="61"/>
      <c r="AJ178" s="65">
        <f t="shared" si="22"/>
        <v>22771.582783739999</v>
      </c>
      <c r="AK178" s="61"/>
      <c r="AL178" s="61"/>
      <c r="AM178" s="61"/>
      <c r="AN178" s="61"/>
      <c r="AO178" s="61"/>
      <c r="AP178" s="64">
        <f t="shared" si="23"/>
        <v>23431.95868446846</v>
      </c>
      <c r="AQ178" s="61"/>
      <c r="AR178" s="65">
        <f t="shared" si="27"/>
        <v>23431.95868446846</v>
      </c>
      <c r="AS178" s="61"/>
      <c r="AT178" s="61"/>
      <c r="AU178" s="61"/>
      <c r="AV178" s="61"/>
      <c r="AW178" s="61"/>
      <c r="AX178" s="64">
        <f t="shared" si="28"/>
        <v>24111.485486318044</v>
      </c>
      <c r="AY178" s="61"/>
      <c r="AZ178" s="65">
        <f t="shared" si="29"/>
        <v>24111.485486318044</v>
      </c>
      <c r="BA178" s="61"/>
      <c r="BB178" s="61"/>
      <c r="BC178" s="61"/>
      <c r="BD178" s="61"/>
      <c r="BE178" s="61"/>
      <c r="BF178" s="66"/>
      <c r="BG178" s="66" t="s">
        <v>1332</v>
      </c>
      <c r="BH178" s="66"/>
      <c r="BI178" s="66" t="s">
        <v>1513</v>
      </c>
    </row>
    <row r="179" spans="1:61" s="67" customFormat="1" x14ac:dyDescent="0.35">
      <c r="A179" s="90" t="s">
        <v>533</v>
      </c>
      <c r="B179" s="90" t="s">
        <v>160</v>
      </c>
      <c r="C179" s="90" t="s">
        <v>161</v>
      </c>
      <c r="D179" s="91" t="s">
        <v>162</v>
      </c>
      <c r="E179" s="90" t="s">
        <v>534</v>
      </c>
      <c r="F179" s="90" t="s">
        <v>507</v>
      </c>
      <c r="G179" s="90" t="s">
        <v>508</v>
      </c>
      <c r="H179" s="90" t="s">
        <v>166</v>
      </c>
      <c r="I179" s="92">
        <v>3550</v>
      </c>
      <c r="J179" s="90" t="s">
        <v>176</v>
      </c>
      <c r="K179" s="93">
        <f t="shared" si="20"/>
        <v>32518</v>
      </c>
      <c r="L179" s="222">
        <v>8415.65</v>
      </c>
      <c r="M179" s="63"/>
      <c r="N179" s="63"/>
      <c r="O179" s="63"/>
      <c r="P179" s="60" t="s">
        <v>122</v>
      </c>
      <c r="Q179" s="60"/>
      <c r="R179" s="64">
        <v>8659.7038499999999</v>
      </c>
      <c r="S179" s="61"/>
      <c r="T179" s="65">
        <f t="shared" si="24"/>
        <v>8659.7038499999999</v>
      </c>
      <c r="U179" s="61"/>
      <c r="V179" s="61"/>
      <c r="W179" s="61"/>
      <c r="X179" s="61"/>
      <c r="Y179" s="61"/>
      <c r="Z179" s="64">
        <f t="shared" si="25"/>
        <v>8659.7038499999999</v>
      </c>
      <c r="AA179" s="61"/>
      <c r="AB179" s="65">
        <f t="shared" si="26"/>
        <v>8659.7038499999999</v>
      </c>
      <c r="AC179" s="61"/>
      <c r="AD179" s="61"/>
      <c r="AE179" s="61"/>
      <c r="AF179" s="61"/>
      <c r="AG179" s="61"/>
      <c r="AH179" s="64">
        <f t="shared" si="21"/>
        <v>8910.8352616499997</v>
      </c>
      <c r="AI179" s="61"/>
      <c r="AJ179" s="65">
        <f t="shared" si="22"/>
        <v>8910.8352616499997</v>
      </c>
      <c r="AK179" s="61"/>
      <c r="AL179" s="61"/>
      <c r="AM179" s="61"/>
      <c r="AN179" s="61"/>
      <c r="AO179" s="61"/>
      <c r="AP179" s="64">
        <f t="shared" si="23"/>
        <v>9169.2494842378492</v>
      </c>
      <c r="AQ179" s="61"/>
      <c r="AR179" s="65">
        <f t="shared" si="27"/>
        <v>9169.2494842378492</v>
      </c>
      <c r="AS179" s="61"/>
      <c r="AT179" s="61"/>
      <c r="AU179" s="61"/>
      <c r="AV179" s="61"/>
      <c r="AW179" s="61"/>
      <c r="AX179" s="64">
        <f t="shared" si="28"/>
        <v>9435.1577192807472</v>
      </c>
      <c r="AY179" s="61"/>
      <c r="AZ179" s="65">
        <f t="shared" si="29"/>
        <v>9435.1577192807472</v>
      </c>
      <c r="BA179" s="61"/>
      <c r="BB179" s="61"/>
      <c r="BC179" s="61"/>
      <c r="BD179" s="61"/>
      <c r="BE179" s="61"/>
      <c r="BF179" s="66"/>
      <c r="BG179" s="66"/>
      <c r="BH179" s="66"/>
      <c r="BI179" s="66" t="s">
        <v>1513</v>
      </c>
    </row>
    <row r="180" spans="1:61" s="67" customFormat="1" x14ac:dyDescent="0.35">
      <c r="A180" s="90" t="s">
        <v>535</v>
      </c>
      <c r="B180" s="90" t="s">
        <v>160</v>
      </c>
      <c r="C180" s="90" t="s">
        <v>161</v>
      </c>
      <c r="D180" s="91" t="s">
        <v>162</v>
      </c>
      <c r="E180" s="90" t="s">
        <v>334</v>
      </c>
      <c r="F180" s="90" t="s">
        <v>507</v>
      </c>
      <c r="G180" s="90" t="s">
        <v>508</v>
      </c>
      <c r="H180" s="90" t="s">
        <v>166</v>
      </c>
      <c r="I180" s="92">
        <v>14820</v>
      </c>
      <c r="J180" s="90" t="s">
        <v>176</v>
      </c>
      <c r="K180" s="93">
        <f t="shared" si="20"/>
        <v>135751.20000000001</v>
      </c>
      <c r="L180" s="222">
        <v>35132.379999999997</v>
      </c>
      <c r="M180" s="63"/>
      <c r="N180" s="63"/>
      <c r="O180" s="63"/>
      <c r="P180" s="60" t="s">
        <v>120</v>
      </c>
      <c r="Q180" s="60">
        <v>152</v>
      </c>
      <c r="R180" s="64">
        <v>36151.219019999997</v>
      </c>
      <c r="S180" s="61"/>
      <c r="T180" s="65">
        <f t="shared" si="24"/>
        <v>36151.219019999997</v>
      </c>
      <c r="U180" s="61"/>
      <c r="V180" s="61"/>
      <c r="W180" s="61"/>
      <c r="X180" s="61"/>
      <c r="Y180" s="61"/>
      <c r="Z180" s="64">
        <f t="shared" si="25"/>
        <v>36151.219019999997</v>
      </c>
      <c r="AA180" s="61"/>
      <c r="AB180" s="65">
        <f t="shared" si="26"/>
        <v>36151.219019999997</v>
      </c>
      <c r="AC180" s="61"/>
      <c r="AD180" s="61"/>
      <c r="AE180" s="61"/>
      <c r="AF180" s="61"/>
      <c r="AG180" s="61"/>
      <c r="AH180" s="64">
        <f t="shared" si="21"/>
        <v>37199.604371579997</v>
      </c>
      <c r="AI180" s="61"/>
      <c r="AJ180" s="65">
        <f t="shared" si="22"/>
        <v>37199.604371579997</v>
      </c>
      <c r="AK180" s="61"/>
      <c r="AL180" s="61"/>
      <c r="AM180" s="61"/>
      <c r="AN180" s="61"/>
      <c r="AO180" s="61"/>
      <c r="AP180" s="64">
        <f t="shared" si="23"/>
        <v>38278.392898355814</v>
      </c>
      <c r="AQ180" s="61"/>
      <c r="AR180" s="65">
        <f t="shared" si="27"/>
        <v>38278.392898355814</v>
      </c>
      <c r="AS180" s="61"/>
      <c r="AT180" s="61"/>
      <c r="AU180" s="61"/>
      <c r="AV180" s="61"/>
      <c r="AW180" s="61"/>
      <c r="AX180" s="64">
        <f t="shared" si="28"/>
        <v>39388.466292408135</v>
      </c>
      <c r="AY180" s="61"/>
      <c r="AZ180" s="65">
        <f t="shared" si="29"/>
        <v>39388.466292408135</v>
      </c>
      <c r="BA180" s="61"/>
      <c r="BB180" s="61"/>
      <c r="BC180" s="61"/>
      <c r="BD180" s="61"/>
      <c r="BE180" s="61"/>
      <c r="BF180" s="66"/>
      <c r="BG180" s="66" t="s">
        <v>1332</v>
      </c>
      <c r="BH180" s="66"/>
      <c r="BI180" s="66" t="s">
        <v>1513</v>
      </c>
    </row>
    <row r="181" spans="1:61" s="67" customFormat="1" x14ac:dyDescent="0.35">
      <c r="A181" s="90" t="s">
        <v>536</v>
      </c>
      <c r="B181" s="90" t="s">
        <v>160</v>
      </c>
      <c r="C181" s="90" t="s">
        <v>161</v>
      </c>
      <c r="D181" s="91" t="s">
        <v>162</v>
      </c>
      <c r="E181" s="90" t="s">
        <v>537</v>
      </c>
      <c r="F181" s="90" t="s">
        <v>507</v>
      </c>
      <c r="G181" s="90" t="s">
        <v>508</v>
      </c>
      <c r="H181" s="90" t="s">
        <v>166</v>
      </c>
      <c r="I181" s="92">
        <v>8358</v>
      </c>
      <c r="J181" s="90" t="s">
        <v>173</v>
      </c>
      <c r="K181" s="93">
        <f t="shared" si="20"/>
        <v>76559.28</v>
      </c>
      <c r="L181" s="222">
        <v>19813.52</v>
      </c>
      <c r="M181" s="63"/>
      <c r="N181" s="63"/>
      <c r="O181" s="63"/>
      <c r="P181" s="60" t="s">
        <v>122</v>
      </c>
      <c r="Q181" s="60"/>
      <c r="R181" s="64">
        <v>20388.112079999999</v>
      </c>
      <c r="S181" s="61"/>
      <c r="T181" s="65">
        <f t="shared" si="24"/>
        <v>20388.112079999999</v>
      </c>
      <c r="U181" s="61"/>
      <c r="V181" s="61"/>
      <c r="W181" s="61"/>
      <c r="X181" s="61"/>
      <c r="Y181" s="61"/>
      <c r="Z181" s="64">
        <f t="shared" si="25"/>
        <v>20388.112079999999</v>
      </c>
      <c r="AA181" s="61"/>
      <c r="AB181" s="65">
        <f t="shared" si="26"/>
        <v>20388.112079999999</v>
      </c>
      <c r="AC181" s="61"/>
      <c r="AD181" s="61"/>
      <c r="AE181" s="61"/>
      <c r="AF181" s="61"/>
      <c r="AG181" s="61"/>
      <c r="AH181" s="64">
        <f t="shared" si="21"/>
        <v>20979.367330319998</v>
      </c>
      <c r="AI181" s="61"/>
      <c r="AJ181" s="65">
        <f t="shared" si="22"/>
        <v>20979.367330319998</v>
      </c>
      <c r="AK181" s="61"/>
      <c r="AL181" s="61"/>
      <c r="AM181" s="61"/>
      <c r="AN181" s="61"/>
      <c r="AO181" s="61"/>
      <c r="AP181" s="64">
        <f t="shared" si="23"/>
        <v>21587.768982899277</v>
      </c>
      <c r="AQ181" s="61"/>
      <c r="AR181" s="65">
        <f t="shared" si="27"/>
        <v>21587.768982899277</v>
      </c>
      <c r="AS181" s="61"/>
      <c r="AT181" s="61"/>
      <c r="AU181" s="61"/>
      <c r="AV181" s="61"/>
      <c r="AW181" s="61"/>
      <c r="AX181" s="64">
        <f t="shared" si="28"/>
        <v>22213.814283403357</v>
      </c>
      <c r="AY181" s="61"/>
      <c r="AZ181" s="65">
        <f t="shared" si="29"/>
        <v>22213.814283403357</v>
      </c>
      <c r="BA181" s="61"/>
      <c r="BB181" s="61"/>
      <c r="BC181" s="61"/>
      <c r="BD181" s="61"/>
      <c r="BE181" s="61"/>
      <c r="BF181" s="66"/>
      <c r="BG181" s="66"/>
      <c r="BH181" s="66"/>
      <c r="BI181" s="66" t="s">
        <v>1513</v>
      </c>
    </row>
    <row r="182" spans="1:61" s="67" customFormat="1" x14ac:dyDescent="0.35">
      <c r="A182" s="90" t="s">
        <v>538</v>
      </c>
      <c r="B182" s="90" t="s">
        <v>160</v>
      </c>
      <c r="C182" s="90" t="s">
        <v>161</v>
      </c>
      <c r="D182" s="91" t="s">
        <v>162</v>
      </c>
      <c r="E182" s="90" t="s">
        <v>539</v>
      </c>
      <c r="F182" s="90" t="s">
        <v>507</v>
      </c>
      <c r="G182" s="90" t="s">
        <v>508</v>
      </c>
      <c r="H182" s="90" t="s">
        <v>166</v>
      </c>
      <c r="I182" s="92">
        <v>4558</v>
      </c>
      <c r="J182" s="90" t="s">
        <v>170</v>
      </c>
      <c r="K182" s="93">
        <f t="shared" si="20"/>
        <v>41751.279999999999</v>
      </c>
      <c r="L182" s="222">
        <v>10805.22</v>
      </c>
      <c r="M182" s="63"/>
      <c r="N182" s="63"/>
      <c r="O182" s="63"/>
      <c r="P182" s="60" t="s">
        <v>122</v>
      </c>
      <c r="Q182" s="60"/>
      <c r="R182" s="64">
        <v>11118.571379999999</v>
      </c>
      <c r="S182" s="61"/>
      <c r="T182" s="65">
        <f t="shared" si="24"/>
        <v>11118.571379999999</v>
      </c>
      <c r="U182" s="61"/>
      <c r="V182" s="61"/>
      <c r="W182" s="61"/>
      <c r="X182" s="61"/>
      <c r="Y182" s="61"/>
      <c r="Z182" s="64">
        <f t="shared" si="25"/>
        <v>11118.571379999999</v>
      </c>
      <c r="AA182" s="61"/>
      <c r="AB182" s="65">
        <f t="shared" si="26"/>
        <v>11118.571379999999</v>
      </c>
      <c r="AC182" s="61"/>
      <c r="AD182" s="61"/>
      <c r="AE182" s="61"/>
      <c r="AF182" s="61"/>
      <c r="AG182" s="61"/>
      <c r="AH182" s="64">
        <f t="shared" si="21"/>
        <v>11441.009950019999</v>
      </c>
      <c r="AI182" s="61"/>
      <c r="AJ182" s="65">
        <f t="shared" si="22"/>
        <v>11441.009950019999</v>
      </c>
      <c r="AK182" s="61"/>
      <c r="AL182" s="61"/>
      <c r="AM182" s="61"/>
      <c r="AN182" s="61"/>
      <c r="AO182" s="61"/>
      <c r="AP182" s="64">
        <f t="shared" si="23"/>
        <v>11772.79923857058</v>
      </c>
      <c r="AQ182" s="61"/>
      <c r="AR182" s="65">
        <f t="shared" si="27"/>
        <v>11772.79923857058</v>
      </c>
      <c r="AS182" s="61"/>
      <c r="AT182" s="61"/>
      <c r="AU182" s="61"/>
      <c r="AV182" s="61"/>
      <c r="AW182" s="61"/>
      <c r="AX182" s="64">
        <f t="shared" si="28"/>
        <v>12114.210416489128</v>
      </c>
      <c r="AY182" s="61"/>
      <c r="AZ182" s="65">
        <f t="shared" si="29"/>
        <v>12114.210416489128</v>
      </c>
      <c r="BA182" s="61"/>
      <c r="BB182" s="61"/>
      <c r="BC182" s="61"/>
      <c r="BD182" s="61"/>
      <c r="BE182" s="61"/>
      <c r="BF182" s="66"/>
      <c r="BG182" s="66"/>
      <c r="BH182" s="66"/>
      <c r="BI182" s="66" t="s">
        <v>1513</v>
      </c>
    </row>
    <row r="183" spans="1:61" s="67" customFormat="1" x14ac:dyDescent="0.35">
      <c r="A183" s="90" t="s">
        <v>540</v>
      </c>
      <c r="B183" s="90" t="s">
        <v>160</v>
      </c>
      <c r="C183" s="90" t="s">
        <v>161</v>
      </c>
      <c r="D183" s="91" t="s">
        <v>162</v>
      </c>
      <c r="E183" s="90" t="s">
        <v>541</v>
      </c>
      <c r="F183" s="90" t="s">
        <v>507</v>
      </c>
      <c r="G183" s="90" t="s">
        <v>508</v>
      </c>
      <c r="H183" s="90" t="s">
        <v>166</v>
      </c>
      <c r="I183" s="92">
        <v>17601</v>
      </c>
      <c r="J183" s="90" t="s">
        <v>176</v>
      </c>
      <c r="K183" s="93">
        <f t="shared" si="20"/>
        <v>161225.16</v>
      </c>
      <c r="L183" s="222">
        <v>41725.040000000001</v>
      </c>
      <c r="M183" s="63"/>
      <c r="N183" s="63"/>
      <c r="O183" s="63"/>
      <c r="P183" s="60" t="s">
        <v>122</v>
      </c>
      <c r="Q183" s="60"/>
      <c r="R183" s="64">
        <v>42935.066160000002</v>
      </c>
      <c r="S183" s="61"/>
      <c r="T183" s="65">
        <f t="shared" si="24"/>
        <v>42935.066160000002</v>
      </c>
      <c r="U183" s="61"/>
      <c r="V183" s="61"/>
      <c r="W183" s="61"/>
      <c r="X183" s="61"/>
      <c r="Y183" s="61"/>
      <c r="Z183" s="64">
        <f t="shared" si="25"/>
        <v>42935.066160000002</v>
      </c>
      <c r="AA183" s="61"/>
      <c r="AB183" s="65">
        <f t="shared" si="26"/>
        <v>42935.066160000002</v>
      </c>
      <c r="AC183" s="61"/>
      <c r="AD183" s="61"/>
      <c r="AE183" s="61"/>
      <c r="AF183" s="61"/>
      <c r="AG183" s="61"/>
      <c r="AH183" s="64">
        <f t="shared" si="21"/>
        <v>44180.183078640002</v>
      </c>
      <c r="AI183" s="61"/>
      <c r="AJ183" s="65">
        <f t="shared" si="22"/>
        <v>44180.183078640002</v>
      </c>
      <c r="AK183" s="61"/>
      <c r="AL183" s="61"/>
      <c r="AM183" s="61"/>
      <c r="AN183" s="61"/>
      <c r="AO183" s="61"/>
      <c r="AP183" s="64">
        <f t="shared" si="23"/>
        <v>45461.408387920565</v>
      </c>
      <c r="AQ183" s="61"/>
      <c r="AR183" s="65">
        <f t="shared" si="27"/>
        <v>45461.408387920565</v>
      </c>
      <c r="AS183" s="61"/>
      <c r="AT183" s="61"/>
      <c r="AU183" s="61"/>
      <c r="AV183" s="61"/>
      <c r="AW183" s="61"/>
      <c r="AX183" s="64">
        <f t="shared" si="28"/>
        <v>46779.78923117026</v>
      </c>
      <c r="AY183" s="61"/>
      <c r="AZ183" s="65">
        <f t="shared" si="29"/>
        <v>46779.78923117026</v>
      </c>
      <c r="BA183" s="61"/>
      <c r="BB183" s="61"/>
      <c r="BC183" s="61"/>
      <c r="BD183" s="61"/>
      <c r="BE183" s="61"/>
      <c r="BF183" s="66"/>
      <c r="BG183" s="66"/>
      <c r="BH183" s="66"/>
      <c r="BI183" s="66" t="s">
        <v>1513</v>
      </c>
    </row>
    <row r="184" spans="1:61" s="67" customFormat="1" x14ac:dyDescent="0.35">
      <c r="A184" s="90" t="s">
        <v>542</v>
      </c>
      <c r="B184" s="90" t="s">
        <v>160</v>
      </c>
      <c r="C184" s="90" t="s">
        <v>161</v>
      </c>
      <c r="D184" s="91" t="s">
        <v>162</v>
      </c>
      <c r="E184" s="90" t="s">
        <v>543</v>
      </c>
      <c r="F184" s="90" t="s">
        <v>507</v>
      </c>
      <c r="G184" s="90" t="s">
        <v>508</v>
      </c>
      <c r="H184" s="90" t="s">
        <v>166</v>
      </c>
      <c r="I184" s="92">
        <v>2600</v>
      </c>
      <c r="J184" s="90" t="s">
        <v>203</v>
      </c>
      <c r="K184" s="93">
        <f t="shared" si="20"/>
        <v>23816</v>
      </c>
      <c r="L184" s="222">
        <v>6163.58</v>
      </c>
      <c r="M184" s="63"/>
      <c r="N184" s="63"/>
      <c r="O184" s="63"/>
      <c r="P184" s="60" t="s">
        <v>122</v>
      </c>
      <c r="Q184" s="60"/>
      <c r="R184" s="64">
        <v>6342.3238199999996</v>
      </c>
      <c r="S184" s="61"/>
      <c r="T184" s="65">
        <f t="shared" si="24"/>
        <v>6342.3238199999996</v>
      </c>
      <c r="U184" s="61"/>
      <c r="V184" s="61"/>
      <c r="W184" s="61"/>
      <c r="X184" s="61"/>
      <c r="Y184" s="61"/>
      <c r="Z184" s="64">
        <f t="shared" si="25"/>
        <v>6342.3238199999996</v>
      </c>
      <c r="AA184" s="61"/>
      <c r="AB184" s="65">
        <f t="shared" si="26"/>
        <v>6342.3238199999996</v>
      </c>
      <c r="AC184" s="61"/>
      <c r="AD184" s="61"/>
      <c r="AE184" s="61"/>
      <c r="AF184" s="61"/>
      <c r="AG184" s="61"/>
      <c r="AH184" s="64">
        <f t="shared" si="21"/>
        <v>6526.2512107799994</v>
      </c>
      <c r="AI184" s="61"/>
      <c r="AJ184" s="65">
        <f t="shared" si="22"/>
        <v>6526.2512107799994</v>
      </c>
      <c r="AK184" s="61"/>
      <c r="AL184" s="61"/>
      <c r="AM184" s="61"/>
      <c r="AN184" s="61"/>
      <c r="AO184" s="61"/>
      <c r="AP184" s="64">
        <f t="shared" si="23"/>
        <v>6715.512495892619</v>
      </c>
      <c r="AQ184" s="61"/>
      <c r="AR184" s="65">
        <f t="shared" si="27"/>
        <v>6715.512495892619</v>
      </c>
      <c r="AS184" s="61"/>
      <c r="AT184" s="61"/>
      <c r="AU184" s="61"/>
      <c r="AV184" s="61"/>
      <c r="AW184" s="61"/>
      <c r="AX184" s="64">
        <f t="shared" si="28"/>
        <v>6910.262358273505</v>
      </c>
      <c r="AY184" s="61"/>
      <c r="AZ184" s="65">
        <f t="shared" si="29"/>
        <v>6910.262358273505</v>
      </c>
      <c r="BA184" s="61"/>
      <c r="BB184" s="61"/>
      <c r="BC184" s="61"/>
      <c r="BD184" s="61"/>
      <c r="BE184" s="61"/>
      <c r="BF184" s="66"/>
      <c r="BG184" s="66"/>
      <c r="BH184" s="66"/>
      <c r="BI184" s="66" t="s">
        <v>1513</v>
      </c>
    </row>
    <row r="185" spans="1:61" s="67" customFormat="1" x14ac:dyDescent="0.35">
      <c r="A185" s="90" t="s">
        <v>544</v>
      </c>
      <c r="B185" s="90" t="s">
        <v>160</v>
      </c>
      <c r="C185" s="90" t="s">
        <v>161</v>
      </c>
      <c r="D185" s="91" t="s">
        <v>162</v>
      </c>
      <c r="E185" s="90" t="s">
        <v>545</v>
      </c>
      <c r="F185" s="90" t="s">
        <v>507</v>
      </c>
      <c r="G185" s="90" t="s">
        <v>508</v>
      </c>
      <c r="H185" s="90" t="s">
        <v>166</v>
      </c>
      <c r="I185" s="92">
        <v>23803</v>
      </c>
      <c r="J185" s="90" t="s">
        <v>313</v>
      </c>
      <c r="K185" s="93">
        <f t="shared" si="20"/>
        <v>218035.48</v>
      </c>
      <c r="L185" s="222">
        <v>56427.53</v>
      </c>
      <c r="M185" s="63"/>
      <c r="N185" s="63"/>
      <c r="O185" s="63"/>
      <c r="P185" s="60" t="s">
        <v>120</v>
      </c>
      <c r="Q185" s="60">
        <v>180</v>
      </c>
      <c r="R185" s="64">
        <v>58063.928370000001</v>
      </c>
      <c r="S185" s="61"/>
      <c r="T185" s="65">
        <f t="shared" si="24"/>
        <v>58063.928370000001</v>
      </c>
      <c r="U185" s="61"/>
      <c r="V185" s="61"/>
      <c r="W185" s="61"/>
      <c r="X185" s="61"/>
      <c r="Y185" s="61"/>
      <c r="Z185" s="64">
        <f t="shared" si="25"/>
        <v>58063.928370000001</v>
      </c>
      <c r="AA185" s="61"/>
      <c r="AB185" s="65">
        <f t="shared" si="26"/>
        <v>58063.928370000001</v>
      </c>
      <c r="AC185" s="61"/>
      <c r="AD185" s="61"/>
      <c r="AE185" s="61"/>
      <c r="AF185" s="61"/>
      <c r="AG185" s="61"/>
      <c r="AH185" s="64">
        <f t="shared" si="21"/>
        <v>59747.78229273</v>
      </c>
      <c r="AI185" s="61"/>
      <c r="AJ185" s="65">
        <f t="shared" si="22"/>
        <v>59747.78229273</v>
      </c>
      <c r="AK185" s="61"/>
      <c r="AL185" s="61"/>
      <c r="AM185" s="61"/>
      <c r="AN185" s="61"/>
      <c r="AO185" s="61"/>
      <c r="AP185" s="64">
        <f t="shared" si="23"/>
        <v>61480.467979219167</v>
      </c>
      <c r="AQ185" s="61"/>
      <c r="AR185" s="65">
        <f t="shared" si="27"/>
        <v>61480.467979219167</v>
      </c>
      <c r="AS185" s="61"/>
      <c r="AT185" s="61"/>
      <c r="AU185" s="61"/>
      <c r="AV185" s="61"/>
      <c r="AW185" s="61"/>
      <c r="AX185" s="64">
        <f t="shared" si="28"/>
        <v>63263.401550616523</v>
      </c>
      <c r="AY185" s="61"/>
      <c r="AZ185" s="65">
        <f t="shared" si="29"/>
        <v>63263.401550616523</v>
      </c>
      <c r="BA185" s="61"/>
      <c r="BB185" s="61"/>
      <c r="BC185" s="61"/>
      <c r="BD185" s="61"/>
      <c r="BE185" s="61"/>
      <c r="BF185" s="66"/>
      <c r="BG185" s="66" t="s">
        <v>1332</v>
      </c>
      <c r="BH185" s="66"/>
      <c r="BI185" s="66" t="s">
        <v>1513</v>
      </c>
    </row>
    <row r="186" spans="1:61" s="67" customFormat="1" x14ac:dyDescent="0.35">
      <c r="A186" s="90" t="s">
        <v>546</v>
      </c>
      <c r="B186" s="90" t="s">
        <v>160</v>
      </c>
      <c r="C186" s="90" t="s">
        <v>161</v>
      </c>
      <c r="D186" s="91" t="s">
        <v>162</v>
      </c>
      <c r="E186" s="90" t="s">
        <v>547</v>
      </c>
      <c r="F186" s="90" t="s">
        <v>507</v>
      </c>
      <c r="G186" s="90" t="s">
        <v>508</v>
      </c>
      <c r="H186" s="90" t="s">
        <v>166</v>
      </c>
      <c r="I186" s="92">
        <v>5358</v>
      </c>
      <c r="J186" s="90" t="s">
        <v>170</v>
      </c>
      <c r="K186" s="93">
        <f t="shared" si="20"/>
        <v>49079.28</v>
      </c>
      <c r="L186" s="222">
        <v>12701.71</v>
      </c>
      <c r="M186" s="63"/>
      <c r="N186" s="63"/>
      <c r="O186" s="63"/>
      <c r="P186" s="60" t="s">
        <v>122</v>
      </c>
      <c r="Q186" s="60"/>
      <c r="R186" s="64">
        <v>13070.059589999999</v>
      </c>
      <c r="S186" s="61"/>
      <c r="T186" s="65">
        <f t="shared" si="24"/>
        <v>13070.059589999999</v>
      </c>
      <c r="U186" s="61"/>
      <c r="V186" s="61"/>
      <c r="W186" s="61"/>
      <c r="X186" s="61"/>
      <c r="Y186" s="61"/>
      <c r="Z186" s="64">
        <f t="shared" si="25"/>
        <v>13070.059589999999</v>
      </c>
      <c r="AA186" s="61"/>
      <c r="AB186" s="65">
        <f t="shared" si="26"/>
        <v>13070.059589999999</v>
      </c>
      <c r="AC186" s="61"/>
      <c r="AD186" s="61"/>
      <c r="AE186" s="61"/>
      <c r="AF186" s="61"/>
      <c r="AG186" s="61"/>
      <c r="AH186" s="64">
        <f t="shared" si="21"/>
        <v>13449.091318109999</v>
      </c>
      <c r="AI186" s="61"/>
      <c r="AJ186" s="65">
        <f t="shared" si="22"/>
        <v>13449.091318109999</v>
      </c>
      <c r="AK186" s="61"/>
      <c r="AL186" s="61"/>
      <c r="AM186" s="61"/>
      <c r="AN186" s="61"/>
      <c r="AO186" s="61"/>
      <c r="AP186" s="64">
        <f t="shared" si="23"/>
        <v>13839.114966335188</v>
      </c>
      <c r="AQ186" s="61"/>
      <c r="AR186" s="65">
        <f t="shared" si="27"/>
        <v>13839.114966335188</v>
      </c>
      <c r="AS186" s="61"/>
      <c r="AT186" s="61"/>
      <c r="AU186" s="61"/>
      <c r="AV186" s="61"/>
      <c r="AW186" s="61"/>
      <c r="AX186" s="64">
        <f t="shared" si="28"/>
        <v>14240.449300358909</v>
      </c>
      <c r="AY186" s="61"/>
      <c r="AZ186" s="65">
        <f t="shared" si="29"/>
        <v>14240.449300358909</v>
      </c>
      <c r="BA186" s="61"/>
      <c r="BB186" s="61"/>
      <c r="BC186" s="61"/>
      <c r="BD186" s="61"/>
      <c r="BE186" s="61"/>
      <c r="BF186" s="66"/>
      <c r="BG186" s="66"/>
      <c r="BH186" s="66"/>
      <c r="BI186" s="66" t="s">
        <v>1513</v>
      </c>
    </row>
    <row r="187" spans="1:61" s="67" customFormat="1" x14ac:dyDescent="0.35">
      <c r="A187" s="90" t="s">
        <v>548</v>
      </c>
      <c r="B187" s="90" t="s">
        <v>160</v>
      </c>
      <c r="C187" s="90" t="s">
        <v>161</v>
      </c>
      <c r="D187" s="91" t="s">
        <v>162</v>
      </c>
      <c r="E187" s="90" t="s">
        <v>549</v>
      </c>
      <c r="F187" s="90" t="s">
        <v>507</v>
      </c>
      <c r="G187" s="90" t="s">
        <v>508</v>
      </c>
      <c r="H187" s="90" t="s">
        <v>166</v>
      </c>
      <c r="I187" s="92">
        <v>5256</v>
      </c>
      <c r="J187" s="90" t="s">
        <v>170</v>
      </c>
      <c r="K187" s="93">
        <f t="shared" si="20"/>
        <v>48144.959999999999</v>
      </c>
      <c r="L187" s="222">
        <v>12459.9</v>
      </c>
      <c r="M187" s="63"/>
      <c r="N187" s="63"/>
      <c r="O187" s="63"/>
      <c r="P187" s="60" t="s">
        <v>122</v>
      </c>
      <c r="Q187" s="60"/>
      <c r="R187" s="64">
        <v>12821.2371</v>
      </c>
      <c r="S187" s="61"/>
      <c r="T187" s="65">
        <f t="shared" si="24"/>
        <v>12821.2371</v>
      </c>
      <c r="U187" s="61"/>
      <c r="V187" s="61"/>
      <c r="W187" s="61"/>
      <c r="X187" s="61"/>
      <c r="Y187" s="61"/>
      <c r="Z187" s="64">
        <f t="shared" si="25"/>
        <v>12821.2371</v>
      </c>
      <c r="AA187" s="61"/>
      <c r="AB187" s="65">
        <f t="shared" si="26"/>
        <v>12821.2371</v>
      </c>
      <c r="AC187" s="61"/>
      <c r="AD187" s="61"/>
      <c r="AE187" s="61"/>
      <c r="AF187" s="61"/>
      <c r="AG187" s="61"/>
      <c r="AH187" s="64">
        <f t="shared" si="21"/>
        <v>13193.0529759</v>
      </c>
      <c r="AI187" s="61"/>
      <c r="AJ187" s="65">
        <f t="shared" si="22"/>
        <v>13193.0529759</v>
      </c>
      <c r="AK187" s="61"/>
      <c r="AL187" s="61"/>
      <c r="AM187" s="61"/>
      <c r="AN187" s="61"/>
      <c r="AO187" s="61"/>
      <c r="AP187" s="64">
        <f t="shared" si="23"/>
        <v>13575.651512201101</v>
      </c>
      <c r="AQ187" s="61"/>
      <c r="AR187" s="65">
        <f t="shared" si="27"/>
        <v>13575.651512201101</v>
      </c>
      <c r="AS187" s="61"/>
      <c r="AT187" s="61"/>
      <c r="AU187" s="61"/>
      <c r="AV187" s="61"/>
      <c r="AW187" s="61"/>
      <c r="AX187" s="64">
        <f t="shared" si="28"/>
        <v>13969.345406054932</v>
      </c>
      <c r="AY187" s="61"/>
      <c r="AZ187" s="65">
        <f t="shared" si="29"/>
        <v>13969.345406054932</v>
      </c>
      <c r="BA187" s="61"/>
      <c r="BB187" s="61"/>
      <c r="BC187" s="61"/>
      <c r="BD187" s="61"/>
      <c r="BE187" s="61"/>
      <c r="BF187" s="66"/>
      <c r="BG187" s="66"/>
      <c r="BH187" s="66"/>
      <c r="BI187" s="66" t="s">
        <v>1513</v>
      </c>
    </row>
    <row r="188" spans="1:61" s="67" customFormat="1" x14ac:dyDescent="0.35">
      <c r="A188" s="90" t="s">
        <v>550</v>
      </c>
      <c r="B188" s="90" t="s">
        <v>160</v>
      </c>
      <c r="C188" s="90" t="s">
        <v>161</v>
      </c>
      <c r="D188" s="91" t="s">
        <v>162</v>
      </c>
      <c r="E188" s="90" t="s">
        <v>551</v>
      </c>
      <c r="F188" s="90" t="s">
        <v>507</v>
      </c>
      <c r="G188" s="90" t="s">
        <v>508</v>
      </c>
      <c r="H188" s="90" t="s">
        <v>166</v>
      </c>
      <c r="I188" s="92">
        <v>40407</v>
      </c>
      <c r="J188" s="90" t="s">
        <v>170</v>
      </c>
      <c r="K188" s="93">
        <f t="shared" si="20"/>
        <v>370128.12</v>
      </c>
      <c r="L188" s="222">
        <v>95789.07</v>
      </c>
      <c r="M188" s="63"/>
      <c r="N188" s="63"/>
      <c r="O188" s="63"/>
      <c r="P188" s="60" t="s">
        <v>122</v>
      </c>
      <c r="Q188" s="60"/>
      <c r="R188" s="64">
        <v>98566.953030000004</v>
      </c>
      <c r="S188" s="61"/>
      <c r="T188" s="65">
        <f t="shared" si="24"/>
        <v>98566.953030000004</v>
      </c>
      <c r="U188" s="61"/>
      <c r="V188" s="61"/>
      <c r="W188" s="61"/>
      <c r="X188" s="61"/>
      <c r="Y188" s="61"/>
      <c r="Z188" s="64">
        <f t="shared" si="25"/>
        <v>98566.953030000004</v>
      </c>
      <c r="AA188" s="61"/>
      <c r="AB188" s="65">
        <f t="shared" si="26"/>
        <v>98566.953030000004</v>
      </c>
      <c r="AC188" s="61"/>
      <c r="AD188" s="61"/>
      <c r="AE188" s="61"/>
      <c r="AF188" s="61"/>
      <c r="AG188" s="61"/>
      <c r="AH188" s="64">
        <f t="shared" si="21"/>
        <v>101425.39466787</v>
      </c>
      <c r="AI188" s="61"/>
      <c r="AJ188" s="65">
        <f t="shared" si="22"/>
        <v>101425.39466787</v>
      </c>
      <c r="AK188" s="61"/>
      <c r="AL188" s="61"/>
      <c r="AM188" s="61"/>
      <c r="AN188" s="61"/>
      <c r="AO188" s="61"/>
      <c r="AP188" s="64">
        <f t="shared" si="23"/>
        <v>104366.73111323823</v>
      </c>
      <c r="AQ188" s="61"/>
      <c r="AR188" s="65">
        <f t="shared" si="27"/>
        <v>104366.73111323823</v>
      </c>
      <c r="AS188" s="61"/>
      <c r="AT188" s="61"/>
      <c r="AU188" s="61"/>
      <c r="AV188" s="61"/>
      <c r="AW188" s="61"/>
      <c r="AX188" s="64">
        <f t="shared" si="28"/>
        <v>107393.36631552214</v>
      </c>
      <c r="AY188" s="61"/>
      <c r="AZ188" s="65">
        <f t="shared" si="29"/>
        <v>107393.36631552214</v>
      </c>
      <c r="BA188" s="61"/>
      <c r="BB188" s="61"/>
      <c r="BC188" s="61"/>
      <c r="BD188" s="61"/>
      <c r="BE188" s="61"/>
      <c r="BF188" s="66"/>
      <c r="BG188" s="66"/>
      <c r="BH188" s="66"/>
      <c r="BI188" s="66" t="s">
        <v>1513</v>
      </c>
    </row>
    <row r="189" spans="1:61" s="67" customFormat="1" x14ac:dyDescent="0.35">
      <c r="A189" s="90" t="s">
        <v>552</v>
      </c>
      <c r="B189" s="90" t="s">
        <v>160</v>
      </c>
      <c r="C189" s="90" t="s">
        <v>161</v>
      </c>
      <c r="D189" s="91" t="s">
        <v>162</v>
      </c>
      <c r="E189" s="90" t="s">
        <v>553</v>
      </c>
      <c r="F189" s="90" t="s">
        <v>507</v>
      </c>
      <c r="G189" s="90" t="s">
        <v>508</v>
      </c>
      <c r="H189" s="90" t="s">
        <v>166</v>
      </c>
      <c r="I189" s="92">
        <v>660</v>
      </c>
      <c r="J189" s="90" t="s">
        <v>200</v>
      </c>
      <c r="K189" s="93">
        <f t="shared" si="20"/>
        <v>6045.6</v>
      </c>
      <c r="L189" s="222">
        <v>1564.6</v>
      </c>
      <c r="M189" s="63"/>
      <c r="N189" s="63"/>
      <c r="O189" s="63"/>
      <c r="P189" s="60" t="s">
        <v>122</v>
      </c>
      <c r="Q189" s="60"/>
      <c r="R189" s="64">
        <v>1609.9733999999999</v>
      </c>
      <c r="S189" s="61"/>
      <c r="T189" s="65">
        <f t="shared" si="24"/>
        <v>1609.9733999999999</v>
      </c>
      <c r="U189" s="61"/>
      <c r="V189" s="61"/>
      <c r="W189" s="61"/>
      <c r="X189" s="61"/>
      <c r="Y189" s="61"/>
      <c r="Z189" s="64">
        <f t="shared" si="25"/>
        <v>1609.9733999999999</v>
      </c>
      <c r="AA189" s="61"/>
      <c r="AB189" s="65">
        <f t="shared" si="26"/>
        <v>1609.9733999999999</v>
      </c>
      <c r="AC189" s="61"/>
      <c r="AD189" s="61"/>
      <c r="AE189" s="61"/>
      <c r="AF189" s="61"/>
      <c r="AG189" s="61"/>
      <c r="AH189" s="64">
        <f t="shared" si="21"/>
        <v>1656.6626285999998</v>
      </c>
      <c r="AI189" s="61"/>
      <c r="AJ189" s="65">
        <f t="shared" si="22"/>
        <v>1656.6626285999998</v>
      </c>
      <c r="AK189" s="61"/>
      <c r="AL189" s="61"/>
      <c r="AM189" s="61"/>
      <c r="AN189" s="61"/>
      <c r="AO189" s="61"/>
      <c r="AP189" s="64">
        <f t="shared" si="23"/>
        <v>1704.7058448293999</v>
      </c>
      <c r="AQ189" s="61"/>
      <c r="AR189" s="65">
        <f t="shared" si="27"/>
        <v>1704.7058448293999</v>
      </c>
      <c r="AS189" s="61"/>
      <c r="AT189" s="61"/>
      <c r="AU189" s="61"/>
      <c r="AV189" s="61"/>
      <c r="AW189" s="61"/>
      <c r="AX189" s="64">
        <f t="shared" si="28"/>
        <v>1754.1423143294526</v>
      </c>
      <c r="AY189" s="61"/>
      <c r="AZ189" s="65">
        <f t="shared" si="29"/>
        <v>1754.1423143294526</v>
      </c>
      <c r="BA189" s="61"/>
      <c r="BB189" s="61"/>
      <c r="BC189" s="61"/>
      <c r="BD189" s="61"/>
      <c r="BE189" s="61"/>
      <c r="BF189" s="66"/>
      <c r="BG189" s="66"/>
      <c r="BH189" s="66"/>
      <c r="BI189" s="66" t="s">
        <v>1513</v>
      </c>
    </row>
    <row r="190" spans="1:61" s="67" customFormat="1" x14ac:dyDescent="0.35">
      <c r="A190" s="90" t="s">
        <v>554</v>
      </c>
      <c r="B190" s="90" t="s">
        <v>160</v>
      </c>
      <c r="C190" s="90" t="s">
        <v>161</v>
      </c>
      <c r="D190" s="91" t="s">
        <v>162</v>
      </c>
      <c r="E190" s="90" t="s">
        <v>555</v>
      </c>
      <c r="F190" s="90" t="s">
        <v>507</v>
      </c>
      <c r="G190" s="90" t="s">
        <v>508</v>
      </c>
      <c r="H190" s="90" t="s">
        <v>166</v>
      </c>
      <c r="I190" s="92">
        <v>5256</v>
      </c>
      <c r="J190" s="90" t="s">
        <v>170</v>
      </c>
      <c r="K190" s="93">
        <f t="shared" si="20"/>
        <v>48144.959999999999</v>
      </c>
      <c r="L190" s="222">
        <v>12459.9</v>
      </c>
      <c r="M190" s="63"/>
      <c r="N190" s="63"/>
      <c r="O190" s="63"/>
      <c r="P190" s="60" t="s">
        <v>122</v>
      </c>
      <c r="Q190" s="60"/>
      <c r="R190" s="64">
        <v>12821.2371</v>
      </c>
      <c r="S190" s="61"/>
      <c r="T190" s="65">
        <f t="shared" si="24"/>
        <v>12821.2371</v>
      </c>
      <c r="U190" s="61"/>
      <c r="V190" s="61"/>
      <c r="W190" s="61"/>
      <c r="X190" s="61"/>
      <c r="Y190" s="61"/>
      <c r="Z190" s="64">
        <f t="shared" si="25"/>
        <v>12821.2371</v>
      </c>
      <c r="AA190" s="61"/>
      <c r="AB190" s="65">
        <f t="shared" si="26"/>
        <v>12821.2371</v>
      </c>
      <c r="AC190" s="61"/>
      <c r="AD190" s="61"/>
      <c r="AE190" s="61"/>
      <c r="AF190" s="61"/>
      <c r="AG190" s="61"/>
      <c r="AH190" s="64">
        <f t="shared" si="21"/>
        <v>13193.0529759</v>
      </c>
      <c r="AI190" s="61"/>
      <c r="AJ190" s="65">
        <f t="shared" si="22"/>
        <v>13193.0529759</v>
      </c>
      <c r="AK190" s="61"/>
      <c r="AL190" s="61"/>
      <c r="AM190" s="61"/>
      <c r="AN190" s="61"/>
      <c r="AO190" s="61"/>
      <c r="AP190" s="64">
        <f t="shared" si="23"/>
        <v>13575.651512201101</v>
      </c>
      <c r="AQ190" s="61"/>
      <c r="AR190" s="65">
        <f t="shared" si="27"/>
        <v>13575.651512201101</v>
      </c>
      <c r="AS190" s="61"/>
      <c r="AT190" s="61"/>
      <c r="AU190" s="61"/>
      <c r="AV190" s="61"/>
      <c r="AW190" s="61"/>
      <c r="AX190" s="64">
        <f t="shared" si="28"/>
        <v>13969.345406054932</v>
      </c>
      <c r="AY190" s="61"/>
      <c r="AZ190" s="65">
        <f t="shared" si="29"/>
        <v>13969.345406054932</v>
      </c>
      <c r="BA190" s="61"/>
      <c r="BB190" s="61"/>
      <c r="BC190" s="61"/>
      <c r="BD190" s="61"/>
      <c r="BE190" s="61"/>
      <c r="BF190" s="66"/>
      <c r="BG190" s="66"/>
      <c r="BH190" s="66"/>
      <c r="BI190" s="66" t="s">
        <v>1513</v>
      </c>
    </row>
    <row r="191" spans="1:61" s="67" customFormat="1" x14ac:dyDescent="0.35">
      <c r="A191" s="90" t="s">
        <v>556</v>
      </c>
      <c r="B191" s="90" t="s">
        <v>160</v>
      </c>
      <c r="C191" s="90" t="s">
        <v>161</v>
      </c>
      <c r="D191" s="91" t="s">
        <v>162</v>
      </c>
      <c r="E191" s="90" t="s">
        <v>557</v>
      </c>
      <c r="F191" s="90" t="s">
        <v>507</v>
      </c>
      <c r="G191" s="90" t="s">
        <v>508</v>
      </c>
      <c r="H191" s="90" t="s">
        <v>166</v>
      </c>
      <c r="I191" s="92">
        <v>3000</v>
      </c>
      <c r="J191" s="90" t="s">
        <v>167</v>
      </c>
      <c r="K191" s="93">
        <f t="shared" si="20"/>
        <v>27480</v>
      </c>
      <c r="L191" s="222">
        <v>7111.82</v>
      </c>
      <c r="M191" s="63"/>
      <c r="N191" s="63"/>
      <c r="O191" s="63"/>
      <c r="P191" s="60" t="s">
        <v>122</v>
      </c>
      <c r="Q191" s="60"/>
      <c r="R191" s="64">
        <v>7318.0627799999993</v>
      </c>
      <c r="S191" s="61"/>
      <c r="T191" s="65">
        <f t="shared" si="24"/>
        <v>7318.0627799999993</v>
      </c>
      <c r="U191" s="61"/>
      <c r="V191" s="61"/>
      <c r="W191" s="61"/>
      <c r="X191" s="61"/>
      <c r="Y191" s="61"/>
      <c r="Z191" s="64">
        <f t="shared" si="25"/>
        <v>7318.0627799999993</v>
      </c>
      <c r="AA191" s="61"/>
      <c r="AB191" s="65">
        <f t="shared" si="26"/>
        <v>7318.0627799999993</v>
      </c>
      <c r="AC191" s="61"/>
      <c r="AD191" s="61"/>
      <c r="AE191" s="61"/>
      <c r="AF191" s="61"/>
      <c r="AG191" s="61"/>
      <c r="AH191" s="64">
        <f t="shared" si="21"/>
        <v>7530.2866006199993</v>
      </c>
      <c r="AI191" s="61"/>
      <c r="AJ191" s="65">
        <f t="shared" si="22"/>
        <v>7530.2866006199993</v>
      </c>
      <c r="AK191" s="61"/>
      <c r="AL191" s="61"/>
      <c r="AM191" s="61"/>
      <c r="AN191" s="61"/>
      <c r="AO191" s="61"/>
      <c r="AP191" s="64">
        <f t="shared" si="23"/>
        <v>7748.6649120379789</v>
      </c>
      <c r="AQ191" s="61"/>
      <c r="AR191" s="65">
        <f t="shared" si="27"/>
        <v>7748.6649120379789</v>
      </c>
      <c r="AS191" s="61"/>
      <c r="AT191" s="61"/>
      <c r="AU191" s="61"/>
      <c r="AV191" s="61"/>
      <c r="AW191" s="61"/>
      <c r="AX191" s="64">
        <f t="shared" si="28"/>
        <v>7973.3761944870803</v>
      </c>
      <c r="AY191" s="61"/>
      <c r="AZ191" s="65">
        <f t="shared" si="29"/>
        <v>7973.3761944870803</v>
      </c>
      <c r="BA191" s="61"/>
      <c r="BB191" s="61"/>
      <c r="BC191" s="61"/>
      <c r="BD191" s="61"/>
      <c r="BE191" s="61"/>
      <c r="BF191" s="66"/>
      <c r="BG191" s="66"/>
      <c r="BH191" s="66"/>
      <c r="BI191" s="66" t="s">
        <v>1513</v>
      </c>
    </row>
    <row r="192" spans="1:61" s="67" customFormat="1" x14ac:dyDescent="0.35">
      <c r="A192" s="90" t="s">
        <v>558</v>
      </c>
      <c r="B192" s="90" t="s">
        <v>160</v>
      </c>
      <c r="C192" s="90" t="s">
        <v>161</v>
      </c>
      <c r="D192" s="91" t="s">
        <v>162</v>
      </c>
      <c r="E192" s="90" t="s">
        <v>559</v>
      </c>
      <c r="F192" s="90" t="s">
        <v>507</v>
      </c>
      <c r="G192" s="90" t="s">
        <v>508</v>
      </c>
      <c r="H192" s="90" t="s">
        <v>166</v>
      </c>
      <c r="I192" s="92">
        <v>520</v>
      </c>
      <c r="J192" s="90" t="s">
        <v>206</v>
      </c>
      <c r="K192" s="93">
        <f t="shared" si="20"/>
        <v>4763.2</v>
      </c>
      <c r="L192" s="222">
        <v>1232.72</v>
      </c>
      <c r="M192" s="63"/>
      <c r="N192" s="63"/>
      <c r="O192" s="63"/>
      <c r="P192" s="60" t="s">
        <v>122</v>
      </c>
      <c r="Q192" s="60"/>
      <c r="R192" s="64">
        <v>1268.4688800000001</v>
      </c>
      <c r="S192" s="61"/>
      <c r="T192" s="65">
        <f t="shared" si="24"/>
        <v>1268.4688800000001</v>
      </c>
      <c r="U192" s="61"/>
      <c r="V192" s="61"/>
      <c r="W192" s="61"/>
      <c r="X192" s="61"/>
      <c r="Y192" s="61"/>
      <c r="Z192" s="64">
        <f t="shared" si="25"/>
        <v>1268.4688800000001</v>
      </c>
      <c r="AA192" s="61"/>
      <c r="AB192" s="65">
        <f t="shared" si="26"/>
        <v>1268.4688800000001</v>
      </c>
      <c r="AC192" s="61"/>
      <c r="AD192" s="61"/>
      <c r="AE192" s="61"/>
      <c r="AF192" s="61"/>
      <c r="AG192" s="61"/>
      <c r="AH192" s="64">
        <f t="shared" si="21"/>
        <v>1305.2544775200001</v>
      </c>
      <c r="AI192" s="61"/>
      <c r="AJ192" s="65">
        <f t="shared" si="22"/>
        <v>1305.2544775200001</v>
      </c>
      <c r="AK192" s="61"/>
      <c r="AL192" s="61"/>
      <c r="AM192" s="61"/>
      <c r="AN192" s="61"/>
      <c r="AO192" s="61"/>
      <c r="AP192" s="64">
        <f t="shared" si="23"/>
        <v>1343.1068573680802</v>
      </c>
      <c r="AQ192" s="61"/>
      <c r="AR192" s="65">
        <f t="shared" si="27"/>
        <v>1343.1068573680802</v>
      </c>
      <c r="AS192" s="61"/>
      <c r="AT192" s="61"/>
      <c r="AU192" s="61"/>
      <c r="AV192" s="61"/>
      <c r="AW192" s="61"/>
      <c r="AX192" s="64">
        <f t="shared" si="28"/>
        <v>1382.0569562317546</v>
      </c>
      <c r="AY192" s="61"/>
      <c r="AZ192" s="65">
        <f t="shared" si="29"/>
        <v>1382.0569562317546</v>
      </c>
      <c r="BA192" s="61"/>
      <c r="BB192" s="61"/>
      <c r="BC192" s="61"/>
      <c r="BD192" s="61"/>
      <c r="BE192" s="61"/>
      <c r="BF192" s="66"/>
      <c r="BG192" s="66"/>
      <c r="BH192" s="66"/>
      <c r="BI192" s="66" t="s">
        <v>1513</v>
      </c>
    </row>
    <row r="193" spans="1:61" s="67" customFormat="1" x14ac:dyDescent="0.35">
      <c r="A193" s="90" t="s">
        <v>560</v>
      </c>
      <c r="B193" s="90" t="s">
        <v>160</v>
      </c>
      <c r="C193" s="90" t="s">
        <v>161</v>
      </c>
      <c r="D193" s="91" t="s">
        <v>162</v>
      </c>
      <c r="E193" s="90" t="s">
        <v>561</v>
      </c>
      <c r="F193" s="90" t="s">
        <v>507</v>
      </c>
      <c r="G193" s="90" t="s">
        <v>508</v>
      </c>
      <c r="H193" s="90" t="s">
        <v>166</v>
      </c>
      <c r="I193" s="92">
        <v>3900</v>
      </c>
      <c r="J193" s="90" t="s">
        <v>206</v>
      </c>
      <c r="K193" s="93">
        <f t="shared" si="20"/>
        <v>35724</v>
      </c>
      <c r="L193" s="222">
        <v>9245.36</v>
      </c>
      <c r="M193" s="63"/>
      <c r="N193" s="63"/>
      <c r="O193" s="63"/>
      <c r="P193" s="60" t="s">
        <v>122</v>
      </c>
      <c r="Q193" s="60"/>
      <c r="R193" s="64">
        <v>9513.4754400000002</v>
      </c>
      <c r="S193" s="61"/>
      <c r="T193" s="65">
        <f t="shared" si="24"/>
        <v>9513.4754400000002</v>
      </c>
      <c r="U193" s="61"/>
      <c r="V193" s="61"/>
      <c r="W193" s="61"/>
      <c r="X193" s="61"/>
      <c r="Y193" s="61"/>
      <c r="Z193" s="64">
        <f t="shared" si="25"/>
        <v>9513.4754400000002</v>
      </c>
      <c r="AA193" s="61"/>
      <c r="AB193" s="65">
        <f t="shared" si="26"/>
        <v>9513.4754400000002</v>
      </c>
      <c r="AC193" s="61"/>
      <c r="AD193" s="61"/>
      <c r="AE193" s="61"/>
      <c r="AF193" s="61"/>
      <c r="AG193" s="61"/>
      <c r="AH193" s="64">
        <f t="shared" si="21"/>
        <v>9789.3662277599997</v>
      </c>
      <c r="AI193" s="61"/>
      <c r="AJ193" s="65">
        <f t="shared" si="22"/>
        <v>9789.3662277599997</v>
      </c>
      <c r="AK193" s="61"/>
      <c r="AL193" s="61"/>
      <c r="AM193" s="61"/>
      <c r="AN193" s="61"/>
      <c r="AO193" s="61"/>
      <c r="AP193" s="64">
        <f t="shared" si="23"/>
        <v>10073.25784836504</v>
      </c>
      <c r="AQ193" s="61"/>
      <c r="AR193" s="65">
        <f t="shared" si="27"/>
        <v>10073.25784836504</v>
      </c>
      <c r="AS193" s="61"/>
      <c r="AT193" s="61"/>
      <c r="AU193" s="61"/>
      <c r="AV193" s="61"/>
      <c r="AW193" s="61"/>
      <c r="AX193" s="64">
        <f t="shared" si="28"/>
        <v>10365.382325967626</v>
      </c>
      <c r="AY193" s="61"/>
      <c r="AZ193" s="65">
        <f t="shared" si="29"/>
        <v>10365.382325967626</v>
      </c>
      <c r="BA193" s="61"/>
      <c r="BB193" s="61"/>
      <c r="BC193" s="61"/>
      <c r="BD193" s="61"/>
      <c r="BE193" s="61"/>
      <c r="BF193" s="66"/>
      <c r="BG193" s="66"/>
      <c r="BH193" s="66"/>
      <c r="BI193" s="66" t="s">
        <v>1513</v>
      </c>
    </row>
    <row r="194" spans="1:61" s="67" customFormat="1" x14ac:dyDescent="0.35">
      <c r="A194" s="90" t="s">
        <v>562</v>
      </c>
      <c r="B194" s="90" t="s">
        <v>160</v>
      </c>
      <c r="C194" s="90" t="s">
        <v>161</v>
      </c>
      <c r="D194" s="91" t="s">
        <v>162</v>
      </c>
      <c r="E194" s="90" t="s">
        <v>563</v>
      </c>
      <c r="F194" s="90" t="s">
        <v>507</v>
      </c>
      <c r="G194" s="90" t="s">
        <v>508</v>
      </c>
      <c r="H194" s="90" t="s">
        <v>166</v>
      </c>
      <c r="I194" s="92">
        <v>5358</v>
      </c>
      <c r="J194" s="90" t="s">
        <v>170</v>
      </c>
      <c r="K194" s="93">
        <f t="shared" si="20"/>
        <v>49079.28</v>
      </c>
      <c r="L194" s="222">
        <v>12701.71</v>
      </c>
      <c r="M194" s="63"/>
      <c r="N194" s="63"/>
      <c r="O194" s="63"/>
      <c r="P194" s="60" t="s">
        <v>122</v>
      </c>
      <c r="Q194" s="60"/>
      <c r="R194" s="64">
        <v>13070.059589999999</v>
      </c>
      <c r="S194" s="61"/>
      <c r="T194" s="65">
        <f t="shared" si="24"/>
        <v>13070.059589999999</v>
      </c>
      <c r="U194" s="61"/>
      <c r="V194" s="61"/>
      <c r="W194" s="61"/>
      <c r="X194" s="61"/>
      <c r="Y194" s="61"/>
      <c r="Z194" s="64">
        <f t="shared" si="25"/>
        <v>13070.059589999999</v>
      </c>
      <c r="AA194" s="61"/>
      <c r="AB194" s="65">
        <f t="shared" si="26"/>
        <v>13070.059589999999</v>
      </c>
      <c r="AC194" s="61"/>
      <c r="AD194" s="61"/>
      <c r="AE194" s="61"/>
      <c r="AF194" s="61"/>
      <c r="AG194" s="61"/>
      <c r="AH194" s="64">
        <f t="shared" si="21"/>
        <v>13449.091318109999</v>
      </c>
      <c r="AI194" s="61"/>
      <c r="AJ194" s="65">
        <f t="shared" si="22"/>
        <v>13449.091318109999</v>
      </c>
      <c r="AK194" s="61"/>
      <c r="AL194" s="61"/>
      <c r="AM194" s="61"/>
      <c r="AN194" s="61"/>
      <c r="AO194" s="61"/>
      <c r="AP194" s="64">
        <f t="shared" si="23"/>
        <v>13839.114966335188</v>
      </c>
      <c r="AQ194" s="61"/>
      <c r="AR194" s="65">
        <f t="shared" si="27"/>
        <v>13839.114966335188</v>
      </c>
      <c r="AS194" s="61"/>
      <c r="AT194" s="61"/>
      <c r="AU194" s="61"/>
      <c r="AV194" s="61"/>
      <c r="AW194" s="61"/>
      <c r="AX194" s="64">
        <f t="shared" si="28"/>
        <v>14240.449300358909</v>
      </c>
      <c r="AY194" s="61"/>
      <c r="AZ194" s="65">
        <f t="shared" si="29"/>
        <v>14240.449300358909</v>
      </c>
      <c r="BA194" s="61"/>
      <c r="BB194" s="61"/>
      <c r="BC194" s="61"/>
      <c r="BD194" s="61"/>
      <c r="BE194" s="61"/>
      <c r="BF194" s="66"/>
      <c r="BG194" s="66"/>
      <c r="BH194" s="66"/>
      <c r="BI194" s="66" t="s">
        <v>1513</v>
      </c>
    </row>
    <row r="195" spans="1:61" s="67" customFormat="1" x14ac:dyDescent="0.35">
      <c r="A195" s="90" t="s">
        <v>564</v>
      </c>
      <c r="B195" s="90" t="s">
        <v>160</v>
      </c>
      <c r="C195" s="90" t="s">
        <v>161</v>
      </c>
      <c r="D195" s="91" t="s">
        <v>162</v>
      </c>
      <c r="E195" s="90" t="s">
        <v>565</v>
      </c>
      <c r="F195" s="90" t="s">
        <v>507</v>
      </c>
      <c r="G195" s="90" t="s">
        <v>508</v>
      </c>
      <c r="H195" s="90" t="s">
        <v>166</v>
      </c>
      <c r="I195" s="92">
        <v>30080</v>
      </c>
      <c r="J195" s="90" t="s">
        <v>200</v>
      </c>
      <c r="K195" s="93">
        <f t="shared" si="20"/>
        <v>275532.79999999999</v>
      </c>
      <c r="L195" s="222">
        <v>71307.83</v>
      </c>
      <c r="M195" s="63"/>
      <c r="N195" s="63"/>
      <c r="O195" s="63"/>
      <c r="P195" s="60" t="s">
        <v>122</v>
      </c>
      <c r="Q195" s="60"/>
      <c r="R195" s="64">
        <v>73375.757070000007</v>
      </c>
      <c r="S195" s="61"/>
      <c r="T195" s="65">
        <f t="shared" si="24"/>
        <v>73375.757070000007</v>
      </c>
      <c r="U195" s="61"/>
      <c r="V195" s="61"/>
      <c r="W195" s="61"/>
      <c r="X195" s="61"/>
      <c r="Y195" s="61"/>
      <c r="Z195" s="64">
        <f t="shared" si="25"/>
        <v>73375.757070000007</v>
      </c>
      <c r="AA195" s="61"/>
      <c r="AB195" s="65">
        <f t="shared" si="26"/>
        <v>73375.757070000007</v>
      </c>
      <c r="AC195" s="61"/>
      <c r="AD195" s="61"/>
      <c r="AE195" s="61"/>
      <c r="AF195" s="61"/>
      <c r="AG195" s="61"/>
      <c r="AH195" s="64">
        <f t="shared" si="21"/>
        <v>75503.654025030002</v>
      </c>
      <c r="AI195" s="61"/>
      <c r="AJ195" s="65">
        <f t="shared" si="22"/>
        <v>75503.654025030002</v>
      </c>
      <c r="AK195" s="61"/>
      <c r="AL195" s="61"/>
      <c r="AM195" s="61"/>
      <c r="AN195" s="61"/>
      <c r="AO195" s="61"/>
      <c r="AP195" s="64">
        <f t="shared" si="23"/>
        <v>77693.259991755869</v>
      </c>
      <c r="AQ195" s="61"/>
      <c r="AR195" s="65">
        <f t="shared" si="27"/>
        <v>77693.259991755869</v>
      </c>
      <c r="AS195" s="61"/>
      <c r="AT195" s="61"/>
      <c r="AU195" s="61"/>
      <c r="AV195" s="61"/>
      <c r="AW195" s="61"/>
      <c r="AX195" s="64">
        <f t="shared" si="28"/>
        <v>79946.364531516796</v>
      </c>
      <c r="AY195" s="61"/>
      <c r="AZ195" s="65">
        <f t="shared" si="29"/>
        <v>79946.364531516796</v>
      </c>
      <c r="BA195" s="61"/>
      <c r="BB195" s="61"/>
      <c r="BC195" s="61"/>
      <c r="BD195" s="61"/>
      <c r="BE195" s="61"/>
      <c r="BF195" s="66"/>
      <c r="BG195" s="66"/>
      <c r="BH195" s="66"/>
      <c r="BI195" s="66" t="s">
        <v>1513</v>
      </c>
    </row>
    <row r="196" spans="1:61" s="67" customFormat="1" x14ac:dyDescent="0.35">
      <c r="A196" s="90" t="s">
        <v>566</v>
      </c>
      <c r="B196" s="90" t="s">
        <v>160</v>
      </c>
      <c r="C196" s="90" t="s">
        <v>161</v>
      </c>
      <c r="D196" s="91" t="s">
        <v>162</v>
      </c>
      <c r="E196" s="90" t="s">
        <v>567</v>
      </c>
      <c r="F196" s="90" t="s">
        <v>507</v>
      </c>
      <c r="G196" s="90" t="s">
        <v>508</v>
      </c>
      <c r="H196" s="90" t="s">
        <v>166</v>
      </c>
      <c r="I196" s="92">
        <v>5256</v>
      </c>
      <c r="J196" s="90" t="s">
        <v>170</v>
      </c>
      <c r="K196" s="93">
        <f t="shared" si="20"/>
        <v>48144.959999999999</v>
      </c>
      <c r="L196" s="222">
        <v>12459.9</v>
      </c>
      <c r="M196" s="63"/>
      <c r="N196" s="63"/>
      <c r="O196" s="63"/>
      <c r="P196" s="60" t="s">
        <v>122</v>
      </c>
      <c r="Q196" s="60"/>
      <c r="R196" s="64">
        <v>12821.2371</v>
      </c>
      <c r="S196" s="61"/>
      <c r="T196" s="65">
        <f t="shared" si="24"/>
        <v>12821.2371</v>
      </c>
      <c r="U196" s="61"/>
      <c r="V196" s="61"/>
      <c r="W196" s="61"/>
      <c r="X196" s="61"/>
      <c r="Y196" s="61"/>
      <c r="Z196" s="64">
        <f t="shared" si="25"/>
        <v>12821.2371</v>
      </c>
      <c r="AA196" s="61"/>
      <c r="AB196" s="65">
        <f t="shared" si="26"/>
        <v>12821.2371</v>
      </c>
      <c r="AC196" s="61"/>
      <c r="AD196" s="61"/>
      <c r="AE196" s="61"/>
      <c r="AF196" s="61"/>
      <c r="AG196" s="61"/>
      <c r="AH196" s="64">
        <f t="shared" si="21"/>
        <v>13193.0529759</v>
      </c>
      <c r="AI196" s="61"/>
      <c r="AJ196" s="65">
        <f t="shared" si="22"/>
        <v>13193.0529759</v>
      </c>
      <c r="AK196" s="61"/>
      <c r="AL196" s="61"/>
      <c r="AM196" s="61"/>
      <c r="AN196" s="61"/>
      <c r="AO196" s="61"/>
      <c r="AP196" s="64">
        <f t="shared" si="23"/>
        <v>13575.651512201101</v>
      </c>
      <c r="AQ196" s="61"/>
      <c r="AR196" s="65">
        <f t="shared" si="27"/>
        <v>13575.651512201101</v>
      </c>
      <c r="AS196" s="61"/>
      <c r="AT196" s="61"/>
      <c r="AU196" s="61"/>
      <c r="AV196" s="61"/>
      <c r="AW196" s="61"/>
      <c r="AX196" s="64">
        <f t="shared" si="28"/>
        <v>13969.345406054932</v>
      </c>
      <c r="AY196" s="61"/>
      <c r="AZ196" s="65">
        <f t="shared" si="29"/>
        <v>13969.345406054932</v>
      </c>
      <c r="BA196" s="61"/>
      <c r="BB196" s="61"/>
      <c r="BC196" s="61"/>
      <c r="BD196" s="61"/>
      <c r="BE196" s="61"/>
      <c r="BF196" s="66"/>
      <c r="BG196" s="66"/>
      <c r="BH196" s="66"/>
      <c r="BI196" s="66" t="s">
        <v>1513</v>
      </c>
    </row>
    <row r="197" spans="1:61" s="67" customFormat="1" x14ac:dyDescent="0.35">
      <c r="A197" s="90" t="s">
        <v>568</v>
      </c>
      <c r="B197" s="90" t="s">
        <v>160</v>
      </c>
      <c r="C197" s="90" t="s">
        <v>161</v>
      </c>
      <c r="D197" s="91" t="s">
        <v>162</v>
      </c>
      <c r="E197" s="90" t="s">
        <v>569</v>
      </c>
      <c r="F197" s="90" t="s">
        <v>507</v>
      </c>
      <c r="G197" s="90" t="s">
        <v>508</v>
      </c>
      <c r="H197" s="90" t="s">
        <v>166</v>
      </c>
      <c r="I197" s="92">
        <v>29838</v>
      </c>
      <c r="J197" s="90" t="s">
        <v>200</v>
      </c>
      <c r="K197" s="93">
        <f t="shared" si="20"/>
        <v>273316.08</v>
      </c>
      <c r="L197" s="222">
        <v>70734.14</v>
      </c>
      <c r="M197" s="63"/>
      <c r="N197" s="63"/>
      <c r="O197" s="63"/>
      <c r="P197" s="60" t="s">
        <v>122</v>
      </c>
      <c r="Q197" s="60"/>
      <c r="R197" s="64">
        <v>72785.430059999999</v>
      </c>
      <c r="S197" s="61"/>
      <c r="T197" s="65">
        <f t="shared" si="24"/>
        <v>72785.430059999999</v>
      </c>
      <c r="U197" s="61"/>
      <c r="V197" s="61"/>
      <c r="W197" s="61"/>
      <c r="X197" s="61"/>
      <c r="Y197" s="61"/>
      <c r="Z197" s="64">
        <f t="shared" si="25"/>
        <v>72785.430059999999</v>
      </c>
      <c r="AA197" s="61"/>
      <c r="AB197" s="65">
        <f t="shared" si="26"/>
        <v>72785.430059999999</v>
      </c>
      <c r="AC197" s="61"/>
      <c r="AD197" s="61"/>
      <c r="AE197" s="61"/>
      <c r="AF197" s="61"/>
      <c r="AG197" s="61"/>
      <c r="AH197" s="64">
        <f t="shared" si="21"/>
        <v>74896.207531740001</v>
      </c>
      <c r="AI197" s="61"/>
      <c r="AJ197" s="65">
        <f t="shared" si="22"/>
        <v>74896.207531740001</v>
      </c>
      <c r="AK197" s="61"/>
      <c r="AL197" s="61"/>
      <c r="AM197" s="61"/>
      <c r="AN197" s="61"/>
      <c r="AO197" s="61"/>
      <c r="AP197" s="64">
        <f t="shared" si="23"/>
        <v>77068.197550160461</v>
      </c>
      <c r="AQ197" s="61"/>
      <c r="AR197" s="65">
        <f t="shared" si="27"/>
        <v>77068.197550160461</v>
      </c>
      <c r="AS197" s="61"/>
      <c r="AT197" s="61"/>
      <c r="AU197" s="61"/>
      <c r="AV197" s="61"/>
      <c r="AW197" s="61"/>
      <c r="AX197" s="64">
        <f t="shared" si="28"/>
        <v>79303.175279115108</v>
      </c>
      <c r="AY197" s="61"/>
      <c r="AZ197" s="65">
        <f t="shared" si="29"/>
        <v>79303.175279115108</v>
      </c>
      <c r="BA197" s="61"/>
      <c r="BB197" s="61"/>
      <c r="BC197" s="61"/>
      <c r="BD197" s="61"/>
      <c r="BE197" s="61"/>
      <c r="BF197" s="66"/>
      <c r="BG197" s="66"/>
      <c r="BH197" s="66"/>
      <c r="BI197" s="66" t="s">
        <v>1513</v>
      </c>
    </row>
    <row r="198" spans="1:61" s="67" customFormat="1" x14ac:dyDescent="0.35">
      <c r="A198" s="90" t="s">
        <v>570</v>
      </c>
      <c r="B198" s="90" t="s">
        <v>160</v>
      </c>
      <c r="C198" s="90" t="s">
        <v>161</v>
      </c>
      <c r="D198" s="91" t="s">
        <v>162</v>
      </c>
      <c r="E198" s="90" t="s">
        <v>571</v>
      </c>
      <c r="F198" s="90" t="s">
        <v>507</v>
      </c>
      <c r="G198" s="90" t="s">
        <v>508</v>
      </c>
      <c r="H198" s="90" t="s">
        <v>166</v>
      </c>
      <c r="I198" s="92">
        <v>5256</v>
      </c>
      <c r="J198" s="90" t="s">
        <v>170</v>
      </c>
      <c r="K198" s="93">
        <f t="shared" si="20"/>
        <v>48144.959999999999</v>
      </c>
      <c r="L198" s="222">
        <v>12459.9</v>
      </c>
      <c r="M198" s="63"/>
      <c r="N198" s="63"/>
      <c r="O198" s="63"/>
      <c r="P198" s="60" t="s">
        <v>122</v>
      </c>
      <c r="Q198" s="60"/>
      <c r="R198" s="64">
        <v>12821.2371</v>
      </c>
      <c r="S198" s="61"/>
      <c r="T198" s="65">
        <f t="shared" si="24"/>
        <v>12821.2371</v>
      </c>
      <c r="U198" s="61"/>
      <c r="V198" s="61"/>
      <c r="W198" s="61"/>
      <c r="X198" s="61"/>
      <c r="Y198" s="61"/>
      <c r="Z198" s="64">
        <f t="shared" si="25"/>
        <v>12821.2371</v>
      </c>
      <c r="AA198" s="61"/>
      <c r="AB198" s="65">
        <f t="shared" si="26"/>
        <v>12821.2371</v>
      </c>
      <c r="AC198" s="61"/>
      <c r="AD198" s="61"/>
      <c r="AE198" s="61"/>
      <c r="AF198" s="61"/>
      <c r="AG198" s="61"/>
      <c r="AH198" s="64">
        <f t="shared" si="21"/>
        <v>13193.0529759</v>
      </c>
      <c r="AI198" s="61"/>
      <c r="AJ198" s="65">
        <f t="shared" si="22"/>
        <v>13193.0529759</v>
      </c>
      <c r="AK198" s="61"/>
      <c r="AL198" s="61"/>
      <c r="AM198" s="61"/>
      <c r="AN198" s="61"/>
      <c r="AO198" s="61"/>
      <c r="AP198" s="64">
        <f t="shared" si="23"/>
        <v>13575.651512201101</v>
      </c>
      <c r="AQ198" s="61"/>
      <c r="AR198" s="65">
        <f t="shared" si="27"/>
        <v>13575.651512201101</v>
      </c>
      <c r="AS198" s="61"/>
      <c r="AT198" s="61"/>
      <c r="AU198" s="61"/>
      <c r="AV198" s="61"/>
      <c r="AW198" s="61"/>
      <c r="AX198" s="64">
        <f t="shared" si="28"/>
        <v>13969.345406054932</v>
      </c>
      <c r="AY198" s="61"/>
      <c r="AZ198" s="65">
        <f t="shared" si="29"/>
        <v>13969.345406054932</v>
      </c>
      <c r="BA198" s="61"/>
      <c r="BB198" s="61"/>
      <c r="BC198" s="61"/>
      <c r="BD198" s="61"/>
      <c r="BE198" s="61"/>
      <c r="BF198" s="66"/>
      <c r="BG198" s="66"/>
      <c r="BH198" s="66"/>
      <c r="BI198" s="66" t="s">
        <v>1513</v>
      </c>
    </row>
    <row r="199" spans="1:61" s="67" customFormat="1" x14ac:dyDescent="0.35">
      <c r="A199" s="90" t="s">
        <v>572</v>
      </c>
      <c r="B199" s="90" t="s">
        <v>160</v>
      </c>
      <c r="C199" s="90" t="s">
        <v>161</v>
      </c>
      <c r="D199" s="91" t="s">
        <v>162</v>
      </c>
      <c r="E199" s="90" t="s">
        <v>573</v>
      </c>
      <c r="F199" s="90" t="s">
        <v>507</v>
      </c>
      <c r="G199" s="90" t="s">
        <v>508</v>
      </c>
      <c r="H199" s="90" t="s">
        <v>166</v>
      </c>
      <c r="I199" s="92">
        <v>31014</v>
      </c>
      <c r="J199" s="90" t="s">
        <v>170</v>
      </c>
      <c r="K199" s="93">
        <f t="shared" si="20"/>
        <v>284088.24</v>
      </c>
      <c r="L199" s="222">
        <v>73521.97</v>
      </c>
      <c r="M199" s="63"/>
      <c r="N199" s="63"/>
      <c r="O199" s="63"/>
      <c r="P199" s="60" t="s">
        <v>122</v>
      </c>
      <c r="Q199" s="60"/>
      <c r="R199" s="64">
        <v>75654.107130000004</v>
      </c>
      <c r="S199" s="61"/>
      <c r="T199" s="65">
        <f t="shared" si="24"/>
        <v>75654.107130000004</v>
      </c>
      <c r="U199" s="61"/>
      <c r="V199" s="61"/>
      <c r="W199" s="61"/>
      <c r="X199" s="61"/>
      <c r="Y199" s="61"/>
      <c r="Z199" s="64">
        <f t="shared" si="25"/>
        <v>75654.107130000004</v>
      </c>
      <c r="AA199" s="61"/>
      <c r="AB199" s="65">
        <f t="shared" si="26"/>
        <v>75654.107130000004</v>
      </c>
      <c r="AC199" s="61"/>
      <c r="AD199" s="61"/>
      <c r="AE199" s="61"/>
      <c r="AF199" s="61"/>
      <c r="AG199" s="61"/>
      <c r="AH199" s="64">
        <f t="shared" si="21"/>
        <v>77848.076236770008</v>
      </c>
      <c r="AI199" s="61"/>
      <c r="AJ199" s="65">
        <f t="shared" si="22"/>
        <v>77848.076236770008</v>
      </c>
      <c r="AK199" s="61"/>
      <c r="AL199" s="61"/>
      <c r="AM199" s="61"/>
      <c r="AN199" s="61"/>
      <c r="AO199" s="61"/>
      <c r="AP199" s="64">
        <f t="shared" si="23"/>
        <v>80105.670447636337</v>
      </c>
      <c r="AQ199" s="61"/>
      <c r="AR199" s="65">
        <f t="shared" si="27"/>
        <v>80105.670447636337</v>
      </c>
      <c r="AS199" s="61"/>
      <c r="AT199" s="61"/>
      <c r="AU199" s="61"/>
      <c r="AV199" s="61"/>
      <c r="AW199" s="61"/>
      <c r="AX199" s="64">
        <f t="shared" si="28"/>
        <v>82428.734890617794</v>
      </c>
      <c r="AY199" s="61"/>
      <c r="AZ199" s="65">
        <f t="shared" si="29"/>
        <v>82428.734890617794</v>
      </c>
      <c r="BA199" s="61"/>
      <c r="BB199" s="61"/>
      <c r="BC199" s="61"/>
      <c r="BD199" s="61"/>
      <c r="BE199" s="61"/>
      <c r="BF199" s="66"/>
      <c r="BG199" s="66"/>
      <c r="BH199" s="66"/>
      <c r="BI199" s="66" t="s">
        <v>1513</v>
      </c>
    </row>
    <row r="200" spans="1:61" s="67" customFormat="1" x14ac:dyDescent="0.35">
      <c r="A200" s="90" t="s">
        <v>574</v>
      </c>
      <c r="B200" s="90" t="s">
        <v>160</v>
      </c>
      <c r="C200" s="90" t="s">
        <v>161</v>
      </c>
      <c r="D200" s="91" t="s">
        <v>162</v>
      </c>
      <c r="E200" s="90" t="s">
        <v>575</v>
      </c>
      <c r="F200" s="90" t="s">
        <v>507</v>
      </c>
      <c r="G200" s="90" t="s">
        <v>508</v>
      </c>
      <c r="H200" s="90" t="s">
        <v>166</v>
      </c>
      <c r="I200" s="92">
        <v>7172</v>
      </c>
      <c r="J200" s="90" t="s">
        <v>203</v>
      </c>
      <c r="K200" s="93">
        <f t="shared" ref="K200:K263" si="30">I200*9.16</f>
        <v>65695.520000000004</v>
      </c>
      <c r="L200" s="222">
        <v>17001.990000000002</v>
      </c>
      <c r="M200" s="63"/>
      <c r="N200" s="63"/>
      <c r="O200" s="63"/>
      <c r="P200" s="60" t="s">
        <v>120</v>
      </c>
      <c r="Q200" s="60">
        <v>141</v>
      </c>
      <c r="R200" s="64">
        <v>17495.047710000003</v>
      </c>
      <c r="S200" s="61"/>
      <c r="T200" s="65">
        <f t="shared" si="24"/>
        <v>17495.047710000003</v>
      </c>
      <c r="U200" s="61"/>
      <c r="V200" s="61"/>
      <c r="W200" s="61"/>
      <c r="X200" s="61"/>
      <c r="Y200" s="61"/>
      <c r="Z200" s="64">
        <f t="shared" si="25"/>
        <v>17495.047710000003</v>
      </c>
      <c r="AA200" s="61"/>
      <c r="AB200" s="65">
        <f t="shared" si="26"/>
        <v>17495.047710000003</v>
      </c>
      <c r="AC200" s="61"/>
      <c r="AD200" s="61"/>
      <c r="AE200" s="61"/>
      <c r="AF200" s="61"/>
      <c r="AG200" s="61"/>
      <c r="AH200" s="64">
        <f t="shared" ref="AH200:AH263" si="31">Z200+(Z200*0.029)</f>
        <v>18002.404093590001</v>
      </c>
      <c r="AI200" s="61"/>
      <c r="AJ200" s="65">
        <f t="shared" ref="AJ200:AJ263" si="32">AH200+AI200</f>
        <v>18002.404093590001</v>
      </c>
      <c r="AK200" s="61"/>
      <c r="AL200" s="61"/>
      <c r="AM200" s="61"/>
      <c r="AN200" s="61"/>
      <c r="AO200" s="61"/>
      <c r="AP200" s="64">
        <f t="shared" ref="AP200:AP263" si="33">AH200+(AH200*0.029)</f>
        <v>18524.47381230411</v>
      </c>
      <c r="AQ200" s="61"/>
      <c r="AR200" s="65">
        <f t="shared" si="27"/>
        <v>18524.47381230411</v>
      </c>
      <c r="AS200" s="61"/>
      <c r="AT200" s="61"/>
      <c r="AU200" s="61"/>
      <c r="AV200" s="61"/>
      <c r="AW200" s="61"/>
      <c r="AX200" s="64">
        <f t="shared" si="28"/>
        <v>19061.68355286093</v>
      </c>
      <c r="AY200" s="61"/>
      <c r="AZ200" s="65">
        <f t="shared" si="29"/>
        <v>19061.68355286093</v>
      </c>
      <c r="BA200" s="61"/>
      <c r="BB200" s="61"/>
      <c r="BC200" s="61"/>
      <c r="BD200" s="61"/>
      <c r="BE200" s="61"/>
      <c r="BF200" s="66"/>
      <c r="BG200" s="66" t="s">
        <v>1332</v>
      </c>
      <c r="BH200" s="66"/>
      <c r="BI200" s="66" t="s">
        <v>1513</v>
      </c>
    </row>
    <row r="201" spans="1:61" s="67" customFormat="1" x14ac:dyDescent="0.35">
      <c r="A201" s="90" t="s">
        <v>576</v>
      </c>
      <c r="B201" s="90" t="s">
        <v>160</v>
      </c>
      <c r="C201" s="90" t="s">
        <v>161</v>
      </c>
      <c r="D201" s="91" t="s">
        <v>162</v>
      </c>
      <c r="E201" s="90" t="s">
        <v>577</v>
      </c>
      <c r="F201" s="90" t="s">
        <v>507</v>
      </c>
      <c r="G201" s="90" t="s">
        <v>508</v>
      </c>
      <c r="H201" s="90" t="s">
        <v>166</v>
      </c>
      <c r="I201" s="92">
        <v>4558</v>
      </c>
      <c r="J201" s="90" t="s">
        <v>170</v>
      </c>
      <c r="K201" s="93">
        <f t="shared" si="30"/>
        <v>41751.279999999999</v>
      </c>
      <c r="L201" s="222">
        <v>10805.22</v>
      </c>
      <c r="M201" s="63"/>
      <c r="N201" s="63"/>
      <c r="O201" s="63"/>
      <c r="P201" s="60" t="s">
        <v>122</v>
      </c>
      <c r="Q201" s="60"/>
      <c r="R201" s="64">
        <v>11118.571379999999</v>
      </c>
      <c r="S201" s="61"/>
      <c r="T201" s="65">
        <f t="shared" ref="T201:T264" si="34">R201+S201</f>
        <v>11118.571379999999</v>
      </c>
      <c r="U201" s="61"/>
      <c r="V201" s="61"/>
      <c r="W201" s="61"/>
      <c r="X201" s="61"/>
      <c r="Y201" s="61"/>
      <c r="Z201" s="64">
        <f t="shared" ref="Z201:Z264" si="35">L201+(L201*0.029)</f>
        <v>11118.571379999999</v>
      </c>
      <c r="AA201" s="61"/>
      <c r="AB201" s="65">
        <f t="shared" ref="AB201:AB264" si="36">Z201+AA201</f>
        <v>11118.571379999999</v>
      </c>
      <c r="AC201" s="61"/>
      <c r="AD201" s="61"/>
      <c r="AE201" s="61"/>
      <c r="AF201" s="61"/>
      <c r="AG201" s="61"/>
      <c r="AH201" s="64">
        <f t="shared" si="31"/>
        <v>11441.009950019999</v>
      </c>
      <c r="AI201" s="61"/>
      <c r="AJ201" s="65">
        <f t="shared" si="32"/>
        <v>11441.009950019999</v>
      </c>
      <c r="AK201" s="61"/>
      <c r="AL201" s="61"/>
      <c r="AM201" s="61"/>
      <c r="AN201" s="61"/>
      <c r="AO201" s="61"/>
      <c r="AP201" s="64">
        <f t="shared" si="33"/>
        <v>11772.79923857058</v>
      </c>
      <c r="AQ201" s="61"/>
      <c r="AR201" s="65">
        <f t="shared" ref="AR201:AR264" si="37">AP201+AQ201</f>
        <v>11772.79923857058</v>
      </c>
      <c r="AS201" s="61"/>
      <c r="AT201" s="61"/>
      <c r="AU201" s="61"/>
      <c r="AV201" s="61"/>
      <c r="AW201" s="61"/>
      <c r="AX201" s="64">
        <f t="shared" ref="AX201:AX264" si="38">AP201+(AP201*0.029)</f>
        <v>12114.210416489128</v>
      </c>
      <c r="AY201" s="61"/>
      <c r="AZ201" s="65">
        <f t="shared" ref="AZ201:AZ264" si="39">AX201+AY201</f>
        <v>12114.210416489128</v>
      </c>
      <c r="BA201" s="61"/>
      <c r="BB201" s="61"/>
      <c r="BC201" s="61"/>
      <c r="BD201" s="61"/>
      <c r="BE201" s="61"/>
      <c r="BF201" s="66"/>
      <c r="BG201" s="66"/>
      <c r="BH201" s="66"/>
      <c r="BI201" s="66" t="s">
        <v>1513</v>
      </c>
    </row>
    <row r="202" spans="1:61" s="67" customFormat="1" x14ac:dyDescent="0.35">
      <c r="A202" s="90" t="s">
        <v>578</v>
      </c>
      <c r="B202" s="90" t="s">
        <v>160</v>
      </c>
      <c r="C202" s="90" t="s">
        <v>161</v>
      </c>
      <c r="D202" s="91" t="s">
        <v>162</v>
      </c>
      <c r="E202" s="90" t="s">
        <v>579</v>
      </c>
      <c r="F202" s="90" t="s">
        <v>507</v>
      </c>
      <c r="G202" s="90" t="s">
        <v>508</v>
      </c>
      <c r="H202" s="90" t="s">
        <v>166</v>
      </c>
      <c r="I202" s="92">
        <v>5358</v>
      </c>
      <c r="J202" s="90" t="s">
        <v>170</v>
      </c>
      <c r="K202" s="93">
        <f t="shared" si="30"/>
        <v>49079.28</v>
      </c>
      <c r="L202" s="222">
        <v>12701.71</v>
      </c>
      <c r="M202" s="63"/>
      <c r="N202" s="63"/>
      <c r="O202" s="63"/>
      <c r="P202" s="60" t="s">
        <v>122</v>
      </c>
      <c r="Q202" s="60"/>
      <c r="R202" s="64">
        <v>13070.059589999999</v>
      </c>
      <c r="S202" s="61"/>
      <c r="T202" s="65">
        <f t="shared" si="34"/>
        <v>13070.059589999999</v>
      </c>
      <c r="U202" s="61"/>
      <c r="V202" s="61"/>
      <c r="W202" s="61"/>
      <c r="X202" s="61"/>
      <c r="Y202" s="61"/>
      <c r="Z202" s="64">
        <f t="shared" si="35"/>
        <v>13070.059589999999</v>
      </c>
      <c r="AA202" s="61"/>
      <c r="AB202" s="65">
        <f t="shared" si="36"/>
        <v>13070.059589999999</v>
      </c>
      <c r="AC202" s="61"/>
      <c r="AD202" s="61"/>
      <c r="AE202" s="61"/>
      <c r="AF202" s="61"/>
      <c r="AG202" s="61"/>
      <c r="AH202" s="64">
        <f t="shared" si="31"/>
        <v>13449.091318109999</v>
      </c>
      <c r="AI202" s="61"/>
      <c r="AJ202" s="65">
        <f t="shared" si="32"/>
        <v>13449.091318109999</v>
      </c>
      <c r="AK202" s="61"/>
      <c r="AL202" s="61"/>
      <c r="AM202" s="61"/>
      <c r="AN202" s="61"/>
      <c r="AO202" s="61"/>
      <c r="AP202" s="64">
        <f t="shared" si="33"/>
        <v>13839.114966335188</v>
      </c>
      <c r="AQ202" s="61"/>
      <c r="AR202" s="65">
        <f t="shared" si="37"/>
        <v>13839.114966335188</v>
      </c>
      <c r="AS202" s="61"/>
      <c r="AT202" s="61"/>
      <c r="AU202" s="61"/>
      <c r="AV202" s="61"/>
      <c r="AW202" s="61"/>
      <c r="AX202" s="64">
        <f t="shared" si="38"/>
        <v>14240.449300358909</v>
      </c>
      <c r="AY202" s="61"/>
      <c r="AZ202" s="65">
        <f t="shared" si="39"/>
        <v>14240.449300358909</v>
      </c>
      <c r="BA202" s="61"/>
      <c r="BB202" s="61"/>
      <c r="BC202" s="61"/>
      <c r="BD202" s="61"/>
      <c r="BE202" s="61"/>
      <c r="BF202" s="66"/>
      <c r="BG202" s="66"/>
      <c r="BH202" s="66"/>
      <c r="BI202" s="66" t="s">
        <v>1513</v>
      </c>
    </row>
    <row r="203" spans="1:61" s="67" customFormat="1" x14ac:dyDescent="0.35">
      <c r="A203" s="90" t="s">
        <v>580</v>
      </c>
      <c r="B203" s="90" t="s">
        <v>160</v>
      </c>
      <c r="C203" s="90" t="s">
        <v>161</v>
      </c>
      <c r="D203" s="91" t="s">
        <v>162</v>
      </c>
      <c r="E203" s="90" t="s">
        <v>581</v>
      </c>
      <c r="F203" s="90" t="s">
        <v>507</v>
      </c>
      <c r="G203" s="90" t="s">
        <v>508</v>
      </c>
      <c r="H203" s="90" t="s">
        <v>166</v>
      </c>
      <c r="I203" s="92">
        <v>5256</v>
      </c>
      <c r="J203" s="90" t="s">
        <v>170</v>
      </c>
      <c r="K203" s="93">
        <f t="shared" si="30"/>
        <v>48144.959999999999</v>
      </c>
      <c r="L203" s="222">
        <v>12459.9</v>
      </c>
      <c r="M203" s="63"/>
      <c r="N203" s="63"/>
      <c r="O203" s="63"/>
      <c r="P203" s="60" t="s">
        <v>122</v>
      </c>
      <c r="Q203" s="60"/>
      <c r="R203" s="64">
        <v>12821.2371</v>
      </c>
      <c r="S203" s="61"/>
      <c r="T203" s="65">
        <f t="shared" si="34"/>
        <v>12821.2371</v>
      </c>
      <c r="U203" s="61"/>
      <c r="V203" s="61"/>
      <c r="W203" s="61"/>
      <c r="X203" s="61"/>
      <c r="Y203" s="61"/>
      <c r="Z203" s="64">
        <f t="shared" si="35"/>
        <v>12821.2371</v>
      </c>
      <c r="AA203" s="61"/>
      <c r="AB203" s="65">
        <f t="shared" si="36"/>
        <v>12821.2371</v>
      </c>
      <c r="AC203" s="61"/>
      <c r="AD203" s="61"/>
      <c r="AE203" s="61"/>
      <c r="AF203" s="61"/>
      <c r="AG203" s="61"/>
      <c r="AH203" s="64">
        <f t="shared" si="31"/>
        <v>13193.0529759</v>
      </c>
      <c r="AI203" s="61"/>
      <c r="AJ203" s="65">
        <f t="shared" si="32"/>
        <v>13193.0529759</v>
      </c>
      <c r="AK203" s="61"/>
      <c r="AL203" s="61"/>
      <c r="AM203" s="61"/>
      <c r="AN203" s="61"/>
      <c r="AO203" s="61"/>
      <c r="AP203" s="64">
        <f t="shared" si="33"/>
        <v>13575.651512201101</v>
      </c>
      <c r="AQ203" s="61"/>
      <c r="AR203" s="65">
        <f t="shared" si="37"/>
        <v>13575.651512201101</v>
      </c>
      <c r="AS203" s="61"/>
      <c r="AT203" s="61"/>
      <c r="AU203" s="61"/>
      <c r="AV203" s="61"/>
      <c r="AW203" s="61"/>
      <c r="AX203" s="64">
        <f t="shared" si="38"/>
        <v>13969.345406054932</v>
      </c>
      <c r="AY203" s="61"/>
      <c r="AZ203" s="65">
        <f t="shared" si="39"/>
        <v>13969.345406054932</v>
      </c>
      <c r="BA203" s="61"/>
      <c r="BB203" s="61"/>
      <c r="BC203" s="61"/>
      <c r="BD203" s="61"/>
      <c r="BE203" s="61"/>
      <c r="BF203" s="66"/>
      <c r="BG203" s="66"/>
      <c r="BH203" s="66"/>
      <c r="BI203" s="66" t="s">
        <v>1513</v>
      </c>
    </row>
    <row r="204" spans="1:61" s="67" customFormat="1" x14ac:dyDescent="0.35">
      <c r="A204" s="90" t="s">
        <v>582</v>
      </c>
      <c r="B204" s="90" t="s">
        <v>160</v>
      </c>
      <c r="C204" s="90" t="s">
        <v>161</v>
      </c>
      <c r="D204" s="91" t="s">
        <v>162</v>
      </c>
      <c r="E204" s="90" t="s">
        <v>583</v>
      </c>
      <c r="F204" s="90" t="s">
        <v>507</v>
      </c>
      <c r="G204" s="90" t="s">
        <v>508</v>
      </c>
      <c r="H204" s="90" t="s">
        <v>166</v>
      </c>
      <c r="I204" s="92">
        <v>5000</v>
      </c>
      <c r="J204" s="90" t="s">
        <v>197</v>
      </c>
      <c r="K204" s="93">
        <f t="shared" si="30"/>
        <v>45800</v>
      </c>
      <c r="L204" s="222">
        <v>11853.03</v>
      </c>
      <c r="M204" s="63"/>
      <c r="N204" s="63"/>
      <c r="O204" s="63"/>
      <c r="P204" s="60" t="s">
        <v>122</v>
      </c>
      <c r="Q204" s="60"/>
      <c r="R204" s="64">
        <v>12196.767870000001</v>
      </c>
      <c r="S204" s="61"/>
      <c r="T204" s="65">
        <f t="shared" si="34"/>
        <v>12196.767870000001</v>
      </c>
      <c r="U204" s="61"/>
      <c r="V204" s="61"/>
      <c r="W204" s="61"/>
      <c r="X204" s="61"/>
      <c r="Y204" s="61"/>
      <c r="Z204" s="64">
        <f t="shared" si="35"/>
        <v>12196.767870000001</v>
      </c>
      <c r="AA204" s="61"/>
      <c r="AB204" s="65">
        <f t="shared" si="36"/>
        <v>12196.767870000001</v>
      </c>
      <c r="AC204" s="61"/>
      <c r="AD204" s="61"/>
      <c r="AE204" s="61"/>
      <c r="AF204" s="61"/>
      <c r="AG204" s="61"/>
      <c r="AH204" s="64">
        <f t="shared" si="31"/>
        <v>12550.474138230002</v>
      </c>
      <c r="AI204" s="61"/>
      <c r="AJ204" s="65">
        <f t="shared" si="32"/>
        <v>12550.474138230002</v>
      </c>
      <c r="AK204" s="61"/>
      <c r="AL204" s="61"/>
      <c r="AM204" s="61"/>
      <c r="AN204" s="61"/>
      <c r="AO204" s="61"/>
      <c r="AP204" s="64">
        <f t="shared" si="33"/>
        <v>12914.437888238672</v>
      </c>
      <c r="AQ204" s="61"/>
      <c r="AR204" s="65">
        <f t="shared" si="37"/>
        <v>12914.437888238672</v>
      </c>
      <c r="AS204" s="61"/>
      <c r="AT204" s="61"/>
      <c r="AU204" s="61"/>
      <c r="AV204" s="61"/>
      <c r="AW204" s="61"/>
      <c r="AX204" s="64">
        <f t="shared" si="38"/>
        <v>13288.956586997594</v>
      </c>
      <c r="AY204" s="61"/>
      <c r="AZ204" s="65">
        <f t="shared" si="39"/>
        <v>13288.956586997594</v>
      </c>
      <c r="BA204" s="61"/>
      <c r="BB204" s="61"/>
      <c r="BC204" s="61"/>
      <c r="BD204" s="61"/>
      <c r="BE204" s="61"/>
      <c r="BF204" s="66"/>
      <c r="BG204" s="66"/>
      <c r="BH204" s="66"/>
      <c r="BI204" s="66" t="s">
        <v>1513</v>
      </c>
    </row>
    <row r="205" spans="1:61" s="67" customFormat="1" x14ac:dyDescent="0.35">
      <c r="A205" s="90" t="s">
        <v>584</v>
      </c>
      <c r="B205" s="90" t="s">
        <v>160</v>
      </c>
      <c r="C205" s="90" t="s">
        <v>161</v>
      </c>
      <c r="D205" s="91" t="s">
        <v>162</v>
      </c>
      <c r="E205" s="90" t="s">
        <v>585</v>
      </c>
      <c r="F205" s="90" t="s">
        <v>507</v>
      </c>
      <c r="G205" s="90" t="s">
        <v>508</v>
      </c>
      <c r="H205" s="90" t="s">
        <v>166</v>
      </c>
      <c r="I205" s="92">
        <v>350</v>
      </c>
      <c r="J205" s="90" t="s">
        <v>203</v>
      </c>
      <c r="K205" s="93">
        <f t="shared" si="30"/>
        <v>3206</v>
      </c>
      <c r="L205" s="222">
        <v>829.71</v>
      </c>
      <c r="M205" s="63"/>
      <c r="N205" s="63"/>
      <c r="O205" s="63"/>
      <c r="P205" s="60" t="s">
        <v>120</v>
      </c>
      <c r="Q205" s="60">
        <v>87</v>
      </c>
      <c r="R205" s="64">
        <v>853.77159000000006</v>
      </c>
      <c r="S205" s="61"/>
      <c r="T205" s="65">
        <f t="shared" si="34"/>
        <v>853.77159000000006</v>
      </c>
      <c r="U205" s="61"/>
      <c r="V205" s="61"/>
      <c r="W205" s="61"/>
      <c r="X205" s="61"/>
      <c r="Y205" s="61"/>
      <c r="Z205" s="64">
        <f t="shared" si="35"/>
        <v>853.77159000000006</v>
      </c>
      <c r="AA205" s="61"/>
      <c r="AB205" s="65">
        <f t="shared" si="36"/>
        <v>853.77159000000006</v>
      </c>
      <c r="AC205" s="61"/>
      <c r="AD205" s="61"/>
      <c r="AE205" s="61"/>
      <c r="AF205" s="61"/>
      <c r="AG205" s="61"/>
      <c r="AH205" s="64">
        <f t="shared" si="31"/>
        <v>878.53096611000001</v>
      </c>
      <c r="AI205" s="61"/>
      <c r="AJ205" s="65">
        <f t="shared" si="32"/>
        <v>878.53096611000001</v>
      </c>
      <c r="AK205" s="61"/>
      <c r="AL205" s="61"/>
      <c r="AM205" s="61"/>
      <c r="AN205" s="61"/>
      <c r="AO205" s="61"/>
      <c r="AP205" s="64">
        <f t="shared" si="33"/>
        <v>904.00836412719002</v>
      </c>
      <c r="AQ205" s="61"/>
      <c r="AR205" s="65">
        <f t="shared" si="37"/>
        <v>904.00836412719002</v>
      </c>
      <c r="AS205" s="61"/>
      <c r="AT205" s="61"/>
      <c r="AU205" s="61"/>
      <c r="AV205" s="61"/>
      <c r="AW205" s="61"/>
      <c r="AX205" s="64">
        <f t="shared" si="38"/>
        <v>930.22460668687859</v>
      </c>
      <c r="AY205" s="61"/>
      <c r="AZ205" s="65">
        <f t="shared" si="39"/>
        <v>930.22460668687859</v>
      </c>
      <c r="BA205" s="61"/>
      <c r="BB205" s="61"/>
      <c r="BC205" s="61"/>
      <c r="BD205" s="61"/>
      <c r="BE205" s="61"/>
      <c r="BF205" s="66"/>
      <c r="BG205" s="66" t="s">
        <v>1332</v>
      </c>
      <c r="BH205" s="66"/>
      <c r="BI205" s="66" t="s">
        <v>1513</v>
      </c>
    </row>
    <row r="206" spans="1:61" s="67" customFormat="1" x14ac:dyDescent="0.35">
      <c r="A206" s="90" t="s">
        <v>586</v>
      </c>
      <c r="B206" s="90" t="s">
        <v>160</v>
      </c>
      <c r="C206" s="90" t="s">
        <v>161</v>
      </c>
      <c r="D206" s="91" t="s">
        <v>162</v>
      </c>
      <c r="E206" s="90" t="s">
        <v>587</v>
      </c>
      <c r="F206" s="90" t="s">
        <v>507</v>
      </c>
      <c r="G206" s="90" t="s">
        <v>508</v>
      </c>
      <c r="H206" s="90" t="s">
        <v>166</v>
      </c>
      <c r="I206" s="92">
        <v>5256</v>
      </c>
      <c r="J206" s="90" t="s">
        <v>170</v>
      </c>
      <c r="K206" s="93">
        <f t="shared" si="30"/>
        <v>48144.959999999999</v>
      </c>
      <c r="L206" s="222">
        <v>12459.9</v>
      </c>
      <c r="M206" s="63"/>
      <c r="N206" s="63"/>
      <c r="O206" s="63"/>
      <c r="P206" s="60" t="s">
        <v>122</v>
      </c>
      <c r="Q206" s="60"/>
      <c r="R206" s="64">
        <v>12821.2371</v>
      </c>
      <c r="S206" s="61"/>
      <c r="T206" s="65">
        <f t="shared" si="34"/>
        <v>12821.2371</v>
      </c>
      <c r="U206" s="61"/>
      <c r="V206" s="61"/>
      <c r="W206" s="61"/>
      <c r="X206" s="61"/>
      <c r="Y206" s="61"/>
      <c r="Z206" s="64">
        <f t="shared" si="35"/>
        <v>12821.2371</v>
      </c>
      <c r="AA206" s="61"/>
      <c r="AB206" s="65">
        <f t="shared" si="36"/>
        <v>12821.2371</v>
      </c>
      <c r="AC206" s="61"/>
      <c r="AD206" s="61"/>
      <c r="AE206" s="61"/>
      <c r="AF206" s="61"/>
      <c r="AG206" s="61"/>
      <c r="AH206" s="64">
        <f t="shared" si="31"/>
        <v>13193.0529759</v>
      </c>
      <c r="AI206" s="61"/>
      <c r="AJ206" s="65">
        <f t="shared" si="32"/>
        <v>13193.0529759</v>
      </c>
      <c r="AK206" s="61"/>
      <c r="AL206" s="61"/>
      <c r="AM206" s="61"/>
      <c r="AN206" s="61"/>
      <c r="AO206" s="61"/>
      <c r="AP206" s="64">
        <f t="shared" si="33"/>
        <v>13575.651512201101</v>
      </c>
      <c r="AQ206" s="61"/>
      <c r="AR206" s="65">
        <f t="shared" si="37"/>
        <v>13575.651512201101</v>
      </c>
      <c r="AS206" s="61"/>
      <c r="AT206" s="61"/>
      <c r="AU206" s="61"/>
      <c r="AV206" s="61"/>
      <c r="AW206" s="61"/>
      <c r="AX206" s="64">
        <f t="shared" si="38"/>
        <v>13969.345406054932</v>
      </c>
      <c r="AY206" s="61"/>
      <c r="AZ206" s="65">
        <f t="shared" si="39"/>
        <v>13969.345406054932</v>
      </c>
      <c r="BA206" s="61"/>
      <c r="BB206" s="61"/>
      <c r="BC206" s="61"/>
      <c r="BD206" s="61"/>
      <c r="BE206" s="61"/>
      <c r="BF206" s="66"/>
      <c r="BG206" s="66"/>
      <c r="BH206" s="66"/>
      <c r="BI206" s="66" t="s">
        <v>1513</v>
      </c>
    </row>
    <row r="207" spans="1:61" s="67" customFormat="1" x14ac:dyDescent="0.35">
      <c r="A207" s="90" t="s">
        <v>588</v>
      </c>
      <c r="B207" s="90" t="s">
        <v>160</v>
      </c>
      <c r="C207" s="90" t="s">
        <v>161</v>
      </c>
      <c r="D207" s="91" t="s">
        <v>162</v>
      </c>
      <c r="E207" s="90" t="s">
        <v>589</v>
      </c>
      <c r="F207" s="90" t="s">
        <v>507</v>
      </c>
      <c r="G207" s="90" t="s">
        <v>508</v>
      </c>
      <c r="H207" s="90" t="s">
        <v>166</v>
      </c>
      <c r="I207" s="92">
        <v>5256</v>
      </c>
      <c r="J207" s="90" t="s">
        <v>170</v>
      </c>
      <c r="K207" s="93">
        <f t="shared" si="30"/>
        <v>48144.959999999999</v>
      </c>
      <c r="L207" s="222">
        <v>12459.9</v>
      </c>
      <c r="M207" s="63"/>
      <c r="N207" s="63"/>
      <c r="O207" s="63"/>
      <c r="P207" s="60" t="s">
        <v>122</v>
      </c>
      <c r="Q207" s="60"/>
      <c r="R207" s="64">
        <v>12821.2371</v>
      </c>
      <c r="S207" s="61"/>
      <c r="T207" s="65">
        <f t="shared" si="34"/>
        <v>12821.2371</v>
      </c>
      <c r="U207" s="61"/>
      <c r="V207" s="61"/>
      <c r="W207" s="61"/>
      <c r="X207" s="61"/>
      <c r="Y207" s="61"/>
      <c r="Z207" s="64">
        <f t="shared" si="35"/>
        <v>12821.2371</v>
      </c>
      <c r="AA207" s="61"/>
      <c r="AB207" s="65">
        <f t="shared" si="36"/>
        <v>12821.2371</v>
      </c>
      <c r="AC207" s="61"/>
      <c r="AD207" s="61"/>
      <c r="AE207" s="61"/>
      <c r="AF207" s="61"/>
      <c r="AG207" s="61"/>
      <c r="AH207" s="64">
        <f t="shared" si="31"/>
        <v>13193.0529759</v>
      </c>
      <c r="AI207" s="61"/>
      <c r="AJ207" s="65">
        <f t="shared" si="32"/>
        <v>13193.0529759</v>
      </c>
      <c r="AK207" s="61"/>
      <c r="AL207" s="61"/>
      <c r="AM207" s="61"/>
      <c r="AN207" s="61"/>
      <c r="AO207" s="61"/>
      <c r="AP207" s="64">
        <f t="shared" si="33"/>
        <v>13575.651512201101</v>
      </c>
      <c r="AQ207" s="61"/>
      <c r="AR207" s="65">
        <f t="shared" si="37"/>
        <v>13575.651512201101</v>
      </c>
      <c r="AS207" s="61"/>
      <c r="AT207" s="61"/>
      <c r="AU207" s="61"/>
      <c r="AV207" s="61"/>
      <c r="AW207" s="61"/>
      <c r="AX207" s="64">
        <f t="shared" si="38"/>
        <v>13969.345406054932</v>
      </c>
      <c r="AY207" s="61"/>
      <c r="AZ207" s="65">
        <f t="shared" si="39"/>
        <v>13969.345406054932</v>
      </c>
      <c r="BA207" s="61"/>
      <c r="BB207" s="61"/>
      <c r="BC207" s="61"/>
      <c r="BD207" s="61"/>
      <c r="BE207" s="61"/>
      <c r="BF207" s="66"/>
      <c r="BG207" s="66"/>
      <c r="BH207" s="66"/>
      <c r="BI207" s="66" t="s">
        <v>1513</v>
      </c>
    </row>
    <row r="208" spans="1:61" s="67" customFormat="1" x14ac:dyDescent="0.35">
      <c r="A208" s="90" t="s">
        <v>590</v>
      </c>
      <c r="B208" s="90" t="s">
        <v>160</v>
      </c>
      <c r="C208" s="90" t="s">
        <v>161</v>
      </c>
      <c r="D208" s="91" t="s">
        <v>162</v>
      </c>
      <c r="E208" s="90" t="s">
        <v>591</v>
      </c>
      <c r="F208" s="90" t="s">
        <v>507</v>
      </c>
      <c r="G208" s="90" t="s">
        <v>508</v>
      </c>
      <c r="H208" s="90" t="s">
        <v>166</v>
      </c>
      <c r="I208" s="92">
        <v>29000</v>
      </c>
      <c r="J208" s="90" t="s">
        <v>173</v>
      </c>
      <c r="K208" s="93">
        <f t="shared" si="30"/>
        <v>265640</v>
      </c>
      <c r="L208" s="222">
        <v>68747.570000000007</v>
      </c>
      <c r="M208" s="63"/>
      <c r="N208" s="63"/>
      <c r="O208" s="63"/>
      <c r="P208" s="60" t="s">
        <v>122</v>
      </c>
      <c r="Q208" s="60"/>
      <c r="R208" s="64">
        <v>70741.249530000001</v>
      </c>
      <c r="S208" s="61"/>
      <c r="T208" s="65">
        <f t="shared" si="34"/>
        <v>70741.249530000001</v>
      </c>
      <c r="U208" s="61"/>
      <c r="V208" s="61"/>
      <c r="W208" s="61"/>
      <c r="X208" s="61"/>
      <c r="Y208" s="61"/>
      <c r="Z208" s="64">
        <f t="shared" si="35"/>
        <v>70741.249530000001</v>
      </c>
      <c r="AA208" s="61"/>
      <c r="AB208" s="65">
        <f t="shared" si="36"/>
        <v>70741.249530000001</v>
      </c>
      <c r="AC208" s="61"/>
      <c r="AD208" s="61"/>
      <c r="AE208" s="61"/>
      <c r="AF208" s="61"/>
      <c r="AG208" s="61"/>
      <c r="AH208" s="64">
        <f t="shared" si="31"/>
        <v>72792.745766370004</v>
      </c>
      <c r="AI208" s="61"/>
      <c r="AJ208" s="65">
        <f t="shared" si="32"/>
        <v>72792.745766370004</v>
      </c>
      <c r="AK208" s="61"/>
      <c r="AL208" s="61"/>
      <c r="AM208" s="61"/>
      <c r="AN208" s="61"/>
      <c r="AO208" s="61"/>
      <c r="AP208" s="64">
        <f t="shared" si="33"/>
        <v>74903.735393594732</v>
      </c>
      <c r="AQ208" s="61"/>
      <c r="AR208" s="65">
        <f t="shared" si="37"/>
        <v>74903.735393594732</v>
      </c>
      <c r="AS208" s="61"/>
      <c r="AT208" s="61"/>
      <c r="AU208" s="61"/>
      <c r="AV208" s="61"/>
      <c r="AW208" s="61"/>
      <c r="AX208" s="64">
        <f t="shared" si="38"/>
        <v>77075.943720008974</v>
      </c>
      <c r="AY208" s="61"/>
      <c r="AZ208" s="65">
        <f t="shared" si="39"/>
        <v>77075.943720008974</v>
      </c>
      <c r="BA208" s="61"/>
      <c r="BB208" s="61"/>
      <c r="BC208" s="61"/>
      <c r="BD208" s="61"/>
      <c r="BE208" s="61"/>
      <c r="BF208" s="66"/>
      <c r="BG208" s="66"/>
      <c r="BH208" s="66"/>
      <c r="BI208" s="66" t="s">
        <v>1513</v>
      </c>
    </row>
    <row r="209" spans="1:61" s="67" customFormat="1" x14ac:dyDescent="0.35">
      <c r="A209" s="90" t="s">
        <v>592</v>
      </c>
      <c r="B209" s="90" t="s">
        <v>160</v>
      </c>
      <c r="C209" s="90" t="s">
        <v>161</v>
      </c>
      <c r="D209" s="91" t="s">
        <v>162</v>
      </c>
      <c r="E209" s="90" t="s">
        <v>593</v>
      </c>
      <c r="F209" s="90" t="s">
        <v>507</v>
      </c>
      <c r="G209" s="90" t="s">
        <v>508</v>
      </c>
      <c r="H209" s="90" t="s">
        <v>166</v>
      </c>
      <c r="I209" s="92">
        <v>16787</v>
      </c>
      <c r="J209" s="90" t="s">
        <v>167</v>
      </c>
      <c r="K209" s="93">
        <f t="shared" si="30"/>
        <v>153768.92000000001</v>
      </c>
      <c r="L209" s="222">
        <v>39795.360000000001</v>
      </c>
      <c r="M209" s="63"/>
      <c r="N209" s="63"/>
      <c r="O209" s="63"/>
      <c r="P209" s="60" t="s">
        <v>122</v>
      </c>
      <c r="Q209" s="60"/>
      <c r="R209" s="64">
        <v>40949.425439999999</v>
      </c>
      <c r="S209" s="61"/>
      <c r="T209" s="65">
        <f t="shared" si="34"/>
        <v>40949.425439999999</v>
      </c>
      <c r="U209" s="61"/>
      <c r="V209" s="61"/>
      <c r="W209" s="61"/>
      <c r="X209" s="61"/>
      <c r="Y209" s="61"/>
      <c r="Z209" s="64">
        <f t="shared" si="35"/>
        <v>40949.425439999999</v>
      </c>
      <c r="AA209" s="61"/>
      <c r="AB209" s="65">
        <f t="shared" si="36"/>
        <v>40949.425439999999</v>
      </c>
      <c r="AC209" s="61"/>
      <c r="AD209" s="61"/>
      <c r="AE209" s="61"/>
      <c r="AF209" s="61"/>
      <c r="AG209" s="61"/>
      <c r="AH209" s="64">
        <f t="shared" si="31"/>
        <v>42136.958777759995</v>
      </c>
      <c r="AI209" s="61"/>
      <c r="AJ209" s="65">
        <f t="shared" si="32"/>
        <v>42136.958777759995</v>
      </c>
      <c r="AK209" s="61"/>
      <c r="AL209" s="61"/>
      <c r="AM209" s="61"/>
      <c r="AN209" s="61"/>
      <c r="AO209" s="61"/>
      <c r="AP209" s="64">
        <f t="shared" si="33"/>
        <v>43358.930582315035</v>
      </c>
      <c r="AQ209" s="61"/>
      <c r="AR209" s="65">
        <f t="shared" si="37"/>
        <v>43358.930582315035</v>
      </c>
      <c r="AS209" s="61"/>
      <c r="AT209" s="61"/>
      <c r="AU209" s="61"/>
      <c r="AV209" s="61"/>
      <c r="AW209" s="61"/>
      <c r="AX209" s="64">
        <f t="shared" si="38"/>
        <v>44616.339569202173</v>
      </c>
      <c r="AY209" s="61"/>
      <c r="AZ209" s="65">
        <f t="shared" si="39"/>
        <v>44616.339569202173</v>
      </c>
      <c r="BA209" s="61"/>
      <c r="BB209" s="61"/>
      <c r="BC209" s="61"/>
      <c r="BD209" s="61"/>
      <c r="BE209" s="61"/>
      <c r="BF209" s="66"/>
      <c r="BG209" s="66"/>
      <c r="BH209" s="66"/>
      <c r="BI209" s="66" t="s">
        <v>1513</v>
      </c>
    </row>
    <row r="210" spans="1:61" s="67" customFormat="1" x14ac:dyDescent="0.35">
      <c r="A210" s="90" t="s">
        <v>594</v>
      </c>
      <c r="B210" s="90" t="s">
        <v>160</v>
      </c>
      <c r="C210" s="90" t="s">
        <v>161</v>
      </c>
      <c r="D210" s="91" t="s">
        <v>162</v>
      </c>
      <c r="E210" s="90" t="s">
        <v>595</v>
      </c>
      <c r="F210" s="90" t="s">
        <v>507</v>
      </c>
      <c r="G210" s="90" t="s">
        <v>508</v>
      </c>
      <c r="H210" s="90" t="s">
        <v>166</v>
      </c>
      <c r="I210" s="92">
        <v>3828</v>
      </c>
      <c r="J210" s="90" t="s">
        <v>170</v>
      </c>
      <c r="K210" s="93">
        <f t="shared" si="30"/>
        <v>35064.480000000003</v>
      </c>
      <c r="L210" s="222">
        <v>9074.68</v>
      </c>
      <c r="M210" s="63"/>
      <c r="N210" s="63"/>
      <c r="O210" s="63"/>
      <c r="P210" s="60" t="s">
        <v>120</v>
      </c>
      <c r="Q210" s="60">
        <v>91</v>
      </c>
      <c r="R210" s="64">
        <v>9337.8457200000012</v>
      </c>
      <c r="S210" s="61"/>
      <c r="T210" s="65">
        <f t="shared" si="34"/>
        <v>9337.8457200000012</v>
      </c>
      <c r="U210" s="61"/>
      <c r="V210" s="61"/>
      <c r="W210" s="61"/>
      <c r="X210" s="61"/>
      <c r="Y210" s="61"/>
      <c r="Z210" s="64">
        <f t="shared" si="35"/>
        <v>9337.8457200000012</v>
      </c>
      <c r="AA210" s="61"/>
      <c r="AB210" s="65">
        <f t="shared" si="36"/>
        <v>9337.8457200000012</v>
      </c>
      <c r="AC210" s="61"/>
      <c r="AD210" s="61"/>
      <c r="AE210" s="61"/>
      <c r="AF210" s="61"/>
      <c r="AG210" s="61"/>
      <c r="AH210" s="64">
        <f t="shared" si="31"/>
        <v>9608.6432458800009</v>
      </c>
      <c r="AI210" s="61"/>
      <c r="AJ210" s="65">
        <f t="shared" si="32"/>
        <v>9608.6432458800009</v>
      </c>
      <c r="AK210" s="61"/>
      <c r="AL210" s="61"/>
      <c r="AM210" s="61"/>
      <c r="AN210" s="61"/>
      <c r="AO210" s="61"/>
      <c r="AP210" s="64">
        <f t="shared" si="33"/>
        <v>9887.2939000105216</v>
      </c>
      <c r="AQ210" s="61"/>
      <c r="AR210" s="65">
        <f t="shared" si="37"/>
        <v>9887.2939000105216</v>
      </c>
      <c r="AS210" s="61"/>
      <c r="AT210" s="61"/>
      <c r="AU210" s="61"/>
      <c r="AV210" s="61"/>
      <c r="AW210" s="61"/>
      <c r="AX210" s="64">
        <f t="shared" si="38"/>
        <v>10174.025423110827</v>
      </c>
      <c r="AY210" s="61"/>
      <c r="AZ210" s="65">
        <f t="shared" si="39"/>
        <v>10174.025423110827</v>
      </c>
      <c r="BA210" s="61"/>
      <c r="BB210" s="61"/>
      <c r="BC210" s="61"/>
      <c r="BD210" s="61"/>
      <c r="BE210" s="61"/>
      <c r="BF210" s="66"/>
      <c r="BG210" s="66" t="s">
        <v>1332</v>
      </c>
      <c r="BH210" s="66"/>
      <c r="BI210" s="66" t="s">
        <v>1513</v>
      </c>
    </row>
    <row r="211" spans="1:61" s="67" customFormat="1" x14ac:dyDescent="0.35">
      <c r="A211" s="90" t="s">
        <v>596</v>
      </c>
      <c r="B211" s="90" t="s">
        <v>160</v>
      </c>
      <c r="C211" s="90" t="s">
        <v>161</v>
      </c>
      <c r="D211" s="91" t="s">
        <v>162</v>
      </c>
      <c r="E211" s="90" t="s">
        <v>597</v>
      </c>
      <c r="F211" s="90" t="s">
        <v>507</v>
      </c>
      <c r="G211" s="90" t="s">
        <v>508</v>
      </c>
      <c r="H211" s="90" t="s">
        <v>166</v>
      </c>
      <c r="I211" s="92">
        <v>1452</v>
      </c>
      <c r="J211" s="90" t="s">
        <v>200</v>
      </c>
      <c r="K211" s="93">
        <f t="shared" si="30"/>
        <v>13300.32</v>
      </c>
      <c r="L211" s="222">
        <v>3442.12</v>
      </c>
      <c r="M211" s="63"/>
      <c r="N211" s="63"/>
      <c r="O211" s="63"/>
      <c r="P211" s="60" t="s">
        <v>122</v>
      </c>
      <c r="Q211" s="60"/>
      <c r="R211" s="64">
        <v>3541.94148</v>
      </c>
      <c r="S211" s="61"/>
      <c r="T211" s="65">
        <f t="shared" si="34"/>
        <v>3541.94148</v>
      </c>
      <c r="U211" s="61"/>
      <c r="V211" s="61"/>
      <c r="W211" s="61"/>
      <c r="X211" s="61"/>
      <c r="Y211" s="61"/>
      <c r="Z211" s="64">
        <f t="shared" si="35"/>
        <v>3541.94148</v>
      </c>
      <c r="AA211" s="61"/>
      <c r="AB211" s="65">
        <f t="shared" si="36"/>
        <v>3541.94148</v>
      </c>
      <c r="AC211" s="61"/>
      <c r="AD211" s="61"/>
      <c r="AE211" s="61"/>
      <c r="AF211" s="61"/>
      <c r="AG211" s="61"/>
      <c r="AH211" s="64">
        <f t="shared" si="31"/>
        <v>3644.65778292</v>
      </c>
      <c r="AI211" s="61"/>
      <c r="AJ211" s="65">
        <f t="shared" si="32"/>
        <v>3644.65778292</v>
      </c>
      <c r="AK211" s="61"/>
      <c r="AL211" s="61"/>
      <c r="AM211" s="61"/>
      <c r="AN211" s="61"/>
      <c r="AO211" s="61"/>
      <c r="AP211" s="64">
        <f t="shared" si="33"/>
        <v>3750.3528586246803</v>
      </c>
      <c r="AQ211" s="61"/>
      <c r="AR211" s="65">
        <f t="shared" si="37"/>
        <v>3750.3528586246803</v>
      </c>
      <c r="AS211" s="61"/>
      <c r="AT211" s="61"/>
      <c r="AU211" s="61"/>
      <c r="AV211" s="61"/>
      <c r="AW211" s="61"/>
      <c r="AX211" s="64">
        <f t="shared" si="38"/>
        <v>3859.1130915247959</v>
      </c>
      <c r="AY211" s="61"/>
      <c r="AZ211" s="65">
        <f t="shared" si="39"/>
        <v>3859.1130915247959</v>
      </c>
      <c r="BA211" s="61"/>
      <c r="BB211" s="61"/>
      <c r="BC211" s="61"/>
      <c r="BD211" s="61"/>
      <c r="BE211" s="61"/>
      <c r="BF211" s="66"/>
      <c r="BG211" s="66"/>
      <c r="BH211" s="66"/>
      <c r="BI211" s="66" t="s">
        <v>1513</v>
      </c>
    </row>
    <row r="212" spans="1:61" s="67" customFormat="1" x14ac:dyDescent="0.35">
      <c r="A212" s="90" t="s">
        <v>598</v>
      </c>
      <c r="B212" s="90" t="s">
        <v>160</v>
      </c>
      <c r="C212" s="90" t="s">
        <v>161</v>
      </c>
      <c r="D212" s="91" t="s">
        <v>162</v>
      </c>
      <c r="E212" s="90" t="s">
        <v>599</v>
      </c>
      <c r="F212" s="90" t="s">
        <v>507</v>
      </c>
      <c r="G212" s="90" t="s">
        <v>508</v>
      </c>
      <c r="H212" s="90" t="s">
        <v>166</v>
      </c>
      <c r="I212" s="92">
        <v>44757</v>
      </c>
      <c r="J212" s="90" t="s">
        <v>170</v>
      </c>
      <c r="K212" s="93">
        <f t="shared" si="30"/>
        <v>409974.12</v>
      </c>
      <c r="L212" s="222">
        <v>106101.21</v>
      </c>
      <c r="M212" s="63"/>
      <c r="N212" s="63"/>
      <c r="O212" s="63"/>
      <c r="P212" s="60" t="s">
        <v>122</v>
      </c>
      <c r="Q212" s="60"/>
      <c r="R212" s="64">
        <v>109178.14509000001</v>
      </c>
      <c r="S212" s="61"/>
      <c r="T212" s="65">
        <f t="shared" si="34"/>
        <v>109178.14509000001</v>
      </c>
      <c r="U212" s="61"/>
      <c r="V212" s="61"/>
      <c r="W212" s="61"/>
      <c r="X212" s="61"/>
      <c r="Y212" s="61"/>
      <c r="Z212" s="64">
        <f t="shared" si="35"/>
        <v>109178.14509000001</v>
      </c>
      <c r="AA212" s="61"/>
      <c r="AB212" s="65">
        <f t="shared" si="36"/>
        <v>109178.14509000001</v>
      </c>
      <c r="AC212" s="61"/>
      <c r="AD212" s="61"/>
      <c r="AE212" s="61"/>
      <c r="AF212" s="61"/>
      <c r="AG212" s="61"/>
      <c r="AH212" s="64">
        <f t="shared" si="31"/>
        <v>112344.31129761001</v>
      </c>
      <c r="AI212" s="61"/>
      <c r="AJ212" s="65">
        <f t="shared" si="32"/>
        <v>112344.31129761001</v>
      </c>
      <c r="AK212" s="61"/>
      <c r="AL212" s="61"/>
      <c r="AM212" s="61"/>
      <c r="AN212" s="61"/>
      <c r="AO212" s="61"/>
      <c r="AP212" s="64">
        <f t="shared" si="33"/>
        <v>115602.29632524071</v>
      </c>
      <c r="AQ212" s="61"/>
      <c r="AR212" s="65">
        <f t="shared" si="37"/>
        <v>115602.29632524071</v>
      </c>
      <c r="AS212" s="61"/>
      <c r="AT212" s="61"/>
      <c r="AU212" s="61"/>
      <c r="AV212" s="61"/>
      <c r="AW212" s="61"/>
      <c r="AX212" s="64">
        <f t="shared" si="38"/>
        <v>118954.76291867268</v>
      </c>
      <c r="AY212" s="61"/>
      <c r="AZ212" s="65">
        <f t="shared" si="39"/>
        <v>118954.76291867268</v>
      </c>
      <c r="BA212" s="61"/>
      <c r="BB212" s="61"/>
      <c r="BC212" s="61"/>
      <c r="BD212" s="61"/>
      <c r="BE212" s="61"/>
      <c r="BF212" s="66"/>
      <c r="BG212" s="66"/>
      <c r="BH212" s="66"/>
      <c r="BI212" s="66" t="s">
        <v>1513</v>
      </c>
    </row>
    <row r="213" spans="1:61" s="67" customFormat="1" x14ac:dyDescent="0.35">
      <c r="A213" s="90" t="s">
        <v>600</v>
      </c>
      <c r="B213" s="90" t="s">
        <v>160</v>
      </c>
      <c r="C213" s="90" t="s">
        <v>161</v>
      </c>
      <c r="D213" s="91" t="s">
        <v>162</v>
      </c>
      <c r="E213" s="90" t="s">
        <v>601</v>
      </c>
      <c r="F213" s="90" t="s">
        <v>507</v>
      </c>
      <c r="G213" s="90" t="s">
        <v>508</v>
      </c>
      <c r="H213" s="90" t="s">
        <v>166</v>
      </c>
      <c r="I213" s="92">
        <v>5256</v>
      </c>
      <c r="J213" s="90" t="s">
        <v>170</v>
      </c>
      <c r="K213" s="93">
        <f t="shared" si="30"/>
        <v>48144.959999999999</v>
      </c>
      <c r="L213" s="222">
        <v>12459.9</v>
      </c>
      <c r="M213" s="63"/>
      <c r="N213" s="63"/>
      <c r="O213" s="63"/>
      <c r="P213" s="60" t="s">
        <v>122</v>
      </c>
      <c r="Q213" s="60"/>
      <c r="R213" s="64">
        <v>12821.2371</v>
      </c>
      <c r="S213" s="61"/>
      <c r="T213" s="65">
        <f t="shared" si="34"/>
        <v>12821.2371</v>
      </c>
      <c r="U213" s="61"/>
      <c r="V213" s="61"/>
      <c r="W213" s="61"/>
      <c r="X213" s="61"/>
      <c r="Y213" s="61"/>
      <c r="Z213" s="64">
        <f t="shared" si="35"/>
        <v>12821.2371</v>
      </c>
      <c r="AA213" s="61"/>
      <c r="AB213" s="65">
        <f t="shared" si="36"/>
        <v>12821.2371</v>
      </c>
      <c r="AC213" s="61"/>
      <c r="AD213" s="61"/>
      <c r="AE213" s="61"/>
      <c r="AF213" s="61"/>
      <c r="AG213" s="61"/>
      <c r="AH213" s="64">
        <f t="shared" si="31"/>
        <v>13193.0529759</v>
      </c>
      <c r="AI213" s="61"/>
      <c r="AJ213" s="65">
        <f t="shared" si="32"/>
        <v>13193.0529759</v>
      </c>
      <c r="AK213" s="61"/>
      <c r="AL213" s="61"/>
      <c r="AM213" s="61"/>
      <c r="AN213" s="61"/>
      <c r="AO213" s="61"/>
      <c r="AP213" s="64">
        <f t="shared" si="33"/>
        <v>13575.651512201101</v>
      </c>
      <c r="AQ213" s="61"/>
      <c r="AR213" s="65">
        <f t="shared" si="37"/>
        <v>13575.651512201101</v>
      </c>
      <c r="AS213" s="61"/>
      <c r="AT213" s="61"/>
      <c r="AU213" s="61"/>
      <c r="AV213" s="61"/>
      <c r="AW213" s="61"/>
      <c r="AX213" s="64">
        <f t="shared" si="38"/>
        <v>13969.345406054932</v>
      </c>
      <c r="AY213" s="61"/>
      <c r="AZ213" s="65">
        <f t="shared" si="39"/>
        <v>13969.345406054932</v>
      </c>
      <c r="BA213" s="61"/>
      <c r="BB213" s="61"/>
      <c r="BC213" s="61"/>
      <c r="BD213" s="61"/>
      <c r="BE213" s="61"/>
      <c r="BF213" s="66"/>
      <c r="BG213" s="66"/>
      <c r="BH213" s="66"/>
      <c r="BI213" s="66" t="s">
        <v>1513</v>
      </c>
    </row>
    <row r="214" spans="1:61" s="67" customFormat="1" x14ac:dyDescent="0.35">
      <c r="A214" s="90" t="s">
        <v>602</v>
      </c>
      <c r="B214" s="90" t="s">
        <v>160</v>
      </c>
      <c r="C214" s="90" t="s">
        <v>161</v>
      </c>
      <c r="D214" s="91" t="s">
        <v>162</v>
      </c>
      <c r="E214" s="90" t="s">
        <v>603</v>
      </c>
      <c r="F214" s="90" t="s">
        <v>507</v>
      </c>
      <c r="G214" s="90" t="s">
        <v>508</v>
      </c>
      <c r="H214" s="90" t="s">
        <v>166</v>
      </c>
      <c r="I214" s="92">
        <v>5120</v>
      </c>
      <c r="J214" s="90" t="s">
        <v>200</v>
      </c>
      <c r="K214" s="93">
        <f t="shared" si="30"/>
        <v>46899.199999999997</v>
      </c>
      <c r="L214" s="222">
        <v>12137.5</v>
      </c>
      <c r="M214" s="63"/>
      <c r="N214" s="63"/>
      <c r="O214" s="63"/>
      <c r="P214" s="60" t="s">
        <v>120</v>
      </c>
      <c r="Q214" s="60">
        <v>87</v>
      </c>
      <c r="R214" s="64">
        <v>12489.487499999999</v>
      </c>
      <c r="S214" s="61"/>
      <c r="T214" s="65">
        <f t="shared" si="34"/>
        <v>12489.487499999999</v>
      </c>
      <c r="U214" s="61"/>
      <c r="V214" s="61"/>
      <c r="W214" s="61"/>
      <c r="X214" s="61"/>
      <c r="Y214" s="61"/>
      <c r="Z214" s="64">
        <f t="shared" si="35"/>
        <v>12489.487499999999</v>
      </c>
      <c r="AA214" s="61"/>
      <c r="AB214" s="65">
        <f t="shared" si="36"/>
        <v>12489.487499999999</v>
      </c>
      <c r="AC214" s="61"/>
      <c r="AD214" s="61"/>
      <c r="AE214" s="61"/>
      <c r="AF214" s="61"/>
      <c r="AG214" s="61"/>
      <c r="AH214" s="64">
        <f t="shared" si="31"/>
        <v>12851.6826375</v>
      </c>
      <c r="AI214" s="61"/>
      <c r="AJ214" s="65">
        <f t="shared" si="32"/>
        <v>12851.6826375</v>
      </c>
      <c r="AK214" s="61"/>
      <c r="AL214" s="61"/>
      <c r="AM214" s="61"/>
      <c r="AN214" s="61"/>
      <c r="AO214" s="61"/>
      <c r="AP214" s="64">
        <f t="shared" si="33"/>
        <v>13224.381433987501</v>
      </c>
      <c r="AQ214" s="61"/>
      <c r="AR214" s="65">
        <f t="shared" si="37"/>
        <v>13224.381433987501</v>
      </c>
      <c r="AS214" s="61"/>
      <c r="AT214" s="61"/>
      <c r="AU214" s="61"/>
      <c r="AV214" s="61"/>
      <c r="AW214" s="61"/>
      <c r="AX214" s="64">
        <f t="shared" si="38"/>
        <v>13607.888495573137</v>
      </c>
      <c r="AY214" s="61"/>
      <c r="AZ214" s="65">
        <f t="shared" si="39"/>
        <v>13607.888495573137</v>
      </c>
      <c r="BA214" s="61"/>
      <c r="BB214" s="61"/>
      <c r="BC214" s="61"/>
      <c r="BD214" s="61"/>
      <c r="BE214" s="61"/>
      <c r="BF214" s="66"/>
      <c r="BG214" s="66" t="s">
        <v>1332</v>
      </c>
      <c r="BH214" s="66"/>
      <c r="BI214" s="66" t="s">
        <v>1513</v>
      </c>
    </row>
    <row r="215" spans="1:61" s="67" customFormat="1" x14ac:dyDescent="0.35">
      <c r="A215" s="90" t="s">
        <v>604</v>
      </c>
      <c r="B215" s="90" t="s">
        <v>160</v>
      </c>
      <c r="C215" s="90" t="s">
        <v>161</v>
      </c>
      <c r="D215" s="91" t="s">
        <v>162</v>
      </c>
      <c r="E215" s="90" t="s">
        <v>605</v>
      </c>
      <c r="F215" s="90" t="s">
        <v>507</v>
      </c>
      <c r="G215" s="90" t="s">
        <v>508</v>
      </c>
      <c r="H215" s="90" t="s">
        <v>166</v>
      </c>
      <c r="I215" s="92">
        <v>5256</v>
      </c>
      <c r="J215" s="90" t="s">
        <v>170</v>
      </c>
      <c r="K215" s="93">
        <f t="shared" si="30"/>
        <v>48144.959999999999</v>
      </c>
      <c r="L215" s="222">
        <v>12459.9</v>
      </c>
      <c r="M215" s="63"/>
      <c r="N215" s="63"/>
      <c r="O215" s="63"/>
      <c r="P215" s="60" t="s">
        <v>122</v>
      </c>
      <c r="Q215" s="60"/>
      <c r="R215" s="64">
        <v>12821.2371</v>
      </c>
      <c r="S215" s="61"/>
      <c r="T215" s="65">
        <f t="shared" si="34"/>
        <v>12821.2371</v>
      </c>
      <c r="U215" s="61"/>
      <c r="V215" s="61"/>
      <c r="W215" s="61"/>
      <c r="X215" s="61"/>
      <c r="Y215" s="61"/>
      <c r="Z215" s="64">
        <f t="shared" si="35"/>
        <v>12821.2371</v>
      </c>
      <c r="AA215" s="61"/>
      <c r="AB215" s="65">
        <f t="shared" si="36"/>
        <v>12821.2371</v>
      </c>
      <c r="AC215" s="61"/>
      <c r="AD215" s="61"/>
      <c r="AE215" s="61"/>
      <c r="AF215" s="61"/>
      <c r="AG215" s="61"/>
      <c r="AH215" s="64">
        <f t="shared" si="31"/>
        <v>13193.0529759</v>
      </c>
      <c r="AI215" s="61"/>
      <c r="AJ215" s="65">
        <f t="shared" si="32"/>
        <v>13193.0529759</v>
      </c>
      <c r="AK215" s="61"/>
      <c r="AL215" s="61"/>
      <c r="AM215" s="61"/>
      <c r="AN215" s="61"/>
      <c r="AO215" s="61"/>
      <c r="AP215" s="64">
        <f t="shared" si="33"/>
        <v>13575.651512201101</v>
      </c>
      <c r="AQ215" s="61"/>
      <c r="AR215" s="65">
        <f t="shared" si="37"/>
        <v>13575.651512201101</v>
      </c>
      <c r="AS215" s="61"/>
      <c r="AT215" s="61"/>
      <c r="AU215" s="61"/>
      <c r="AV215" s="61"/>
      <c r="AW215" s="61"/>
      <c r="AX215" s="64">
        <f t="shared" si="38"/>
        <v>13969.345406054932</v>
      </c>
      <c r="AY215" s="61"/>
      <c r="AZ215" s="65">
        <f t="shared" si="39"/>
        <v>13969.345406054932</v>
      </c>
      <c r="BA215" s="61"/>
      <c r="BB215" s="61"/>
      <c r="BC215" s="61"/>
      <c r="BD215" s="61"/>
      <c r="BE215" s="61"/>
      <c r="BF215" s="66"/>
      <c r="BG215" s="66"/>
      <c r="BH215" s="66"/>
      <c r="BI215" s="66" t="s">
        <v>1513</v>
      </c>
    </row>
    <row r="216" spans="1:61" s="67" customFormat="1" x14ac:dyDescent="0.35">
      <c r="A216" s="90" t="s">
        <v>606</v>
      </c>
      <c r="B216" s="90" t="s">
        <v>160</v>
      </c>
      <c r="C216" s="90" t="s">
        <v>161</v>
      </c>
      <c r="D216" s="91" t="s">
        <v>162</v>
      </c>
      <c r="E216" s="90" t="s">
        <v>607</v>
      </c>
      <c r="F216" s="90" t="s">
        <v>507</v>
      </c>
      <c r="G216" s="90" t="s">
        <v>508</v>
      </c>
      <c r="H216" s="90" t="s">
        <v>166</v>
      </c>
      <c r="I216" s="92">
        <v>18138</v>
      </c>
      <c r="J216" s="90" t="s">
        <v>167</v>
      </c>
      <c r="K216" s="93">
        <f t="shared" si="30"/>
        <v>166144.08000000002</v>
      </c>
      <c r="L216" s="222">
        <v>42998.05</v>
      </c>
      <c r="M216" s="63"/>
      <c r="N216" s="63"/>
      <c r="O216" s="63"/>
      <c r="P216" s="60" t="s">
        <v>122</v>
      </c>
      <c r="Q216" s="60"/>
      <c r="R216" s="64">
        <v>44244.993450000002</v>
      </c>
      <c r="S216" s="61"/>
      <c r="T216" s="65">
        <f t="shared" si="34"/>
        <v>44244.993450000002</v>
      </c>
      <c r="U216" s="61"/>
      <c r="V216" s="61"/>
      <c r="W216" s="61"/>
      <c r="X216" s="61"/>
      <c r="Y216" s="61"/>
      <c r="Z216" s="64">
        <f t="shared" si="35"/>
        <v>44244.993450000002</v>
      </c>
      <c r="AA216" s="61"/>
      <c r="AB216" s="65">
        <f t="shared" si="36"/>
        <v>44244.993450000002</v>
      </c>
      <c r="AC216" s="61"/>
      <c r="AD216" s="61"/>
      <c r="AE216" s="61"/>
      <c r="AF216" s="61"/>
      <c r="AG216" s="61"/>
      <c r="AH216" s="64">
        <f t="shared" si="31"/>
        <v>45528.098260049999</v>
      </c>
      <c r="AI216" s="61"/>
      <c r="AJ216" s="65">
        <f t="shared" si="32"/>
        <v>45528.098260049999</v>
      </c>
      <c r="AK216" s="61"/>
      <c r="AL216" s="61"/>
      <c r="AM216" s="61"/>
      <c r="AN216" s="61"/>
      <c r="AO216" s="61"/>
      <c r="AP216" s="64">
        <f t="shared" si="33"/>
        <v>46848.413109591449</v>
      </c>
      <c r="AQ216" s="61"/>
      <c r="AR216" s="65">
        <f t="shared" si="37"/>
        <v>46848.413109591449</v>
      </c>
      <c r="AS216" s="61"/>
      <c r="AT216" s="61"/>
      <c r="AU216" s="61"/>
      <c r="AV216" s="61"/>
      <c r="AW216" s="61"/>
      <c r="AX216" s="64">
        <f t="shared" si="38"/>
        <v>48207.017089769601</v>
      </c>
      <c r="AY216" s="61"/>
      <c r="AZ216" s="65">
        <f t="shared" si="39"/>
        <v>48207.017089769601</v>
      </c>
      <c r="BA216" s="61"/>
      <c r="BB216" s="61"/>
      <c r="BC216" s="61"/>
      <c r="BD216" s="61"/>
      <c r="BE216" s="61"/>
      <c r="BF216" s="66"/>
      <c r="BG216" s="66"/>
      <c r="BH216" s="66"/>
      <c r="BI216" s="66" t="s">
        <v>1513</v>
      </c>
    </row>
    <row r="217" spans="1:61" s="67" customFormat="1" x14ac:dyDescent="0.35">
      <c r="A217" s="90" t="s">
        <v>608</v>
      </c>
      <c r="B217" s="90" t="s">
        <v>160</v>
      </c>
      <c r="C217" s="90" t="s">
        <v>161</v>
      </c>
      <c r="D217" s="91" t="s">
        <v>162</v>
      </c>
      <c r="E217" s="90" t="s">
        <v>609</v>
      </c>
      <c r="F217" s="90" t="s">
        <v>507</v>
      </c>
      <c r="G217" s="90" t="s">
        <v>508</v>
      </c>
      <c r="H217" s="90" t="s">
        <v>166</v>
      </c>
      <c r="I217" s="92">
        <v>75</v>
      </c>
      <c r="J217" s="90" t="s">
        <v>203</v>
      </c>
      <c r="K217" s="93">
        <f t="shared" si="30"/>
        <v>687</v>
      </c>
      <c r="L217" s="222">
        <v>177.8</v>
      </c>
      <c r="M217" s="63"/>
      <c r="N217" s="63"/>
      <c r="O217" s="63"/>
      <c r="P217" s="60" t="s">
        <v>122</v>
      </c>
      <c r="Q217" s="60"/>
      <c r="R217" s="64">
        <v>182.95620000000002</v>
      </c>
      <c r="S217" s="61"/>
      <c r="T217" s="65">
        <f t="shared" si="34"/>
        <v>182.95620000000002</v>
      </c>
      <c r="U217" s="61"/>
      <c r="V217" s="61"/>
      <c r="W217" s="61"/>
      <c r="X217" s="61"/>
      <c r="Y217" s="61"/>
      <c r="Z217" s="64">
        <f t="shared" si="35"/>
        <v>182.95620000000002</v>
      </c>
      <c r="AA217" s="61"/>
      <c r="AB217" s="65">
        <f t="shared" si="36"/>
        <v>182.95620000000002</v>
      </c>
      <c r="AC217" s="61"/>
      <c r="AD217" s="61"/>
      <c r="AE217" s="61"/>
      <c r="AF217" s="61"/>
      <c r="AG217" s="61"/>
      <c r="AH217" s="64">
        <f t="shared" si="31"/>
        <v>188.26192980000002</v>
      </c>
      <c r="AI217" s="61"/>
      <c r="AJ217" s="65">
        <f t="shared" si="32"/>
        <v>188.26192980000002</v>
      </c>
      <c r="AK217" s="61"/>
      <c r="AL217" s="61"/>
      <c r="AM217" s="61"/>
      <c r="AN217" s="61"/>
      <c r="AO217" s="61"/>
      <c r="AP217" s="64">
        <f t="shared" si="33"/>
        <v>193.72152576420001</v>
      </c>
      <c r="AQ217" s="61"/>
      <c r="AR217" s="65">
        <f t="shared" si="37"/>
        <v>193.72152576420001</v>
      </c>
      <c r="AS217" s="61"/>
      <c r="AT217" s="61"/>
      <c r="AU217" s="61"/>
      <c r="AV217" s="61"/>
      <c r="AW217" s="61"/>
      <c r="AX217" s="64">
        <f t="shared" si="38"/>
        <v>199.33945001136181</v>
      </c>
      <c r="AY217" s="61"/>
      <c r="AZ217" s="65">
        <f t="shared" si="39"/>
        <v>199.33945001136181</v>
      </c>
      <c r="BA217" s="61"/>
      <c r="BB217" s="61"/>
      <c r="BC217" s="61"/>
      <c r="BD217" s="61"/>
      <c r="BE217" s="61"/>
      <c r="BF217" s="66"/>
      <c r="BG217" s="66"/>
      <c r="BH217" s="66"/>
      <c r="BI217" s="66" t="s">
        <v>1513</v>
      </c>
    </row>
    <row r="218" spans="1:61" s="67" customFormat="1" x14ac:dyDescent="0.35">
      <c r="A218" s="90" t="s">
        <v>610</v>
      </c>
      <c r="B218" s="90" t="s">
        <v>160</v>
      </c>
      <c r="C218" s="90" t="s">
        <v>161</v>
      </c>
      <c r="D218" s="91" t="s">
        <v>162</v>
      </c>
      <c r="E218" s="90" t="s">
        <v>611</v>
      </c>
      <c r="F218" s="90" t="s">
        <v>507</v>
      </c>
      <c r="G218" s="90" t="s">
        <v>508</v>
      </c>
      <c r="H218" s="90" t="s">
        <v>166</v>
      </c>
      <c r="I218" s="92">
        <v>10771</v>
      </c>
      <c r="J218" s="90" t="s">
        <v>206</v>
      </c>
      <c r="K218" s="93">
        <f t="shared" si="30"/>
        <v>98662.36</v>
      </c>
      <c r="L218" s="222">
        <v>25533.8</v>
      </c>
      <c r="M218" s="63"/>
      <c r="N218" s="63"/>
      <c r="O218" s="63"/>
      <c r="P218" s="60" t="s">
        <v>122</v>
      </c>
      <c r="Q218" s="60"/>
      <c r="R218" s="64">
        <v>26274.280200000001</v>
      </c>
      <c r="S218" s="61"/>
      <c r="T218" s="65">
        <f t="shared" si="34"/>
        <v>26274.280200000001</v>
      </c>
      <c r="U218" s="61"/>
      <c r="V218" s="61"/>
      <c r="W218" s="61"/>
      <c r="X218" s="61"/>
      <c r="Y218" s="61"/>
      <c r="Z218" s="64">
        <f t="shared" si="35"/>
        <v>26274.280200000001</v>
      </c>
      <c r="AA218" s="61"/>
      <c r="AB218" s="65">
        <f t="shared" si="36"/>
        <v>26274.280200000001</v>
      </c>
      <c r="AC218" s="61"/>
      <c r="AD218" s="61"/>
      <c r="AE218" s="61"/>
      <c r="AF218" s="61"/>
      <c r="AG218" s="61"/>
      <c r="AH218" s="64">
        <f t="shared" si="31"/>
        <v>27036.2343258</v>
      </c>
      <c r="AI218" s="61"/>
      <c r="AJ218" s="65">
        <f t="shared" si="32"/>
        <v>27036.2343258</v>
      </c>
      <c r="AK218" s="61"/>
      <c r="AL218" s="61"/>
      <c r="AM218" s="61"/>
      <c r="AN218" s="61"/>
      <c r="AO218" s="61"/>
      <c r="AP218" s="64">
        <f t="shared" si="33"/>
        <v>27820.285121248198</v>
      </c>
      <c r="AQ218" s="61"/>
      <c r="AR218" s="65">
        <f t="shared" si="37"/>
        <v>27820.285121248198</v>
      </c>
      <c r="AS218" s="61"/>
      <c r="AT218" s="61"/>
      <c r="AU218" s="61"/>
      <c r="AV218" s="61"/>
      <c r="AW218" s="61"/>
      <c r="AX218" s="64">
        <f t="shared" si="38"/>
        <v>28627.073389764395</v>
      </c>
      <c r="AY218" s="61"/>
      <c r="AZ218" s="65">
        <f t="shared" si="39"/>
        <v>28627.073389764395</v>
      </c>
      <c r="BA218" s="61"/>
      <c r="BB218" s="61"/>
      <c r="BC218" s="61"/>
      <c r="BD218" s="61"/>
      <c r="BE218" s="61"/>
      <c r="BF218" s="66"/>
      <c r="BG218" s="66"/>
      <c r="BH218" s="66"/>
      <c r="BI218" s="66" t="s">
        <v>1513</v>
      </c>
    </row>
    <row r="219" spans="1:61" s="67" customFormat="1" x14ac:dyDescent="0.35">
      <c r="A219" s="90" t="s">
        <v>612</v>
      </c>
      <c r="B219" s="90" t="s">
        <v>160</v>
      </c>
      <c r="C219" s="90" t="s">
        <v>161</v>
      </c>
      <c r="D219" s="91" t="s">
        <v>162</v>
      </c>
      <c r="E219" s="90" t="s">
        <v>613</v>
      </c>
      <c r="F219" s="90" t="s">
        <v>507</v>
      </c>
      <c r="G219" s="90" t="s">
        <v>508</v>
      </c>
      <c r="H219" s="90" t="s">
        <v>166</v>
      </c>
      <c r="I219" s="92">
        <v>5256</v>
      </c>
      <c r="J219" s="90" t="s">
        <v>170</v>
      </c>
      <c r="K219" s="93">
        <f t="shared" si="30"/>
        <v>48144.959999999999</v>
      </c>
      <c r="L219" s="222">
        <v>12459.9</v>
      </c>
      <c r="M219" s="63"/>
      <c r="N219" s="63"/>
      <c r="O219" s="63"/>
      <c r="P219" s="60" t="s">
        <v>122</v>
      </c>
      <c r="Q219" s="60"/>
      <c r="R219" s="64">
        <v>12821.2371</v>
      </c>
      <c r="S219" s="61"/>
      <c r="T219" s="65">
        <f t="shared" si="34"/>
        <v>12821.2371</v>
      </c>
      <c r="U219" s="61"/>
      <c r="V219" s="61"/>
      <c r="W219" s="61"/>
      <c r="X219" s="61"/>
      <c r="Y219" s="61"/>
      <c r="Z219" s="64">
        <f t="shared" si="35"/>
        <v>12821.2371</v>
      </c>
      <c r="AA219" s="61"/>
      <c r="AB219" s="65">
        <f t="shared" si="36"/>
        <v>12821.2371</v>
      </c>
      <c r="AC219" s="61"/>
      <c r="AD219" s="61"/>
      <c r="AE219" s="61"/>
      <c r="AF219" s="61"/>
      <c r="AG219" s="61"/>
      <c r="AH219" s="64">
        <f t="shared" si="31"/>
        <v>13193.0529759</v>
      </c>
      <c r="AI219" s="61"/>
      <c r="AJ219" s="65">
        <f t="shared" si="32"/>
        <v>13193.0529759</v>
      </c>
      <c r="AK219" s="61"/>
      <c r="AL219" s="61"/>
      <c r="AM219" s="61"/>
      <c r="AN219" s="61"/>
      <c r="AO219" s="61"/>
      <c r="AP219" s="64">
        <f t="shared" si="33"/>
        <v>13575.651512201101</v>
      </c>
      <c r="AQ219" s="61"/>
      <c r="AR219" s="65">
        <f t="shared" si="37"/>
        <v>13575.651512201101</v>
      </c>
      <c r="AS219" s="61"/>
      <c r="AT219" s="61"/>
      <c r="AU219" s="61"/>
      <c r="AV219" s="61"/>
      <c r="AW219" s="61"/>
      <c r="AX219" s="64">
        <f t="shared" si="38"/>
        <v>13969.345406054932</v>
      </c>
      <c r="AY219" s="61"/>
      <c r="AZ219" s="65">
        <f t="shared" si="39"/>
        <v>13969.345406054932</v>
      </c>
      <c r="BA219" s="61"/>
      <c r="BB219" s="61"/>
      <c r="BC219" s="61"/>
      <c r="BD219" s="61"/>
      <c r="BE219" s="61"/>
      <c r="BF219" s="66"/>
      <c r="BG219" s="66"/>
      <c r="BH219" s="66"/>
      <c r="BI219" s="66" t="s">
        <v>1513</v>
      </c>
    </row>
    <row r="220" spans="1:61" s="67" customFormat="1" x14ac:dyDescent="0.35">
      <c r="A220" s="90" t="s">
        <v>614</v>
      </c>
      <c r="B220" s="90" t="s">
        <v>160</v>
      </c>
      <c r="C220" s="90" t="s">
        <v>161</v>
      </c>
      <c r="D220" s="91" t="s">
        <v>162</v>
      </c>
      <c r="E220" s="90" t="s">
        <v>615</v>
      </c>
      <c r="F220" s="90" t="s">
        <v>507</v>
      </c>
      <c r="G220" s="90" t="s">
        <v>508</v>
      </c>
      <c r="H220" s="90" t="s">
        <v>166</v>
      </c>
      <c r="I220" s="92">
        <v>560</v>
      </c>
      <c r="J220" s="90" t="s">
        <v>200</v>
      </c>
      <c r="K220" s="93">
        <f t="shared" si="30"/>
        <v>5129.6000000000004</v>
      </c>
      <c r="L220" s="222">
        <v>1327.54</v>
      </c>
      <c r="M220" s="63"/>
      <c r="N220" s="63"/>
      <c r="O220" s="63"/>
      <c r="P220" s="60" t="s">
        <v>122</v>
      </c>
      <c r="Q220" s="60"/>
      <c r="R220" s="64">
        <v>1366.0386599999999</v>
      </c>
      <c r="S220" s="61"/>
      <c r="T220" s="65">
        <f t="shared" si="34"/>
        <v>1366.0386599999999</v>
      </c>
      <c r="U220" s="61"/>
      <c r="V220" s="61"/>
      <c r="W220" s="61"/>
      <c r="X220" s="61"/>
      <c r="Y220" s="61"/>
      <c r="Z220" s="64">
        <f t="shared" si="35"/>
        <v>1366.0386599999999</v>
      </c>
      <c r="AA220" s="61"/>
      <c r="AB220" s="65">
        <f t="shared" si="36"/>
        <v>1366.0386599999999</v>
      </c>
      <c r="AC220" s="61"/>
      <c r="AD220" s="61"/>
      <c r="AE220" s="61"/>
      <c r="AF220" s="61"/>
      <c r="AG220" s="61"/>
      <c r="AH220" s="64">
        <f t="shared" si="31"/>
        <v>1405.6537811399999</v>
      </c>
      <c r="AI220" s="61"/>
      <c r="AJ220" s="65">
        <f t="shared" si="32"/>
        <v>1405.6537811399999</v>
      </c>
      <c r="AK220" s="61"/>
      <c r="AL220" s="61"/>
      <c r="AM220" s="61"/>
      <c r="AN220" s="61"/>
      <c r="AO220" s="61"/>
      <c r="AP220" s="64">
        <f t="shared" si="33"/>
        <v>1446.4177407930599</v>
      </c>
      <c r="AQ220" s="61"/>
      <c r="AR220" s="65">
        <f t="shared" si="37"/>
        <v>1446.4177407930599</v>
      </c>
      <c r="AS220" s="61"/>
      <c r="AT220" s="61"/>
      <c r="AU220" s="61"/>
      <c r="AV220" s="61"/>
      <c r="AW220" s="61"/>
      <c r="AX220" s="64">
        <f t="shared" si="38"/>
        <v>1488.3638552760588</v>
      </c>
      <c r="AY220" s="61"/>
      <c r="AZ220" s="65">
        <f t="shared" si="39"/>
        <v>1488.3638552760588</v>
      </c>
      <c r="BA220" s="61"/>
      <c r="BB220" s="61"/>
      <c r="BC220" s="61"/>
      <c r="BD220" s="61"/>
      <c r="BE220" s="61"/>
      <c r="BF220" s="66"/>
      <c r="BG220" s="66"/>
      <c r="BH220" s="66"/>
      <c r="BI220" s="66" t="s">
        <v>1513</v>
      </c>
    </row>
    <row r="221" spans="1:61" s="67" customFormat="1" x14ac:dyDescent="0.35">
      <c r="A221" s="90" t="s">
        <v>616</v>
      </c>
      <c r="B221" s="90" t="s">
        <v>160</v>
      </c>
      <c r="C221" s="90" t="s">
        <v>161</v>
      </c>
      <c r="D221" s="91" t="s">
        <v>162</v>
      </c>
      <c r="E221" s="90" t="s">
        <v>617</v>
      </c>
      <c r="F221" s="90" t="s">
        <v>507</v>
      </c>
      <c r="G221" s="90" t="s">
        <v>508</v>
      </c>
      <c r="H221" s="90" t="s">
        <v>166</v>
      </c>
      <c r="I221" s="92">
        <v>5256</v>
      </c>
      <c r="J221" s="90" t="s">
        <v>170</v>
      </c>
      <c r="K221" s="93">
        <f t="shared" si="30"/>
        <v>48144.959999999999</v>
      </c>
      <c r="L221" s="222">
        <v>12459.9</v>
      </c>
      <c r="M221" s="63"/>
      <c r="N221" s="63"/>
      <c r="O221" s="63"/>
      <c r="P221" s="60" t="s">
        <v>122</v>
      </c>
      <c r="Q221" s="60"/>
      <c r="R221" s="64">
        <v>12821.2371</v>
      </c>
      <c r="S221" s="61"/>
      <c r="T221" s="65">
        <f t="shared" si="34"/>
        <v>12821.2371</v>
      </c>
      <c r="U221" s="61"/>
      <c r="V221" s="61"/>
      <c r="W221" s="61"/>
      <c r="X221" s="61"/>
      <c r="Y221" s="61"/>
      <c r="Z221" s="64">
        <f t="shared" si="35"/>
        <v>12821.2371</v>
      </c>
      <c r="AA221" s="61"/>
      <c r="AB221" s="65">
        <f t="shared" si="36"/>
        <v>12821.2371</v>
      </c>
      <c r="AC221" s="61"/>
      <c r="AD221" s="61"/>
      <c r="AE221" s="61"/>
      <c r="AF221" s="61"/>
      <c r="AG221" s="61"/>
      <c r="AH221" s="64">
        <f t="shared" si="31"/>
        <v>13193.0529759</v>
      </c>
      <c r="AI221" s="61"/>
      <c r="AJ221" s="65">
        <f t="shared" si="32"/>
        <v>13193.0529759</v>
      </c>
      <c r="AK221" s="61"/>
      <c r="AL221" s="61"/>
      <c r="AM221" s="61"/>
      <c r="AN221" s="61"/>
      <c r="AO221" s="61"/>
      <c r="AP221" s="64">
        <f t="shared" si="33"/>
        <v>13575.651512201101</v>
      </c>
      <c r="AQ221" s="61"/>
      <c r="AR221" s="65">
        <f t="shared" si="37"/>
        <v>13575.651512201101</v>
      </c>
      <c r="AS221" s="61"/>
      <c r="AT221" s="61"/>
      <c r="AU221" s="61"/>
      <c r="AV221" s="61"/>
      <c r="AW221" s="61"/>
      <c r="AX221" s="64">
        <f t="shared" si="38"/>
        <v>13969.345406054932</v>
      </c>
      <c r="AY221" s="61"/>
      <c r="AZ221" s="65">
        <f t="shared" si="39"/>
        <v>13969.345406054932</v>
      </c>
      <c r="BA221" s="61"/>
      <c r="BB221" s="61"/>
      <c r="BC221" s="61"/>
      <c r="BD221" s="61"/>
      <c r="BE221" s="61"/>
      <c r="BF221" s="66"/>
      <c r="BG221" s="66"/>
      <c r="BH221" s="66"/>
      <c r="BI221" s="66" t="s">
        <v>1513</v>
      </c>
    </row>
    <row r="222" spans="1:61" s="67" customFormat="1" x14ac:dyDescent="0.35">
      <c r="A222" s="90" t="s">
        <v>618</v>
      </c>
      <c r="B222" s="90" t="s">
        <v>160</v>
      </c>
      <c r="C222" s="90" t="s">
        <v>161</v>
      </c>
      <c r="D222" s="91" t="s">
        <v>162</v>
      </c>
      <c r="E222" s="90" t="s">
        <v>619</v>
      </c>
      <c r="F222" s="90" t="s">
        <v>507</v>
      </c>
      <c r="G222" s="90" t="s">
        <v>508</v>
      </c>
      <c r="H222" s="90" t="s">
        <v>166</v>
      </c>
      <c r="I222" s="92">
        <v>29838</v>
      </c>
      <c r="J222" s="90" t="s">
        <v>170</v>
      </c>
      <c r="K222" s="93">
        <f t="shared" si="30"/>
        <v>273316.08</v>
      </c>
      <c r="L222" s="222">
        <v>70734.14</v>
      </c>
      <c r="M222" s="63"/>
      <c r="N222" s="63"/>
      <c r="O222" s="63"/>
      <c r="P222" s="60" t="s">
        <v>122</v>
      </c>
      <c r="Q222" s="60"/>
      <c r="R222" s="64">
        <v>72785.430059999999</v>
      </c>
      <c r="S222" s="61"/>
      <c r="T222" s="65">
        <f t="shared" si="34"/>
        <v>72785.430059999999</v>
      </c>
      <c r="U222" s="61"/>
      <c r="V222" s="61"/>
      <c r="W222" s="61"/>
      <c r="X222" s="61"/>
      <c r="Y222" s="61"/>
      <c r="Z222" s="64">
        <f t="shared" si="35"/>
        <v>72785.430059999999</v>
      </c>
      <c r="AA222" s="61"/>
      <c r="AB222" s="65">
        <f t="shared" si="36"/>
        <v>72785.430059999999</v>
      </c>
      <c r="AC222" s="61"/>
      <c r="AD222" s="61"/>
      <c r="AE222" s="61"/>
      <c r="AF222" s="61"/>
      <c r="AG222" s="61"/>
      <c r="AH222" s="64">
        <f t="shared" si="31"/>
        <v>74896.207531740001</v>
      </c>
      <c r="AI222" s="61"/>
      <c r="AJ222" s="65">
        <f t="shared" si="32"/>
        <v>74896.207531740001</v>
      </c>
      <c r="AK222" s="61"/>
      <c r="AL222" s="61"/>
      <c r="AM222" s="61"/>
      <c r="AN222" s="61"/>
      <c r="AO222" s="61"/>
      <c r="AP222" s="64">
        <f t="shared" si="33"/>
        <v>77068.197550160461</v>
      </c>
      <c r="AQ222" s="61"/>
      <c r="AR222" s="65">
        <f t="shared" si="37"/>
        <v>77068.197550160461</v>
      </c>
      <c r="AS222" s="61"/>
      <c r="AT222" s="61"/>
      <c r="AU222" s="61"/>
      <c r="AV222" s="61"/>
      <c r="AW222" s="61"/>
      <c r="AX222" s="64">
        <f t="shared" si="38"/>
        <v>79303.175279115108</v>
      </c>
      <c r="AY222" s="61"/>
      <c r="AZ222" s="65">
        <f t="shared" si="39"/>
        <v>79303.175279115108</v>
      </c>
      <c r="BA222" s="61"/>
      <c r="BB222" s="61"/>
      <c r="BC222" s="61"/>
      <c r="BD222" s="61"/>
      <c r="BE222" s="61"/>
      <c r="BF222" s="66"/>
      <c r="BG222" s="66"/>
      <c r="BH222" s="66"/>
      <c r="BI222" s="66" t="s">
        <v>1513</v>
      </c>
    </row>
    <row r="223" spans="1:61" s="67" customFormat="1" x14ac:dyDescent="0.35">
      <c r="A223" s="90" t="s">
        <v>620</v>
      </c>
      <c r="B223" s="90" t="s">
        <v>160</v>
      </c>
      <c r="C223" s="90" t="s">
        <v>161</v>
      </c>
      <c r="D223" s="91" t="s">
        <v>162</v>
      </c>
      <c r="E223" s="90" t="s">
        <v>621</v>
      </c>
      <c r="F223" s="90" t="s">
        <v>507</v>
      </c>
      <c r="G223" s="90" t="s">
        <v>508</v>
      </c>
      <c r="H223" s="90" t="s">
        <v>166</v>
      </c>
      <c r="I223" s="92">
        <v>2400</v>
      </c>
      <c r="J223" s="90" t="s">
        <v>206</v>
      </c>
      <c r="K223" s="93">
        <f t="shared" si="30"/>
        <v>21984</v>
      </c>
      <c r="L223" s="222">
        <v>5689.45</v>
      </c>
      <c r="M223" s="63"/>
      <c r="N223" s="63"/>
      <c r="O223" s="63"/>
      <c r="P223" s="60" t="s">
        <v>122</v>
      </c>
      <c r="Q223" s="60"/>
      <c r="R223" s="64">
        <v>5854.4440500000001</v>
      </c>
      <c r="S223" s="61"/>
      <c r="T223" s="65">
        <f t="shared" si="34"/>
        <v>5854.4440500000001</v>
      </c>
      <c r="U223" s="61"/>
      <c r="V223" s="61"/>
      <c r="W223" s="61"/>
      <c r="X223" s="61"/>
      <c r="Y223" s="61"/>
      <c r="Z223" s="64">
        <f t="shared" si="35"/>
        <v>5854.4440500000001</v>
      </c>
      <c r="AA223" s="61"/>
      <c r="AB223" s="65">
        <f t="shared" si="36"/>
        <v>5854.4440500000001</v>
      </c>
      <c r="AC223" s="61"/>
      <c r="AD223" s="61"/>
      <c r="AE223" s="61"/>
      <c r="AF223" s="61"/>
      <c r="AG223" s="61"/>
      <c r="AH223" s="64">
        <f t="shared" si="31"/>
        <v>6024.2229274500005</v>
      </c>
      <c r="AI223" s="61"/>
      <c r="AJ223" s="65">
        <f t="shared" si="32"/>
        <v>6024.2229274500005</v>
      </c>
      <c r="AK223" s="61"/>
      <c r="AL223" s="61"/>
      <c r="AM223" s="61"/>
      <c r="AN223" s="61"/>
      <c r="AO223" s="61"/>
      <c r="AP223" s="64">
        <f t="shared" si="33"/>
        <v>6198.9253923460501</v>
      </c>
      <c r="AQ223" s="61"/>
      <c r="AR223" s="65">
        <f t="shared" si="37"/>
        <v>6198.9253923460501</v>
      </c>
      <c r="AS223" s="61"/>
      <c r="AT223" s="61"/>
      <c r="AU223" s="61"/>
      <c r="AV223" s="61"/>
      <c r="AW223" s="61"/>
      <c r="AX223" s="64">
        <f t="shared" si="38"/>
        <v>6378.6942287240854</v>
      </c>
      <c r="AY223" s="61"/>
      <c r="AZ223" s="65">
        <f t="shared" si="39"/>
        <v>6378.6942287240854</v>
      </c>
      <c r="BA223" s="61"/>
      <c r="BB223" s="61"/>
      <c r="BC223" s="61"/>
      <c r="BD223" s="61"/>
      <c r="BE223" s="61"/>
      <c r="BF223" s="66"/>
      <c r="BG223" s="66"/>
      <c r="BH223" s="66"/>
      <c r="BI223" s="66" t="s">
        <v>1513</v>
      </c>
    </row>
    <row r="224" spans="1:61" s="67" customFormat="1" x14ac:dyDescent="0.35">
      <c r="A224" s="90" t="s">
        <v>622</v>
      </c>
      <c r="B224" s="90" t="s">
        <v>160</v>
      </c>
      <c r="C224" s="90" t="s">
        <v>161</v>
      </c>
      <c r="D224" s="91" t="s">
        <v>162</v>
      </c>
      <c r="E224" s="90" t="s">
        <v>623</v>
      </c>
      <c r="F224" s="90" t="s">
        <v>507</v>
      </c>
      <c r="G224" s="90" t="s">
        <v>508</v>
      </c>
      <c r="H224" s="90" t="s">
        <v>166</v>
      </c>
      <c r="I224" s="92">
        <v>3868</v>
      </c>
      <c r="J224" s="90" t="s">
        <v>170</v>
      </c>
      <c r="K224" s="93">
        <f t="shared" si="30"/>
        <v>35430.879999999997</v>
      </c>
      <c r="L224" s="222">
        <v>9169.5</v>
      </c>
      <c r="M224" s="63"/>
      <c r="N224" s="63"/>
      <c r="O224" s="63"/>
      <c r="P224" s="60" t="s">
        <v>122</v>
      </c>
      <c r="Q224" s="60"/>
      <c r="R224" s="64">
        <v>9435.4154999999992</v>
      </c>
      <c r="S224" s="61"/>
      <c r="T224" s="65">
        <f t="shared" si="34"/>
        <v>9435.4154999999992</v>
      </c>
      <c r="U224" s="61"/>
      <c r="V224" s="61"/>
      <c r="W224" s="61"/>
      <c r="X224" s="61"/>
      <c r="Y224" s="61"/>
      <c r="Z224" s="64">
        <f t="shared" si="35"/>
        <v>9435.4154999999992</v>
      </c>
      <c r="AA224" s="61"/>
      <c r="AB224" s="65">
        <f t="shared" si="36"/>
        <v>9435.4154999999992</v>
      </c>
      <c r="AC224" s="61"/>
      <c r="AD224" s="61"/>
      <c r="AE224" s="61"/>
      <c r="AF224" s="61"/>
      <c r="AG224" s="61"/>
      <c r="AH224" s="64">
        <f t="shared" si="31"/>
        <v>9709.0425495</v>
      </c>
      <c r="AI224" s="61"/>
      <c r="AJ224" s="65">
        <f t="shared" si="32"/>
        <v>9709.0425495</v>
      </c>
      <c r="AK224" s="61"/>
      <c r="AL224" s="61"/>
      <c r="AM224" s="61"/>
      <c r="AN224" s="61"/>
      <c r="AO224" s="61"/>
      <c r="AP224" s="64">
        <f t="shared" si="33"/>
        <v>9990.6047834354995</v>
      </c>
      <c r="AQ224" s="61"/>
      <c r="AR224" s="65">
        <f t="shared" si="37"/>
        <v>9990.6047834354995</v>
      </c>
      <c r="AS224" s="61"/>
      <c r="AT224" s="61"/>
      <c r="AU224" s="61"/>
      <c r="AV224" s="61"/>
      <c r="AW224" s="61"/>
      <c r="AX224" s="64">
        <f t="shared" si="38"/>
        <v>10280.332322155129</v>
      </c>
      <c r="AY224" s="61"/>
      <c r="AZ224" s="65">
        <f t="shared" si="39"/>
        <v>10280.332322155129</v>
      </c>
      <c r="BA224" s="61"/>
      <c r="BB224" s="61"/>
      <c r="BC224" s="61"/>
      <c r="BD224" s="61"/>
      <c r="BE224" s="61"/>
      <c r="BF224" s="66"/>
      <c r="BG224" s="66"/>
      <c r="BH224" s="66"/>
      <c r="BI224" s="66" t="s">
        <v>1513</v>
      </c>
    </row>
    <row r="225" spans="1:61" s="67" customFormat="1" x14ac:dyDescent="0.35">
      <c r="A225" s="90" t="s">
        <v>624</v>
      </c>
      <c r="B225" s="90" t="s">
        <v>160</v>
      </c>
      <c r="C225" s="90" t="s">
        <v>161</v>
      </c>
      <c r="D225" s="91" t="s">
        <v>162</v>
      </c>
      <c r="E225" s="90" t="s">
        <v>625</v>
      </c>
      <c r="F225" s="90" t="s">
        <v>507</v>
      </c>
      <c r="G225" s="90" t="s">
        <v>508</v>
      </c>
      <c r="H225" s="90" t="s">
        <v>166</v>
      </c>
      <c r="I225" s="92">
        <v>13187</v>
      </c>
      <c r="J225" s="90" t="s">
        <v>173</v>
      </c>
      <c r="K225" s="93">
        <f t="shared" si="30"/>
        <v>120792.92</v>
      </c>
      <c r="L225" s="222">
        <v>31261.18</v>
      </c>
      <c r="M225" s="63"/>
      <c r="N225" s="63"/>
      <c r="O225" s="63"/>
      <c r="P225" s="60" t="s">
        <v>120</v>
      </c>
      <c r="Q225" s="60">
        <v>20</v>
      </c>
      <c r="R225" s="64">
        <v>32167.754219999999</v>
      </c>
      <c r="S225" s="61"/>
      <c r="T225" s="65">
        <f t="shared" si="34"/>
        <v>32167.754219999999</v>
      </c>
      <c r="U225" s="61"/>
      <c r="V225" s="61"/>
      <c r="W225" s="61"/>
      <c r="X225" s="61"/>
      <c r="Y225" s="61"/>
      <c r="Z225" s="64">
        <f t="shared" si="35"/>
        <v>32167.754219999999</v>
      </c>
      <c r="AA225" s="61"/>
      <c r="AB225" s="65">
        <f t="shared" si="36"/>
        <v>32167.754219999999</v>
      </c>
      <c r="AC225" s="61"/>
      <c r="AD225" s="61"/>
      <c r="AE225" s="61"/>
      <c r="AF225" s="61"/>
      <c r="AG225" s="61"/>
      <c r="AH225" s="64">
        <f t="shared" si="31"/>
        <v>33100.619092380002</v>
      </c>
      <c r="AI225" s="61"/>
      <c r="AJ225" s="65">
        <f t="shared" si="32"/>
        <v>33100.619092380002</v>
      </c>
      <c r="AK225" s="61"/>
      <c r="AL225" s="61"/>
      <c r="AM225" s="61"/>
      <c r="AN225" s="61"/>
      <c r="AO225" s="61"/>
      <c r="AP225" s="64">
        <f t="shared" si="33"/>
        <v>34060.53704605902</v>
      </c>
      <c r="AQ225" s="61"/>
      <c r="AR225" s="65">
        <f t="shared" si="37"/>
        <v>34060.53704605902</v>
      </c>
      <c r="AS225" s="61"/>
      <c r="AT225" s="61"/>
      <c r="AU225" s="61"/>
      <c r="AV225" s="61"/>
      <c r="AW225" s="61"/>
      <c r="AX225" s="64">
        <f t="shared" si="38"/>
        <v>35048.292620394735</v>
      </c>
      <c r="AY225" s="61"/>
      <c r="AZ225" s="65">
        <f t="shared" si="39"/>
        <v>35048.292620394735</v>
      </c>
      <c r="BA225" s="61"/>
      <c r="BB225" s="61"/>
      <c r="BC225" s="61"/>
      <c r="BD225" s="61"/>
      <c r="BE225" s="61"/>
      <c r="BF225" s="66"/>
      <c r="BG225" s="66" t="s">
        <v>1332</v>
      </c>
      <c r="BH225" s="66"/>
      <c r="BI225" s="66" t="s">
        <v>1513</v>
      </c>
    </row>
    <row r="226" spans="1:61" s="67" customFormat="1" x14ac:dyDescent="0.35">
      <c r="A226" s="90" t="s">
        <v>626</v>
      </c>
      <c r="B226" s="90" t="s">
        <v>160</v>
      </c>
      <c r="C226" s="90" t="s">
        <v>161</v>
      </c>
      <c r="D226" s="91" t="s">
        <v>162</v>
      </c>
      <c r="E226" s="90" t="s">
        <v>627</v>
      </c>
      <c r="F226" s="90" t="s">
        <v>507</v>
      </c>
      <c r="G226" s="90" t="s">
        <v>508</v>
      </c>
      <c r="H226" s="90" t="s">
        <v>166</v>
      </c>
      <c r="I226" s="92">
        <v>5256</v>
      </c>
      <c r="J226" s="90" t="s">
        <v>170</v>
      </c>
      <c r="K226" s="93">
        <f t="shared" si="30"/>
        <v>48144.959999999999</v>
      </c>
      <c r="L226" s="222">
        <v>12459.9</v>
      </c>
      <c r="M226" s="63"/>
      <c r="N226" s="63"/>
      <c r="O226" s="63"/>
      <c r="P226" s="60" t="s">
        <v>122</v>
      </c>
      <c r="Q226" s="60"/>
      <c r="R226" s="64">
        <v>12821.2371</v>
      </c>
      <c r="S226" s="61"/>
      <c r="T226" s="65">
        <f t="shared" si="34"/>
        <v>12821.2371</v>
      </c>
      <c r="U226" s="61"/>
      <c r="V226" s="61"/>
      <c r="W226" s="61"/>
      <c r="X226" s="61"/>
      <c r="Y226" s="61"/>
      <c r="Z226" s="64">
        <f t="shared" si="35"/>
        <v>12821.2371</v>
      </c>
      <c r="AA226" s="61"/>
      <c r="AB226" s="65">
        <f t="shared" si="36"/>
        <v>12821.2371</v>
      </c>
      <c r="AC226" s="61"/>
      <c r="AD226" s="61"/>
      <c r="AE226" s="61"/>
      <c r="AF226" s="61"/>
      <c r="AG226" s="61"/>
      <c r="AH226" s="64">
        <f t="shared" si="31"/>
        <v>13193.0529759</v>
      </c>
      <c r="AI226" s="61"/>
      <c r="AJ226" s="65">
        <f t="shared" si="32"/>
        <v>13193.0529759</v>
      </c>
      <c r="AK226" s="61"/>
      <c r="AL226" s="61"/>
      <c r="AM226" s="61"/>
      <c r="AN226" s="61"/>
      <c r="AO226" s="61"/>
      <c r="AP226" s="64">
        <f t="shared" si="33"/>
        <v>13575.651512201101</v>
      </c>
      <c r="AQ226" s="61"/>
      <c r="AR226" s="65">
        <f t="shared" si="37"/>
        <v>13575.651512201101</v>
      </c>
      <c r="AS226" s="61"/>
      <c r="AT226" s="61"/>
      <c r="AU226" s="61"/>
      <c r="AV226" s="61"/>
      <c r="AW226" s="61"/>
      <c r="AX226" s="64">
        <f t="shared" si="38"/>
        <v>13969.345406054932</v>
      </c>
      <c r="AY226" s="61"/>
      <c r="AZ226" s="65">
        <f t="shared" si="39"/>
        <v>13969.345406054932</v>
      </c>
      <c r="BA226" s="61"/>
      <c r="BB226" s="61"/>
      <c r="BC226" s="61"/>
      <c r="BD226" s="61"/>
      <c r="BE226" s="61"/>
      <c r="BF226" s="66"/>
      <c r="BG226" s="66"/>
      <c r="BH226" s="66"/>
      <c r="BI226" s="66" t="s">
        <v>1513</v>
      </c>
    </row>
    <row r="227" spans="1:61" s="67" customFormat="1" x14ac:dyDescent="0.35">
      <c r="A227" s="90" t="s">
        <v>628</v>
      </c>
      <c r="B227" s="90" t="s">
        <v>160</v>
      </c>
      <c r="C227" s="90" t="s">
        <v>161</v>
      </c>
      <c r="D227" s="91" t="s">
        <v>162</v>
      </c>
      <c r="E227" s="90" t="s">
        <v>629</v>
      </c>
      <c r="F227" s="90" t="s">
        <v>507</v>
      </c>
      <c r="G227" s="90" t="s">
        <v>508</v>
      </c>
      <c r="H227" s="90" t="s">
        <v>166</v>
      </c>
      <c r="I227" s="92">
        <v>7060</v>
      </c>
      <c r="J227" s="90" t="s">
        <v>170</v>
      </c>
      <c r="K227" s="93">
        <f t="shared" si="30"/>
        <v>64669.599999999999</v>
      </c>
      <c r="L227" s="222">
        <v>16736.48</v>
      </c>
      <c r="M227" s="63"/>
      <c r="N227" s="63"/>
      <c r="O227" s="63"/>
      <c r="P227" s="60" t="s">
        <v>120</v>
      </c>
      <c r="Q227" s="60">
        <v>999</v>
      </c>
      <c r="R227" s="64">
        <v>17221.837919999998</v>
      </c>
      <c r="S227" s="61"/>
      <c r="T227" s="65">
        <f t="shared" si="34"/>
        <v>17221.837919999998</v>
      </c>
      <c r="U227" s="61"/>
      <c r="V227" s="61"/>
      <c r="W227" s="61"/>
      <c r="X227" s="61"/>
      <c r="Y227" s="61"/>
      <c r="Z227" s="64">
        <f t="shared" si="35"/>
        <v>17221.837919999998</v>
      </c>
      <c r="AA227" s="61"/>
      <c r="AB227" s="65">
        <f t="shared" si="36"/>
        <v>17221.837919999998</v>
      </c>
      <c r="AC227" s="61"/>
      <c r="AD227" s="61"/>
      <c r="AE227" s="61"/>
      <c r="AF227" s="61"/>
      <c r="AG227" s="61"/>
      <c r="AH227" s="64">
        <f t="shared" si="31"/>
        <v>17721.271219679998</v>
      </c>
      <c r="AI227" s="61"/>
      <c r="AJ227" s="65">
        <f t="shared" si="32"/>
        <v>17721.271219679998</v>
      </c>
      <c r="AK227" s="61"/>
      <c r="AL227" s="61"/>
      <c r="AM227" s="61"/>
      <c r="AN227" s="61"/>
      <c r="AO227" s="61"/>
      <c r="AP227" s="64">
        <f t="shared" si="33"/>
        <v>18235.188085050719</v>
      </c>
      <c r="AQ227" s="61"/>
      <c r="AR227" s="65">
        <f t="shared" si="37"/>
        <v>18235.188085050719</v>
      </c>
      <c r="AS227" s="61"/>
      <c r="AT227" s="61"/>
      <c r="AU227" s="61"/>
      <c r="AV227" s="61"/>
      <c r="AW227" s="61"/>
      <c r="AX227" s="64">
        <f t="shared" si="38"/>
        <v>18764.008539517188</v>
      </c>
      <c r="AY227" s="61"/>
      <c r="AZ227" s="65">
        <f t="shared" si="39"/>
        <v>18764.008539517188</v>
      </c>
      <c r="BA227" s="61"/>
      <c r="BB227" s="61"/>
      <c r="BC227" s="61"/>
      <c r="BD227" s="61"/>
      <c r="BE227" s="61"/>
      <c r="BF227" s="66"/>
      <c r="BG227" s="66" t="s">
        <v>1332</v>
      </c>
      <c r="BH227" s="66"/>
      <c r="BI227" s="66" t="s">
        <v>1513</v>
      </c>
    </row>
    <row r="228" spans="1:61" s="67" customFormat="1" x14ac:dyDescent="0.35">
      <c r="A228" s="90" t="s">
        <v>630</v>
      </c>
      <c r="B228" s="90" t="s">
        <v>160</v>
      </c>
      <c r="C228" s="90" t="s">
        <v>161</v>
      </c>
      <c r="D228" s="91" t="s">
        <v>162</v>
      </c>
      <c r="E228" s="90" t="s">
        <v>631</v>
      </c>
      <c r="F228" s="90" t="s">
        <v>507</v>
      </c>
      <c r="G228" s="90" t="s">
        <v>508</v>
      </c>
      <c r="H228" s="90" t="s">
        <v>166</v>
      </c>
      <c r="I228" s="92">
        <v>5358</v>
      </c>
      <c r="J228" s="90" t="s">
        <v>170</v>
      </c>
      <c r="K228" s="93">
        <f t="shared" si="30"/>
        <v>49079.28</v>
      </c>
      <c r="L228" s="222">
        <v>12701.71</v>
      </c>
      <c r="M228" s="63"/>
      <c r="N228" s="63"/>
      <c r="O228" s="63"/>
      <c r="P228" s="60" t="s">
        <v>120</v>
      </c>
      <c r="Q228" s="60">
        <v>999</v>
      </c>
      <c r="R228" s="64">
        <v>13070.059589999999</v>
      </c>
      <c r="S228" s="61"/>
      <c r="T228" s="65">
        <f t="shared" si="34"/>
        <v>13070.059589999999</v>
      </c>
      <c r="U228" s="61"/>
      <c r="V228" s="61"/>
      <c r="W228" s="61"/>
      <c r="X228" s="61"/>
      <c r="Y228" s="61"/>
      <c r="Z228" s="64">
        <f t="shared" si="35"/>
        <v>13070.059589999999</v>
      </c>
      <c r="AA228" s="61"/>
      <c r="AB228" s="65">
        <f t="shared" si="36"/>
        <v>13070.059589999999</v>
      </c>
      <c r="AC228" s="61"/>
      <c r="AD228" s="61"/>
      <c r="AE228" s="61"/>
      <c r="AF228" s="61"/>
      <c r="AG228" s="61"/>
      <c r="AH228" s="64">
        <f t="shared" si="31"/>
        <v>13449.091318109999</v>
      </c>
      <c r="AI228" s="61"/>
      <c r="AJ228" s="65">
        <f t="shared" si="32"/>
        <v>13449.091318109999</v>
      </c>
      <c r="AK228" s="61"/>
      <c r="AL228" s="61"/>
      <c r="AM228" s="61"/>
      <c r="AN228" s="61"/>
      <c r="AO228" s="61"/>
      <c r="AP228" s="64">
        <f t="shared" si="33"/>
        <v>13839.114966335188</v>
      </c>
      <c r="AQ228" s="61"/>
      <c r="AR228" s="65">
        <f t="shared" si="37"/>
        <v>13839.114966335188</v>
      </c>
      <c r="AS228" s="61"/>
      <c r="AT228" s="61"/>
      <c r="AU228" s="61"/>
      <c r="AV228" s="61"/>
      <c r="AW228" s="61"/>
      <c r="AX228" s="64">
        <f t="shared" si="38"/>
        <v>14240.449300358909</v>
      </c>
      <c r="AY228" s="61"/>
      <c r="AZ228" s="65">
        <f t="shared" si="39"/>
        <v>14240.449300358909</v>
      </c>
      <c r="BA228" s="61"/>
      <c r="BB228" s="61"/>
      <c r="BC228" s="61"/>
      <c r="BD228" s="61"/>
      <c r="BE228" s="61"/>
      <c r="BF228" s="66"/>
      <c r="BG228" s="66" t="s">
        <v>1332</v>
      </c>
      <c r="BH228" s="66"/>
      <c r="BI228" s="66" t="s">
        <v>1513</v>
      </c>
    </row>
    <row r="229" spans="1:61" s="67" customFormat="1" x14ac:dyDescent="0.35">
      <c r="A229" s="90" t="s">
        <v>632</v>
      </c>
      <c r="B229" s="90" t="s">
        <v>160</v>
      </c>
      <c r="C229" s="90" t="s">
        <v>161</v>
      </c>
      <c r="D229" s="91" t="s">
        <v>162</v>
      </c>
      <c r="E229" s="90" t="s">
        <v>633</v>
      </c>
      <c r="F229" s="90" t="s">
        <v>507</v>
      </c>
      <c r="G229" s="90" t="s">
        <v>508</v>
      </c>
      <c r="H229" s="90" t="s">
        <v>166</v>
      </c>
      <c r="I229" s="92">
        <v>7061</v>
      </c>
      <c r="J229" s="90" t="s">
        <v>170</v>
      </c>
      <c r="K229" s="93">
        <f t="shared" si="30"/>
        <v>64678.76</v>
      </c>
      <c r="L229" s="222">
        <v>16738.849999999999</v>
      </c>
      <c r="M229" s="63"/>
      <c r="N229" s="63"/>
      <c r="O229" s="63"/>
      <c r="P229" s="60" t="s">
        <v>120</v>
      </c>
      <c r="Q229" s="60">
        <v>999</v>
      </c>
      <c r="R229" s="64">
        <v>17224.27665</v>
      </c>
      <c r="S229" s="61"/>
      <c r="T229" s="65">
        <f t="shared" si="34"/>
        <v>17224.27665</v>
      </c>
      <c r="U229" s="61"/>
      <c r="V229" s="61"/>
      <c r="W229" s="61"/>
      <c r="X229" s="61"/>
      <c r="Y229" s="61"/>
      <c r="Z229" s="64">
        <f t="shared" si="35"/>
        <v>17224.27665</v>
      </c>
      <c r="AA229" s="61"/>
      <c r="AB229" s="65">
        <f t="shared" si="36"/>
        <v>17224.27665</v>
      </c>
      <c r="AC229" s="61"/>
      <c r="AD229" s="61"/>
      <c r="AE229" s="61"/>
      <c r="AF229" s="61"/>
      <c r="AG229" s="61"/>
      <c r="AH229" s="64">
        <f t="shared" si="31"/>
        <v>17723.78067285</v>
      </c>
      <c r="AI229" s="61"/>
      <c r="AJ229" s="65">
        <f t="shared" si="32"/>
        <v>17723.78067285</v>
      </c>
      <c r="AK229" s="61"/>
      <c r="AL229" s="61"/>
      <c r="AM229" s="61"/>
      <c r="AN229" s="61"/>
      <c r="AO229" s="61"/>
      <c r="AP229" s="64">
        <f t="shared" si="33"/>
        <v>18237.770312362649</v>
      </c>
      <c r="AQ229" s="61"/>
      <c r="AR229" s="65">
        <f t="shared" si="37"/>
        <v>18237.770312362649</v>
      </c>
      <c r="AS229" s="61"/>
      <c r="AT229" s="61"/>
      <c r="AU229" s="61"/>
      <c r="AV229" s="61"/>
      <c r="AW229" s="61"/>
      <c r="AX229" s="64">
        <f t="shared" si="38"/>
        <v>18766.665651421165</v>
      </c>
      <c r="AY229" s="61"/>
      <c r="AZ229" s="65">
        <f t="shared" si="39"/>
        <v>18766.665651421165</v>
      </c>
      <c r="BA229" s="61"/>
      <c r="BB229" s="61"/>
      <c r="BC229" s="61"/>
      <c r="BD229" s="61"/>
      <c r="BE229" s="61"/>
      <c r="BF229" s="66"/>
      <c r="BG229" s="66" t="s">
        <v>1332</v>
      </c>
      <c r="BH229" s="66"/>
      <c r="BI229" s="66" t="s">
        <v>1513</v>
      </c>
    </row>
    <row r="230" spans="1:61" s="67" customFormat="1" x14ac:dyDescent="0.35">
      <c r="A230" s="90" t="s">
        <v>634</v>
      </c>
      <c r="B230" s="90" t="s">
        <v>160</v>
      </c>
      <c r="C230" s="90" t="s">
        <v>161</v>
      </c>
      <c r="D230" s="91" t="s">
        <v>162</v>
      </c>
      <c r="E230" s="90" t="s">
        <v>635</v>
      </c>
      <c r="F230" s="90" t="s">
        <v>507</v>
      </c>
      <c r="G230" s="90" t="s">
        <v>508</v>
      </c>
      <c r="H230" s="90" t="s">
        <v>166</v>
      </c>
      <c r="I230" s="92">
        <v>4800</v>
      </c>
      <c r="J230" s="90" t="s">
        <v>203</v>
      </c>
      <c r="K230" s="93">
        <f t="shared" si="30"/>
        <v>43968</v>
      </c>
      <c r="L230" s="222">
        <v>11378.91</v>
      </c>
      <c r="M230" s="63"/>
      <c r="N230" s="63"/>
      <c r="O230" s="63"/>
      <c r="P230" s="60" t="s">
        <v>122</v>
      </c>
      <c r="Q230" s="60"/>
      <c r="R230" s="64">
        <v>11708.89839</v>
      </c>
      <c r="S230" s="61"/>
      <c r="T230" s="65">
        <f t="shared" si="34"/>
        <v>11708.89839</v>
      </c>
      <c r="U230" s="61"/>
      <c r="V230" s="61"/>
      <c r="W230" s="61"/>
      <c r="X230" s="61"/>
      <c r="Y230" s="61"/>
      <c r="Z230" s="64">
        <f t="shared" si="35"/>
        <v>11708.89839</v>
      </c>
      <c r="AA230" s="61"/>
      <c r="AB230" s="65">
        <f t="shared" si="36"/>
        <v>11708.89839</v>
      </c>
      <c r="AC230" s="61"/>
      <c r="AD230" s="61"/>
      <c r="AE230" s="61"/>
      <c r="AF230" s="61"/>
      <c r="AG230" s="61"/>
      <c r="AH230" s="64">
        <f t="shared" si="31"/>
        <v>12048.45644331</v>
      </c>
      <c r="AI230" s="61"/>
      <c r="AJ230" s="65">
        <f t="shared" si="32"/>
        <v>12048.45644331</v>
      </c>
      <c r="AK230" s="61"/>
      <c r="AL230" s="61"/>
      <c r="AM230" s="61"/>
      <c r="AN230" s="61"/>
      <c r="AO230" s="61"/>
      <c r="AP230" s="64">
        <f t="shared" si="33"/>
        <v>12397.86168016599</v>
      </c>
      <c r="AQ230" s="61"/>
      <c r="AR230" s="65">
        <f t="shared" si="37"/>
        <v>12397.86168016599</v>
      </c>
      <c r="AS230" s="61"/>
      <c r="AT230" s="61"/>
      <c r="AU230" s="61"/>
      <c r="AV230" s="61"/>
      <c r="AW230" s="61"/>
      <c r="AX230" s="64">
        <f t="shared" si="38"/>
        <v>12757.399668890805</v>
      </c>
      <c r="AY230" s="61"/>
      <c r="AZ230" s="65">
        <f t="shared" si="39"/>
        <v>12757.399668890805</v>
      </c>
      <c r="BA230" s="61"/>
      <c r="BB230" s="61"/>
      <c r="BC230" s="61"/>
      <c r="BD230" s="61"/>
      <c r="BE230" s="61"/>
      <c r="BF230" s="66"/>
      <c r="BG230" s="66"/>
      <c r="BH230" s="66"/>
      <c r="BI230" s="66" t="s">
        <v>1513</v>
      </c>
    </row>
    <row r="231" spans="1:61" s="67" customFormat="1" x14ac:dyDescent="0.35">
      <c r="A231" s="90" t="s">
        <v>636</v>
      </c>
      <c r="B231" s="90" t="s">
        <v>160</v>
      </c>
      <c r="C231" s="90" t="s">
        <v>161</v>
      </c>
      <c r="D231" s="91" t="s">
        <v>162</v>
      </c>
      <c r="E231" s="90" t="s">
        <v>259</v>
      </c>
      <c r="F231" s="90" t="s">
        <v>507</v>
      </c>
      <c r="G231" s="90" t="s">
        <v>508</v>
      </c>
      <c r="H231" s="90" t="s">
        <v>166</v>
      </c>
      <c r="I231" s="92">
        <v>13500</v>
      </c>
      <c r="J231" s="90" t="s">
        <v>173</v>
      </c>
      <c r="K231" s="93">
        <f t="shared" si="30"/>
        <v>123660</v>
      </c>
      <c r="L231" s="222">
        <v>32003.18</v>
      </c>
      <c r="M231" s="63"/>
      <c r="N231" s="63"/>
      <c r="O231" s="63"/>
      <c r="P231" s="60" t="s">
        <v>122</v>
      </c>
      <c r="Q231" s="60"/>
      <c r="R231" s="64">
        <v>32931.272219999999</v>
      </c>
      <c r="S231" s="61"/>
      <c r="T231" s="65">
        <f t="shared" si="34"/>
        <v>32931.272219999999</v>
      </c>
      <c r="U231" s="61"/>
      <c r="V231" s="61"/>
      <c r="W231" s="61"/>
      <c r="X231" s="61"/>
      <c r="Y231" s="61"/>
      <c r="Z231" s="64">
        <f t="shared" si="35"/>
        <v>32931.272219999999</v>
      </c>
      <c r="AA231" s="61"/>
      <c r="AB231" s="65">
        <f t="shared" si="36"/>
        <v>32931.272219999999</v>
      </c>
      <c r="AC231" s="61"/>
      <c r="AD231" s="61"/>
      <c r="AE231" s="61"/>
      <c r="AF231" s="61"/>
      <c r="AG231" s="61"/>
      <c r="AH231" s="64">
        <f t="shared" si="31"/>
        <v>33886.279114379999</v>
      </c>
      <c r="AI231" s="61"/>
      <c r="AJ231" s="65">
        <f t="shared" si="32"/>
        <v>33886.279114379999</v>
      </c>
      <c r="AK231" s="61"/>
      <c r="AL231" s="61"/>
      <c r="AM231" s="61"/>
      <c r="AN231" s="61"/>
      <c r="AO231" s="61"/>
      <c r="AP231" s="64">
        <f t="shared" si="33"/>
        <v>34868.98120869702</v>
      </c>
      <c r="AQ231" s="61"/>
      <c r="AR231" s="65">
        <f t="shared" si="37"/>
        <v>34868.98120869702</v>
      </c>
      <c r="AS231" s="61"/>
      <c r="AT231" s="61"/>
      <c r="AU231" s="61"/>
      <c r="AV231" s="61"/>
      <c r="AW231" s="61"/>
      <c r="AX231" s="64">
        <f t="shared" si="38"/>
        <v>35880.18166374923</v>
      </c>
      <c r="AY231" s="61"/>
      <c r="AZ231" s="65">
        <f t="shared" si="39"/>
        <v>35880.18166374923</v>
      </c>
      <c r="BA231" s="61"/>
      <c r="BB231" s="61"/>
      <c r="BC231" s="61"/>
      <c r="BD231" s="61"/>
      <c r="BE231" s="61"/>
      <c r="BF231" s="66"/>
      <c r="BG231" s="66"/>
      <c r="BH231" s="66"/>
      <c r="BI231" s="66" t="s">
        <v>1513</v>
      </c>
    </row>
    <row r="232" spans="1:61" s="67" customFormat="1" x14ac:dyDescent="0.35">
      <c r="A232" s="90" t="s">
        <v>637</v>
      </c>
      <c r="B232" s="90" t="s">
        <v>160</v>
      </c>
      <c r="C232" s="90" t="s">
        <v>161</v>
      </c>
      <c r="D232" s="91" t="s">
        <v>162</v>
      </c>
      <c r="E232" s="90" t="s">
        <v>638</v>
      </c>
      <c r="F232" s="90" t="s">
        <v>507</v>
      </c>
      <c r="G232" s="90" t="s">
        <v>508</v>
      </c>
      <c r="H232" s="90" t="s">
        <v>166</v>
      </c>
      <c r="I232" s="92">
        <v>340</v>
      </c>
      <c r="J232" s="90" t="s">
        <v>200</v>
      </c>
      <c r="K232" s="93">
        <f t="shared" si="30"/>
        <v>3114.4</v>
      </c>
      <c r="L232" s="222">
        <v>806.01</v>
      </c>
      <c r="M232" s="63"/>
      <c r="N232" s="63"/>
      <c r="O232" s="63"/>
      <c r="P232" s="60" t="s">
        <v>122</v>
      </c>
      <c r="Q232" s="60"/>
      <c r="R232" s="64">
        <v>829.38428999999996</v>
      </c>
      <c r="S232" s="61"/>
      <c r="T232" s="65">
        <f t="shared" si="34"/>
        <v>829.38428999999996</v>
      </c>
      <c r="U232" s="61"/>
      <c r="V232" s="61"/>
      <c r="W232" s="61"/>
      <c r="X232" s="61"/>
      <c r="Y232" s="61"/>
      <c r="Z232" s="64">
        <f t="shared" si="35"/>
        <v>829.38428999999996</v>
      </c>
      <c r="AA232" s="61"/>
      <c r="AB232" s="65">
        <f t="shared" si="36"/>
        <v>829.38428999999996</v>
      </c>
      <c r="AC232" s="61"/>
      <c r="AD232" s="61"/>
      <c r="AE232" s="61"/>
      <c r="AF232" s="61"/>
      <c r="AG232" s="61"/>
      <c r="AH232" s="64">
        <f t="shared" si="31"/>
        <v>853.43643440999995</v>
      </c>
      <c r="AI232" s="61"/>
      <c r="AJ232" s="65">
        <f t="shared" si="32"/>
        <v>853.43643440999995</v>
      </c>
      <c r="AK232" s="61"/>
      <c r="AL232" s="61"/>
      <c r="AM232" s="61"/>
      <c r="AN232" s="61"/>
      <c r="AO232" s="61"/>
      <c r="AP232" s="64">
        <f t="shared" si="33"/>
        <v>878.1860910078899</v>
      </c>
      <c r="AQ232" s="61"/>
      <c r="AR232" s="65">
        <f t="shared" si="37"/>
        <v>878.1860910078899</v>
      </c>
      <c r="AS232" s="61"/>
      <c r="AT232" s="61"/>
      <c r="AU232" s="61"/>
      <c r="AV232" s="61"/>
      <c r="AW232" s="61"/>
      <c r="AX232" s="64">
        <f t="shared" si="38"/>
        <v>903.65348764711871</v>
      </c>
      <c r="AY232" s="61"/>
      <c r="AZ232" s="65">
        <f t="shared" si="39"/>
        <v>903.65348764711871</v>
      </c>
      <c r="BA232" s="61"/>
      <c r="BB232" s="61"/>
      <c r="BC232" s="61"/>
      <c r="BD232" s="61"/>
      <c r="BE232" s="61"/>
      <c r="BF232" s="66"/>
      <c r="BG232" s="66"/>
      <c r="BH232" s="66"/>
      <c r="BI232" s="66" t="s">
        <v>1513</v>
      </c>
    </row>
    <row r="233" spans="1:61" s="67" customFormat="1" x14ac:dyDescent="0.35">
      <c r="A233" s="90" t="s">
        <v>639</v>
      </c>
      <c r="B233" s="90" t="s">
        <v>160</v>
      </c>
      <c r="C233" s="90" t="s">
        <v>161</v>
      </c>
      <c r="D233" s="91" t="s">
        <v>162</v>
      </c>
      <c r="E233" s="90" t="s">
        <v>640</v>
      </c>
      <c r="F233" s="90" t="s">
        <v>507</v>
      </c>
      <c r="G233" s="90" t="s">
        <v>508</v>
      </c>
      <c r="H233" s="90" t="s">
        <v>166</v>
      </c>
      <c r="I233" s="92">
        <v>5358</v>
      </c>
      <c r="J233" s="90" t="s">
        <v>170</v>
      </c>
      <c r="K233" s="93">
        <f t="shared" si="30"/>
        <v>49079.28</v>
      </c>
      <c r="L233" s="222">
        <v>12701.71</v>
      </c>
      <c r="M233" s="63"/>
      <c r="N233" s="63"/>
      <c r="O233" s="63"/>
      <c r="P233" s="60" t="s">
        <v>120</v>
      </c>
      <c r="Q233" s="60">
        <v>999</v>
      </c>
      <c r="R233" s="64">
        <v>13070.059589999999</v>
      </c>
      <c r="S233" s="61"/>
      <c r="T233" s="65">
        <f t="shared" si="34"/>
        <v>13070.059589999999</v>
      </c>
      <c r="U233" s="61"/>
      <c r="V233" s="61"/>
      <c r="W233" s="61"/>
      <c r="X233" s="61"/>
      <c r="Y233" s="61"/>
      <c r="Z233" s="64">
        <f t="shared" si="35"/>
        <v>13070.059589999999</v>
      </c>
      <c r="AA233" s="61"/>
      <c r="AB233" s="65">
        <f t="shared" si="36"/>
        <v>13070.059589999999</v>
      </c>
      <c r="AC233" s="61"/>
      <c r="AD233" s="61"/>
      <c r="AE233" s="61"/>
      <c r="AF233" s="61"/>
      <c r="AG233" s="61"/>
      <c r="AH233" s="64">
        <f t="shared" si="31"/>
        <v>13449.091318109999</v>
      </c>
      <c r="AI233" s="61"/>
      <c r="AJ233" s="65">
        <f t="shared" si="32"/>
        <v>13449.091318109999</v>
      </c>
      <c r="AK233" s="61"/>
      <c r="AL233" s="61"/>
      <c r="AM233" s="61"/>
      <c r="AN233" s="61"/>
      <c r="AO233" s="61"/>
      <c r="AP233" s="64">
        <f t="shared" si="33"/>
        <v>13839.114966335188</v>
      </c>
      <c r="AQ233" s="61"/>
      <c r="AR233" s="65">
        <f t="shared" si="37"/>
        <v>13839.114966335188</v>
      </c>
      <c r="AS233" s="61"/>
      <c r="AT233" s="61"/>
      <c r="AU233" s="61"/>
      <c r="AV233" s="61"/>
      <c r="AW233" s="61"/>
      <c r="AX233" s="64">
        <f t="shared" si="38"/>
        <v>14240.449300358909</v>
      </c>
      <c r="AY233" s="61"/>
      <c r="AZ233" s="65">
        <f t="shared" si="39"/>
        <v>14240.449300358909</v>
      </c>
      <c r="BA233" s="61"/>
      <c r="BB233" s="61"/>
      <c r="BC233" s="61"/>
      <c r="BD233" s="61"/>
      <c r="BE233" s="61"/>
      <c r="BF233" s="66"/>
      <c r="BG233" s="66" t="s">
        <v>1332</v>
      </c>
      <c r="BH233" s="66"/>
      <c r="BI233" s="66" t="s">
        <v>1513</v>
      </c>
    </row>
    <row r="234" spans="1:61" s="67" customFormat="1" x14ac:dyDescent="0.35">
      <c r="A234" s="90" t="s">
        <v>641</v>
      </c>
      <c r="B234" s="90" t="s">
        <v>160</v>
      </c>
      <c r="C234" s="90" t="s">
        <v>161</v>
      </c>
      <c r="D234" s="91" t="s">
        <v>162</v>
      </c>
      <c r="E234" s="90" t="s">
        <v>642</v>
      </c>
      <c r="F234" s="90" t="s">
        <v>507</v>
      </c>
      <c r="G234" s="90" t="s">
        <v>508</v>
      </c>
      <c r="H234" s="90" t="s">
        <v>166</v>
      </c>
      <c r="I234" s="92">
        <v>20676</v>
      </c>
      <c r="J234" s="90" t="s">
        <v>200</v>
      </c>
      <c r="K234" s="93">
        <f t="shared" si="30"/>
        <v>189392.16</v>
      </c>
      <c r="L234" s="222">
        <v>49014.65</v>
      </c>
      <c r="M234" s="63"/>
      <c r="N234" s="63"/>
      <c r="O234" s="63"/>
      <c r="P234" s="60" t="s">
        <v>122</v>
      </c>
      <c r="Q234" s="60"/>
      <c r="R234" s="64">
        <v>50436.074850000005</v>
      </c>
      <c r="S234" s="61"/>
      <c r="T234" s="65">
        <f t="shared" si="34"/>
        <v>50436.074850000005</v>
      </c>
      <c r="U234" s="61"/>
      <c r="V234" s="61"/>
      <c r="W234" s="61"/>
      <c r="X234" s="61"/>
      <c r="Y234" s="61"/>
      <c r="Z234" s="64">
        <f t="shared" si="35"/>
        <v>50436.074850000005</v>
      </c>
      <c r="AA234" s="61"/>
      <c r="AB234" s="65">
        <f t="shared" si="36"/>
        <v>50436.074850000005</v>
      </c>
      <c r="AC234" s="61"/>
      <c r="AD234" s="61"/>
      <c r="AE234" s="61"/>
      <c r="AF234" s="61"/>
      <c r="AG234" s="61"/>
      <c r="AH234" s="64">
        <f t="shared" si="31"/>
        <v>51898.721020650002</v>
      </c>
      <c r="AI234" s="61"/>
      <c r="AJ234" s="65">
        <f t="shared" si="32"/>
        <v>51898.721020650002</v>
      </c>
      <c r="AK234" s="61"/>
      <c r="AL234" s="61"/>
      <c r="AM234" s="61"/>
      <c r="AN234" s="61"/>
      <c r="AO234" s="61"/>
      <c r="AP234" s="64">
        <f t="shared" si="33"/>
        <v>53403.78393024885</v>
      </c>
      <c r="AQ234" s="61"/>
      <c r="AR234" s="65">
        <f t="shared" si="37"/>
        <v>53403.78393024885</v>
      </c>
      <c r="AS234" s="61"/>
      <c r="AT234" s="61"/>
      <c r="AU234" s="61"/>
      <c r="AV234" s="61"/>
      <c r="AW234" s="61"/>
      <c r="AX234" s="64">
        <f t="shared" si="38"/>
        <v>54952.493664226065</v>
      </c>
      <c r="AY234" s="61"/>
      <c r="AZ234" s="65">
        <f t="shared" si="39"/>
        <v>54952.493664226065</v>
      </c>
      <c r="BA234" s="61"/>
      <c r="BB234" s="61"/>
      <c r="BC234" s="61"/>
      <c r="BD234" s="61"/>
      <c r="BE234" s="61"/>
      <c r="BF234" s="66"/>
      <c r="BG234" s="66"/>
      <c r="BH234" s="66"/>
      <c r="BI234" s="66" t="s">
        <v>1513</v>
      </c>
    </row>
    <row r="235" spans="1:61" s="67" customFormat="1" x14ac:dyDescent="0.35">
      <c r="A235" s="90" t="s">
        <v>643</v>
      </c>
      <c r="B235" s="90" t="s">
        <v>160</v>
      </c>
      <c r="C235" s="90" t="s">
        <v>161</v>
      </c>
      <c r="D235" s="91" t="s">
        <v>162</v>
      </c>
      <c r="E235" s="90" t="s">
        <v>644</v>
      </c>
      <c r="F235" s="90" t="s">
        <v>507</v>
      </c>
      <c r="G235" s="90" t="s">
        <v>508</v>
      </c>
      <c r="H235" s="90" t="s">
        <v>166</v>
      </c>
      <c r="I235" s="92">
        <v>26310</v>
      </c>
      <c r="J235" s="90" t="s">
        <v>167</v>
      </c>
      <c r="K235" s="93">
        <f t="shared" si="30"/>
        <v>240999.6</v>
      </c>
      <c r="L235" s="222">
        <v>62370.64</v>
      </c>
      <c r="M235" s="63"/>
      <c r="N235" s="63"/>
      <c r="O235" s="63"/>
      <c r="P235" s="60" t="s">
        <v>122</v>
      </c>
      <c r="Q235" s="60"/>
      <c r="R235" s="64">
        <v>64179.388559999999</v>
      </c>
      <c r="S235" s="61"/>
      <c r="T235" s="65">
        <f t="shared" si="34"/>
        <v>64179.388559999999</v>
      </c>
      <c r="U235" s="61"/>
      <c r="V235" s="61"/>
      <c r="W235" s="61"/>
      <c r="X235" s="61"/>
      <c r="Y235" s="61"/>
      <c r="Z235" s="64">
        <f t="shared" si="35"/>
        <v>64179.388559999999</v>
      </c>
      <c r="AA235" s="61"/>
      <c r="AB235" s="65">
        <f t="shared" si="36"/>
        <v>64179.388559999999</v>
      </c>
      <c r="AC235" s="61"/>
      <c r="AD235" s="61"/>
      <c r="AE235" s="61"/>
      <c r="AF235" s="61"/>
      <c r="AG235" s="61"/>
      <c r="AH235" s="64">
        <f t="shared" si="31"/>
        <v>66040.590828240005</v>
      </c>
      <c r="AI235" s="61"/>
      <c r="AJ235" s="65">
        <f t="shared" si="32"/>
        <v>66040.590828240005</v>
      </c>
      <c r="AK235" s="61"/>
      <c r="AL235" s="61"/>
      <c r="AM235" s="61"/>
      <c r="AN235" s="61"/>
      <c r="AO235" s="61"/>
      <c r="AP235" s="64">
        <f t="shared" si="33"/>
        <v>67955.767962258964</v>
      </c>
      <c r="AQ235" s="61"/>
      <c r="AR235" s="65">
        <f t="shared" si="37"/>
        <v>67955.767962258964</v>
      </c>
      <c r="AS235" s="61"/>
      <c r="AT235" s="61"/>
      <c r="AU235" s="61"/>
      <c r="AV235" s="61"/>
      <c r="AW235" s="61"/>
      <c r="AX235" s="64">
        <f t="shared" si="38"/>
        <v>69926.48523316448</v>
      </c>
      <c r="AY235" s="61"/>
      <c r="AZ235" s="65">
        <f t="shared" si="39"/>
        <v>69926.48523316448</v>
      </c>
      <c r="BA235" s="61"/>
      <c r="BB235" s="61"/>
      <c r="BC235" s="61"/>
      <c r="BD235" s="61"/>
      <c r="BE235" s="61"/>
      <c r="BF235" s="66"/>
      <c r="BG235" s="66"/>
      <c r="BH235" s="66"/>
      <c r="BI235" s="66" t="s">
        <v>1513</v>
      </c>
    </row>
    <row r="236" spans="1:61" s="67" customFormat="1" x14ac:dyDescent="0.35">
      <c r="A236" s="90" t="s">
        <v>645</v>
      </c>
      <c r="B236" s="90" t="s">
        <v>160</v>
      </c>
      <c r="C236" s="90" t="s">
        <v>161</v>
      </c>
      <c r="D236" s="91" t="s">
        <v>162</v>
      </c>
      <c r="E236" s="90" t="s">
        <v>646</v>
      </c>
      <c r="F236" s="90" t="s">
        <v>507</v>
      </c>
      <c r="G236" s="90" t="s">
        <v>508</v>
      </c>
      <c r="H236" s="90" t="s">
        <v>166</v>
      </c>
      <c r="I236" s="92">
        <v>4558</v>
      </c>
      <c r="J236" s="90" t="s">
        <v>170</v>
      </c>
      <c r="K236" s="93">
        <f t="shared" si="30"/>
        <v>41751.279999999999</v>
      </c>
      <c r="L236" s="222">
        <v>10805.22</v>
      </c>
      <c r="M236" s="63"/>
      <c r="N236" s="63"/>
      <c r="O236" s="63"/>
      <c r="P236" s="60" t="s">
        <v>122</v>
      </c>
      <c r="Q236" s="60"/>
      <c r="R236" s="64">
        <v>11118.571379999999</v>
      </c>
      <c r="S236" s="61"/>
      <c r="T236" s="65">
        <f t="shared" si="34"/>
        <v>11118.571379999999</v>
      </c>
      <c r="U236" s="61"/>
      <c r="V236" s="61"/>
      <c r="W236" s="61"/>
      <c r="X236" s="61"/>
      <c r="Y236" s="61"/>
      <c r="Z236" s="64">
        <f t="shared" si="35"/>
        <v>11118.571379999999</v>
      </c>
      <c r="AA236" s="61"/>
      <c r="AB236" s="65">
        <f t="shared" si="36"/>
        <v>11118.571379999999</v>
      </c>
      <c r="AC236" s="61"/>
      <c r="AD236" s="61"/>
      <c r="AE236" s="61"/>
      <c r="AF236" s="61"/>
      <c r="AG236" s="61"/>
      <c r="AH236" s="64">
        <f t="shared" si="31"/>
        <v>11441.009950019999</v>
      </c>
      <c r="AI236" s="61"/>
      <c r="AJ236" s="65">
        <f t="shared" si="32"/>
        <v>11441.009950019999</v>
      </c>
      <c r="AK236" s="61"/>
      <c r="AL236" s="61"/>
      <c r="AM236" s="61"/>
      <c r="AN236" s="61"/>
      <c r="AO236" s="61"/>
      <c r="AP236" s="64">
        <f t="shared" si="33"/>
        <v>11772.79923857058</v>
      </c>
      <c r="AQ236" s="61"/>
      <c r="AR236" s="65">
        <f t="shared" si="37"/>
        <v>11772.79923857058</v>
      </c>
      <c r="AS236" s="61"/>
      <c r="AT236" s="61"/>
      <c r="AU236" s="61"/>
      <c r="AV236" s="61"/>
      <c r="AW236" s="61"/>
      <c r="AX236" s="64">
        <f t="shared" si="38"/>
        <v>12114.210416489128</v>
      </c>
      <c r="AY236" s="61"/>
      <c r="AZ236" s="65">
        <f t="shared" si="39"/>
        <v>12114.210416489128</v>
      </c>
      <c r="BA236" s="61"/>
      <c r="BB236" s="61"/>
      <c r="BC236" s="61"/>
      <c r="BD236" s="61"/>
      <c r="BE236" s="61"/>
      <c r="BF236" s="66"/>
      <c r="BG236" s="66"/>
      <c r="BH236" s="66"/>
      <c r="BI236" s="66" t="s">
        <v>1513</v>
      </c>
    </row>
    <row r="237" spans="1:61" s="67" customFormat="1" x14ac:dyDescent="0.35">
      <c r="A237" s="90" t="s">
        <v>647</v>
      </c>
      <c r="B237" s="90" t="s">
        <v>160</v>
      </c>
      <c r="C237" s="90" t="s">
        <v>161</v>
      </c>
      <c r="D237" s="91" t="s">
        <v>162</v>
      </c>
      <c r="E237" s="90" t="s">
        <v>648</v>
      </c>
      <c r="F237" s="90" t="s">
        <v>507</v>
      </c>
      <c r="G237" s="90" t="s">
        <v>508</v>
      </c>
      <c r="H237" s="90" t="s">
        <v>166</v>
      </c>
      <c r="I237" s="92">
        <v>5358</v>
      </c>
      <c r="J237" s="90" t="s">
        <v>170</v>
      </c>
      <c r="K237" s="93">
        <f t="shared" si="30"/>
        <v>49079.28</v>
      </c>
      <c r="L237" s="222">
        <v>12701.71</v>
      </c>
      <c r="M237" s="63"/>
      <c r="N237" s="63"/>
      <c r="O237" s="63"/>
      <c r="P237" s="60" t="s">
        <v>120</v>
      </c>
      <c r="Q237" s="60">
        <v>999</v>
      </c>
      <c r="R237" s="64">
        <v>13070.059589999999</v>
      </c>
      <c r="S237" s="61"/>
      <c r="T237" s="65">
        <f t="shared" si="34"/>
        <v>13070.059589999999</v>
      </c>
      <c r="U237" s="61"/>
      <c r="V237" s="61"/>
      <c r="W237" s="61"/>
      <c r="X237" s="61"/>
      <c r="Y237" s="61"/>
      <c r="Z237" s="64">
        <f t="shared" si="35"/>
        <v>13070.059589999999</v>
      </c>
      <c r="AA237" s="61"/>
      <c r="AB237" s="65">
        <f t="shared" si="36"/>
        <v>13070.059589999999</v>
      </c>
      <c r="AC237" s="61"/>
      <c r="AD237" s="61"/>
      <c r="AE237" s="61"/>
      <c r="AF237" s="61"/>
      <c r="AG237" s="61"/>
      <c r="AH237" s="64">
        <f t="shared" si="31"/>
        <v>13449.091318109999</v>
      </c>
      <c r="AI237" s="61"/>
      <c r="AJ237" s="65">
        <f t="shared" si="32"/>
        <v>13449.091318109999</v>
      </c>
      <c r="AK237" s="61"/>
      <c r="AL237" s="61"/>
      <c r="AM237" s="61"/>
      <c r="AN237" s="61"/>
      <c r="AO237" s="61"/>
      <c r="AP237" s="64">
        <f t="shared" si="33"/>
        <v>13839.114966335188</v>
      </c>
      <c r="AQ237" s="61"/>
      <c r="AR237" s="65">
        <f t="shared" si="37"/>
        <v>13839.114966335188</v>
      </c>
      <c r="AS237" s="61"/>
      <c r="AT237" s="61"/>
      <c r="AU237" s="61"/>
      <c r="AV237" s="61"/>
      <c r="AW237" s="61"/>
      <c r="AX237" s="64">
        <f t="shared" si="38"/>
        <v>14240.449300358909</v>
      </c>
      <c r="AY237" s="61"/>
      <c r="AZ237" s="65">
        <f t="shared" si="39"/>
        <v>14240.449300358909</v>
      </c>
      <c r="BA237" s="61"/>
      <c r="BB237" s="61"/>
      <c r="BC237" s="61"/>
      <c r="BD237" s="61"/>
      <c r="BE237" s="61"/>
      <c r="BF237" s="66"/>
      <c r="BG237" s="66" t="s">
        <v>1332</v>
      </c>
      <c r="BH237" s="66"/>
      <c r="BI237" s="66" t="s">
        <v>1513</v>
      </c>
    </row>
    <row r="238" spans="1:61" s="67" customFormat="1" x14ac:dyDescent="0.35">
      <c r="A238" s="90" t="s">
        <v>649</v>
      </c>
      <c r="B238" s="90" t="s">
        <v>160</v>
      </c>
      <c r="C238" s="90" t="s">
        <v>161</v>
      </c>
      <c r="D238" s="91" t="s">
        <v>162</v>
      </c>
      <c r="E238" s="90" t="s">
        <v>650</v>
      </c>
      <c r="F238" s="90" t="s">
        <v>507</v>
      </c>
      <c r="G238" s="90" t="s">
        <v>508</v>
      </c>
      <c r="H238" s="90" t="s">
        <v>166</v>
      </c>
      <c r="I238" s="92">
        <v>17531</v>
      </c>
      <c r="J238" s="90" t="s">
        <v>206</v>
      </c>
      <c r="K238" s="93">
        <f t="shared" si="30"/>
        <v>160583.96</v>
      </c>
      <c r="L238" s="222">
        <v>41559.089999999997</v>
      </c>
      <c r="M238" s="63"/>
      <c r="N238" s="63"/>
      <c r="O238" s="63"/>
      <c r="P238" s="60" t="s">
        <v>122</v>
      </c>
      <c r="Q238" s="60"/>
      <c r="R238" s="64">
        <v>42764.303609999995</v>
      </c>
      <c r="S238" s="61"/>
      <c r="T238" s="65">
        <f t="shared" si="34"/>
        <v>42764.303609999995</v>
      </c>
      <c r="U238" s="61"/>
      <c r="V238" s="61"/>
      <c r="W238" s="61"/>
      <c r="X238" s="61"/>
      <c r="Y238" s="61"/>
      <c r="Z238" s="64">
        <f t="shared" si="35"/>
        <v>42764.303609999995</v>
      </c>
      <c r="AA238" s="61"/>
      <c r="AB238" s="65">
        <f t="shared" si="36"/>
        <v>42764.303609999995</v>
      </c>
      <c r="AC238" s="61"/>
      <c r="AD238" s="61"/>
      <c r="AE238" s="61"/>
      <c r="AF238" s="61"/>
      <c r="AG238" s="61"/>
      <c r="AH238" s="64">
        <f t="shared" si="31"/>
        <v>44004.468414689996</v>
      </c>
      <c r="AI238" s="61"/>
      <c r="AJ238" s="65">
        <f t="shared" si="32"/>
        <v>44004.468414689996</v>
      </c>
      <c r="AK238" s="61"/>
      <c r="AL238" s="61"/>
      <c r="AM238" s="61"/>
      <c r="AN238" s="61"/>
      <c r="AO238" s="61"/>
      <c r="AP238" s="64">
        <f t="shared" si="33"/>
        <v>45280.59799871601</v>
      </c>
      <c r="AQ238" s="61"/>
      <c r="AR238" s="65">
        <f t="shared" si="37"/>
        <v>45280.59799871601</v>
      </c>
      <c r="AS238" s="61"/>
      <c r="AT238" s="61"/>
      <c r="AU238" s="61"/>
      <c r="AV238" s="61"/>
      <c r="AW238" s="61"/>
      <c r="AX238" s="64">
        <f t="shared" si="38"/>
        <v>46593.735340678773</v>
      </c>
      <c r="AY238" s="61"/>
      <c r="AZ238" s="65">
        <f t="shared" si="39"/>
        <v>46593.735340678773</v>
      </c>
      <c r="BA238" s="61"/>
      <c r="BB238" s="61"/>
      <c r="BC238" s="61"/>
      <c r="BD238" s="61"/>
      <c r="BE238" s="61"/>
      <c r="BF238" s="66"/>
      <c r="BG238" s="66"/>
      <c r="BH238" s="66"/>
      <c r="BI238" s="66" t="s">
        <v>1513</v>
      </c>
    </row>
    <row r="239" spans="1:61" s="67" customFormat="1" x14ac:dyDescent="0.35">
      <c r="A239" s="90" t="s">
        <v>651</v>
      </c>
      <c r="B239" s="90" t="s">
        <v>160</v>
      </c>
      <c r="C239" s="90" t="s">
        <v>161</v>
      </c>
      <c r="D239" s="91" t="s">
        <v>162</v>
      </c>
      <c r="E239" s="90" t="s">
        <v>652</v>
      </c>
      <c r="F239" s="90" t="s">
        <v>507</v>
      </c>
      <c r="G239" s="90" t="s">
        <v>508</v>
      </c>
      <c r="H239" s="90" t="s">
        <v>166</v>
      </c>
      <c r="I239" s="92">
        <v>20676</v>
      </c>
      <c r="J239" s="90" t="s">
        <v>200</v>
      </c>
      <c r="K239" s="93">
        <f t="shared" si="30"/>
        <v>189392.16</v>
      </c>
      <c r="L239" s="222">
        <v>49014.65</v>
      </c>
      <c r="M239" s="63"/>
      <c r="N239" s="63"/>
      <c r="O239" s="63"/>
      <c r="P239" s="60" t="s">
        <v>122</v>
      </c>
      <c r="Q239" s="60"/>
      <c r="R239" s="64">
        <v>50436.074850000005</v>
      </c>
      <c r="S239" s="61"/>
      <c r="T239" s="65">
        <f t="shared" si="34"/>
        <v>50436.074850000005</v>
      </c>
      <c r="U239" s="61"/>
      <c r="V239" s="61"/>
      <c r="W239" s="61"/>
      <c r="X239" s="61"/>
      <c r="Y239" s="61"/>
      <c r="Z239" s="64">
        <f t="shared" si="35"/>
        <v>50436.074850000005</v>
      </c>
      <c r="AA239" s="61"/>
      <c r="AB239" s="65">
        <f t="shared" si="36"/>
        <v>50436.074850000005</v>
      </c>
      <c r="AC239" s="61"/>
      <c r="AD239" s="61"/>
      <c r="AE239" s="61"/>
      <c r="AF239" s="61"/>
      <c r="AG239" s="61"/>
      <c r="AH239" s="64">
        <f t="shared" si="31"/>
        <v>51898.721020650002</v>
      </c>
      <c r="AI239" s="61"/>
      <c r="AJ239" s="65">
        <f t="shared" si="32"/>
        <v>51898.721020650002</v>
      </c>
      <c r="AK239" s="61"/>
      <c r="AL239" s="61"/>
      <c r="AM239" s="61"/>
      <c r="AN239" s="61"/>
      <c r="AO239" s="61"/>
      <c r="AP239" s="64">
        <f t="shared" si="33"/>
        <v>53403.78393024885</v>
      </c>
      <c r="AQ239" s="61"/>
      <c r="AR239" s="65">
        <f t="shared" si="37"/>
        <v>53403.78393024885</v>
      </c>
      <c r="AS239" s="61"/>
      <c r="AT239" s="61"/>
      <c r="AU239" s="61"/>
      <c r="AV239" s="61"/>
      <c r="AW239" s="61"/>
      <c r="AX239" s="64">
        <f t="shared" si="38"/>
        <v>54952.493664226065</v>
      </c>
      <c r="AY239" s="61"/>
      <c r="AZ239" s="65">
        <f t="shared" si="39"/>
        <v>54952.493664226065</v>
      </c>
      <c r="BA239" s="61"/>
      <c r="BB239" s="61"/>
      <c r="BC239" s="61"/>
      <c r="BD239" s="61"/>
      <c r="BE239" s="61"/>
      <c r="BF239" s="66"/>
      <c r="BG239" s="66"/>
      <c r="BH239" s="66"/>
      <c r="BI239" s="66" t="s">
        <v>1513</v>
      </c>
    </row>
    <row r="240" spans="1:61" s="67" customFormat="1" x14ac:dyDescent="0.35">
      <c r="A240" s="90" t="s">
        <v>653</v>
      </c>
      <c r="B240" s="90" t="s">
        <v>160</v>
      </c>
      <c r="C240" s="90" t="s">
        <v>161</v>
      </c>
      <c r="D240" s="91" t="s">
        <v>162</v>
      </c>
      <c r="E240" s="90" t="s">
        <v>654</v>
      </c>
      <c r="F240" s="90" t="s">
        <v>507</v>
      </c>
      <c r="G240" s="90" t="s">
        <v>508</v>
      </c>
      <c r="H240" s="90" t="s">
        <v>166</v>
      </c>
      <c r="I240" s="92">
        <v>29838</v>
      </c>
      <c r="J240" s="90" t="s">
        <v>190</v>
      </c>
      <c r="K240" s="93">
        <f t="shared" si="30"/>
        <v>273316.08</v>
      </c>
      <c r="L240" s="222">
        <v>70734.14</v>
      </c>
      <c r="M240" s="63"/>
      <c r="N240" s="63"/>
      <c r="O240" s="63"/>
      <c r="P240" s="60" t="s">
        <v>122</v>
      </c>
      <c r="Q240" s="60"/>
      <c r="R240" s="64">
        <v>72785.430059999999</v>
      </c>
      <c r="S240" s="61"/>
      <c r="T240" s="65">
        <f t="shared" si="34"/>
        <v>72785.430059999999</v>
      </c>
      <c r="U240" s="61"/>
      <c r="V240" s="61"/>
      <c r="W240" s="61"/>
      <c r="X240" s="61"/>
      <c r="Y240" s="61"/>
      <c r="Z240" s="64">
        <f t="shared" si="35"/>
        <v>72785.430059999999</v>
      </c>
      <c r="AA240" s="61"/>
      <c r="AB240" s="65">
        <f t="shared" si="36"/>
        <v>72785.430059999999</v>
      </c>
      <c r="AC240" s="61"/>
      <c r="AD240" s="61"/>
      <c r="AE240" s="61"/>
      <c r="AF240" s="61"/>
      <c r="AG240" s="61"/>
      <c r="AH240" s="64">
        <f t="shared" si="31"/>
        <v>74896.207531740001</v>
      </c>
      <c r="AI240" s="61"/>
      <c r="AJ240" s="65">
        <f t="shared" si="32"/>
        <v>74896.207531740001</v>
      </c>
      <c r="AK240" s="61"/>
      <c r="AL240" s="61"/>
      <c r="AM240" s="61"/>
      <c r="AN240" s="61"/>
      <c r="AO240" s="61"/>
      <c r="AP240" s="64">
        <f t="shared" si="33"/>
        <v>77068.197550160461</v>
      </c>
      <c r="AQ240" s="61"/>
      <c r="AR240" s="65">
        <f t="shared" si="37"/>
        <v>77068.197550160461</v>
      </c>
      <c r="AS240" s="61"/>
      <c r="AT240" s="61"/>
      <c r="AU240" s="61"/>
      <c r="AV240" s="61"/>
      <c r="AW240" s="61"/>
      <c r="AX240" s="64">
        <f t="shared" si="38"/>
        <v>79303.175279115108</v>
      </c>
      <c r="AY240" s="61"/>
      <c r="AZ240" s="65">
        <f t="shared" si="39"/>
        <v>79303.175279115108</v>
      </c>
      <c r="BA240" s="61"/>
      <c r="BB240" s="61"/>
      <c r="BC240" s="61"/>
      <c r="BD240" s="61"/>
      <c r="BE240" s="61"/>
      <c r="BF240" s="66"/>
      <c r="BG240" s="66"/>
      <c r="BH240" s="66"/>
      <c r="BI240" s="66" t="s">
        <v>1513</v>
      </c>
    </row>
    <row r="241" spans="1:61" s="67" customFormat="1" x14ac:dyDescent="0.35">
      <c r="A241" s="90" t="s">
        <v>655</v>
      </c>
      <c r="B241" s="90" t="s">
        <v>160</v>
      </c>
      <c r="C241" s="90" t="s">
        <v>161</v>
      </c>
      <c r="D241" s="91" t="s">
        <v>162</v>
      </c>
      <c r="E241" s="90" t="s">
        <v>656</v>
      </c>
      <c r="F241" s="90" t="s">
        <v>507</v>
      </c>
      <c r="G241" s="90" t="s">
        <v>508</v>
      </c>
      <c r="H241" s="90" t="s">
        <v>166</v>
      </c>
      <c r="I241" s="92">
        <v>3000</v>
      </c>
      <c r="J241" s="90" t="s">
        <v>190</v>
      </c>
      <c r="K241" s="93">
        <f t="shared" si="30"/>
        <v>27480</v>
      </c>
      <c r="L241" s="222">
        <v>7111.82</v>
      </c>
      <c r="M241" s="63"/>
      <c r="N241" s="63"/>
      <c r="O241" s="63"/>
      <c r="P241" s="60" t="s">
        <v>122</v>
      </c>
      <c r="Q241" s="60"/>
      <c r="R241" s="64">
        <v>7318.0627799999993</v>
      </c>
      <c r="S241" s="61"/>
      <c r="T241" s="65">
        <f t="shared" si="34"/>
        <v>7318.0627799999993</v>
      </c>
      <c r="U241" s="61"/>
      <c r="V241" s="61"/>
      <c r="W241" s="61"/>
      <c r="X241" s="61"/>
      <c r="Y241" s="61"/>
      <c r="Z241" s="64">
        <f t="shared" si="35"/>
        <v>7318.0627799999993</v>
      </c>
      <c r="AA241" s="61"/>
      <c r="AB241" s="65">
        <f t="shared" si="36"/>
        <v>7318.0627799999993</v>
      </c>
      <c r="AC241" s="61"/>
      <c r="AD241" s="61"/>
      <c r="AE241" s="61"/>
      <c r="AF241" s="61"/>
      <c r="AG241" s="61"/>
      <c r="AH241" s="64">
        <f t="shared" si="31"/>
        <v>7530.2866006199993</v>
      </c>
      <c r="AI241" s="61"/>
      <c r="AJ241" s="65">
        <f t="shared" si="32"/>
        <v>7530.2866006199993</v>
      </c>
      <c r="AK241" s="61"/>
      <c r="AL241" s="61"/>
      <c r="AM241" s="61"/>
      <c r="AN241" s="61"/>
      <c r="AO241" s="61"/>
      <c r="AP241" s="64">
        <f t="shared" si="33"/>
        <v>7748.6649120379789</v>
      </c>
      <c r="AQ241" s="61"/>
      <c r="AR241" s="65">
        <f t="shared" si="37"/>
        <v>7748.6649120379789</v>
      </c>
      <c r="AS241" s="61"/>
      <c r="AT241" s="61"/>
      <c r="AU241" s="61"/>
      <c r="AV241" s="61"/>
      <c r="AW241" s="61"/>
      <c r="AX241" s="64">
        <f t="shared" si="38"/>
        <v>7973.3761944870803</v>
      </c>
      <c r="AY241" s="61"/>
      <c r="AZ241" s="65">
        <f t="shared" si="39"/>
        <v>7973.3761944870803</v>
      </c>
      <c r="BA241" s="61"/>
      <c r="BB241" s="61"/>
      <c r="BC241" s="61"/>
      <c r="BD241" s="61"/>
      <c r="BE241" s="61"/>
      <c r="BF241" s="66"/>
      <c r="BG241" s="66"/>
      <c r="BH241" s="66"/>
      <c r="BI241" s="66" t="s">
        <v>1513</v>
      </c>
    </row>
    <row r="242" spans="1:61" s="67" customFormat="1" x14ac:dyDescent="0.35">
      <c r="A242" s="90" t="s">
        <v>657</v>
      </c>
      <c r="B242" s="90" t="s">
        <v>160</v>
      </c>
      <c r="C242" s="90" t="s">
        <v>161</v>
      </c>
      <c r="D242" s="91" t="s">
        <v>162</v>
      </c>
      <c r="E242" s="90" t="s">
        <v>658</v>
      </c>
      <c r="F242" s="90" t="s">
        <v>507</v>
      </c>
      <c r="G242" s="90" t="s">
        <v>508</v>
      </c>
      <c r="H242" s="90" t="s">
        <v>166</v>
      </c>
      <c r="I242" s="92">
        <v>480</v>
      </c>
      <c r="J242" s="90" t="s">
        <v>176</v>
      </c>
      <c r="K242" s="93">
        <f t="shared" si="30"/>
        <v>4396.8</v>
      </c>
      <c r="L242" s="222">
        <v>1137.8900000000001</v>
      </c>
      <c r="M242" s="63"/>
      <c r="N242" s="63"/>
      <c r="O242" s="63"/>
      <c r="P242" s="60" t="s">
        <v>122</v>
      </c>
      <c r="Q242" s="60"/>
      <c r="R242" s="64">
        <v>1170.8888100000001</v>
      </c>
      <c r="S242" s="61"/>
      <c r="T242" s="65">
        <f t="shared" si="34"/>
        <v>1170.8888100000001</v>
      </c>
      <c r="U242" s="61"/>
      <c r="V242" s="61"/>
      <c r="W242" s="61"/>
      <c r="X242" s="61"/>
      <c r="Y242" s="61"/>
      <c r="Z242" s="64">
        <f t="shared" si="35"/>
        <v>1170.8888100000001</v>
      </c>
      <c r="AA242" s="61"/>
      <c r="AB242" s="65">
        <f t="shared" si="36"/>
        <v>1170.8888100000001</v>
      </c>
      <c r="AC242" s="61"/>
      <c r="AD242" s="61"/>
      <c r="AE242" s="61"/>
      <c r="AF242" s="61"/>
      <c r="AG242" s="61"/>
      <c r="AH242" s="64">
        <f t="shared" si="31"/>
        <v>1204.8445854900001</v>
      </c>
      <c r="AI242" s="61"/>
      <c r="AJ242" s="65">
        <f t="shared" si="32"/>
        <v>1204.8445854900001</v>
      </c>
      <c r="AK242" s="61"/>
      <c r="AL242" s="61"/>
      <c r="AM242" s="61"/>
      <c r="AN242" s="61"/>
      <c r="AO242" s="61"/>
      <c r="AP242" s="64">
        <f t="shared" si="33"/>
        <v>1239.78507846921</v>
      </c>
      <c r="AQ242" s="61"/>
      <c r="AR242" s="65">
        <f t="shared" si="37"/>
        <v>1239.78507846921</v>
      </c>
      <c r="AS242" s="61"/>
      <c r="AT242" s="61"/>
      <c r="AU242" s="61"/>
      <c r="AV242" s="61"/>
      <c r="AW242" s="61"/>
      <c r="AX242" s="64">
        <f t="shared" si="38"/>
        <v>1275.7388457448171</v>
      </c>
      <c r="AY242" s="61"/>
      <c r="AZ242" s="65">
        <f t="shared" si="39"/>
        <v>1275.7388457448171</v>
      </c>
      <c r="BA242" s="61"/>
      <c r="BB242" s="61"/>
      <c r="BC242" s="61"/>
      <c r="BD242" s="61"/>
      <c r="BE242" s="61"/>
      <c r="BF242" s="66"/>
      <c r="BG242" s="66"/>
      <c r="BH242" s="66"/>
      <c r="BI242" s="66" t="s">
        <v>1513</v>
      </c>
    </row>
    <row r="243" spans="1:61" s="67" customFormat="1" x14ac:dyDescent="0.35">
      <c r="A243" s="90" t="s">
        <v>659</v>
      </c>
      <c r="B243" s="90" t="s">
        <v>160</v>
      </c>
      <c r="C243" s="90" t="s">
        <v>161</v>
      </c>
      <c r="D243" s="91" t="s">
        <v>162</v>
      </c>
      <c r="E243" s="90" t="s">
        <v>660</v>
      </c>
      <c r="F243" s="90" t="s">
        <v>507</v>
      </c>
      <c r="G243" s="90" t="s">
        <v>508</v>
      </c>
      <c r="H243" s="90" t="s">
        <v>166</v>
      </c>
      <c r="I243" s="92">
        <v>25000</v>
      </c>
      <c r="J243" s="90" t="s">
        <v>176</v>
      </c>
      <c r="K243" s="93">
        <f t="shared" si="30"/>
        <v>229000</v>
      </c>
      <c r="L243" s="222">
        <v>59265.15</v>
      </c>
      <c r="M243" s="63"/>
      <c r="N243" s="63"/>
      <c r="O243" s="63"/>
      <c r="P243" s="60" t="s">
        <v>122</v>
      </c>
      <c r="Q243" s="60"/>
      <c r="R243" s="64">
        <v>60983.839350000002</v>
      </c>
      <c r="S243" s="61"/>
      <c r="T243" s="65">
        <f t="shared" si="34"/>
        <v>60983.839350000002</v>
      </c>
      <c r="U243" s="61"/>
      <c r="V243" s="61"/>
      <c r="W243" s="61"/>
      <c r="X243" s="61"/>
      <c r="Y243" s="61"/>
      <c r="Z243" s="64">
        <f t="shared" si="35"/>
        <v>60983.839350000002</v>
      </c>
      <c r="AA243" s="61"/>
      <c r="AB243" s="65">
        <f t="shared" si="36"/>
        <v>60983.839350000002</v>
      </c>
      <c r="AC243" s="61"/>
      <c r="AD243" s="61"/>
      <c r="AE243" s="61"/>
      <c r="AF243" s="61"/>
      <c r="AG243" s="61"/>
      <c r="AH243" s="64">
        <f t="shared" si="31"/>
        <v>62752.370691150005</v>
      </c>
      <c r="AI243" s="61"/>
      <c r="AJ243" s="65">
        <f t="shared" si="32"/>
        <v>62752.370691150005</v>
      </c>
      <c r="AK243" s="61"/>
      <c r="AL243" s="61"/>
      <c r="AM243" s="61"/>
      <c r="AN243" s="61"/>
      <c r="AO243" s="61"/>
      <c r="AP243" s="64">
        <f t="shared" si="33"/>
        <v>64572.189441193354</v>
      </c>
      <c r="AQ243" s="61"/>
      <c r="AR243" s="65">
        <f t="shared" si="37"/>
        <v>64572.189441193354</v>
      </c>
      <c r="AS243" s="61"/>
      <c r="AT243" s="61"/>
      <c r="AU243" s="61"/>
      <c r="AV243" s="61"/>
      <c r="AW243" s="61"/>
      <c r="AX243" s="64">
        <f t="shared" si="38"/>
        <v>66444.782934987961</v>
      </c>
      <c r="AY243" s="61"/>
      <c r="AZ243" s="65">
        <f t="shared" si="39"/>
        <v>66444.782934987961</v>
      </c>
      <c r="BA243" s="61"/>
      <c r="BB243" s="61"/>
      <c r="BC243" s="61"/>
      <c r="BD243" s="61"/>
      <c r="BE243" s="61"/>
      <c r="BF243" s="66"/>
      <c r="BG243" s="66"/>
      <c r="BH243" s="66"/>
      <c r="BI243" s="66" t="s">
        <v>1513</v>
      </c>
    </row>
    <row r="244" spans="1:61" s="67" customFormat="1" x14ac:dyDescent="0.35">
      <c r="A244" s="90" t="s">
        <v>661</v>
      </c>
      <c r="B244" s="90" t="s">
        <v>160</v>
      </c>
      <c r="C244" s="90" t="s">
        <v>161</v>
      </c>
      <c r="D244" s="91" t="s">
        <v>162</v>
      </c>
      <c r="E244" s="90" t="s">
        <v>662</v>
      </c>
      <c r="F244" s="90" t="s">
        <v>507</v>
      </c>
      <c r="G244" s="90" t="s">
        <v>508</v>
      </c>
      <c r="H244" s="90" t="s">
        <v>166</v>
      </c>
      <c r="I244" s="92">
        <v>1280</v>
      </c>
      <c r="J244" s="90" t="s">
        <v>167</v>
      </c>
      <c r="K244" s="93">
        <f t="shared" si="30"/>
        <v>11724.8</v>
      </c>
      <c r="L244" s="222">
        <v>3034.38</v>
      </c>
      <c r="M244" s="63"/>
      <c r="N244" s="63"/>
      <c r="O244" s="63"/>
      <c r="P244" s="60" t="s">
        <v>122</v>
      </c>
      <c r="Q244" s="60"/>
      <c r="R244" s="64">
        <v>3122.3770199999999</v>
      </c>
      <c r="S244" s="61"/>
      <c r="T244" s="65">
        <f t="shared" si="34"/>
        <v>3122.3770199999999</v>
      </c>
      <c r="U244" s="61"/>
      <c r="V244" s="61"/>
      <c r="W244" s="61"/>
      <c r="X244" s="61"/>
      <c r="Y244" s="61"/>
      <c r="Z244" s="64">
        <f t="shared" si="35"/>
        <v>3122.3770199999999</v>
      </c>
      <c r="AA244" s="61"/>
      <c r="AB244" s="65">
        <f t="shared" si="36"/>
        <v>3122.3770199999999</v>
      </c>
      <c r="AC244" s="61"/>
      <c r="AD244" s="61"/>
      <c r="AE244" s="61"/>
      <c r="AF244" s="61"/>
      <c r="AG244" s="61"/>
      <c r="AH244" s="64">
        <f t="shared" si="31"/>
        <v>3212.9259535799997</v>
      </c>
      <c r="AI244" s="61"/>
      <c r="AJ244" s="65">
        <f t="shared" si="32"/>
        <v>3212.9259535799997</v>
      </c>
      <c r="AK244" s="61"/>
      <c r="AL244" s="61"/>
      <c r="AM244" s="61"/>
      <c r="AN244" s="61"/>
      <c r="AO244" s="61"/>
      <c r="AP244" s="64">
        <f t="shared" si="33"/>
        <v>3306.1008062338196</v>
      </c>
      <c r="AQ244" s="61"/>
      <c r="AR244" s="65">
        <f t="shared" si="37"/>
        <v>3306.1008062338196</v>
      </c>
      <c r="AS244" s="61"/>
      <c r="AT244" s="61"/>
      <c r="AU244" s="61"/>
      <c r="AV244" s="61"/>
      <c r="AW244" s="61"/>
      <c r="AX244" s="64">
        <f t="shared" si="38"/>
        <v>3401.9777296146003</v>
      </c>
      <c r="AY244" s="61"/>
      <c r="AZ244" s="65">
        <f t="shared" si="39"/>
        <v>3401.9777296146003</v>
      </c>
      <c r="BA244" s="61"/>
      <c r="BB244" s="61"/>
      <c r="BC244" s="61"/>
      <c r="BD244" s="61"/>
      <c r="BE244" s="61"/>
      <c r="BF244" s="66"/>
      <c r="BG244" s="66"/>
      <c r="BH244" s="66"/>
      <c r="BI244" s="66" t="s">
        <v>1513</v>
      </c>
    </row>
    <row r="245" spans="1:61" s="67" customFormat="1" x14ac:dyDescent="0.35">
      <c r="A245" s="90" t="s">
        <v>663</v>
      </c>
      <c r="B245" s="90" t="s">
        <v>160</v>
      </c>
      <c r="C245" s="90" t="s">
        <v>161</v>
      </c>
      <c r="D245" s="91" t="s">
        <v>162</v>
      </c>
      <c r="E245" s="90" t="s">
        <v>664</v>
      </c>
      <c r="F245" s="90" t="s">
        <v>507</v>
      </c>
      <c r="G245" s="90" t="s">
        <v>508</v>
      </c>
      <c r="H245" s="90" t="s">
        <v>166</v>
      </c>
      <c r="I245" s="92">
        <v>216</v>
      </c>
      <c r="J245" s="90" t="s">
        <v>176</v>
      </c>
      <c r="K245" s="93">
        <f t="shared" si="30"/>
        <v>1978.56</v>
      </c>
      <c r="L245" s="222">
        <v>512.04999999999995</v>
      </c>
      <c r="M245" s="63"/>
      <c r="N245" s="63"/>
      <c r="O245" s="63"/>
      <c r="P245" s="60" t="s">
        <v>122</v>
      </c>
      <c r="Q245" s="60"/>
      <c r="R245" s="64">
        <v>526.89945</v>
      </c>
      <c r="S245" s="61"/>
      <c r="T245" s="65">
        <f t="shared" si="34"/>
        <v>526.89945</v>
      </c>
      <c r="U245" s="61"/>
      <c r="V245" s="61"/>
      <c r="W245" s="61"/>
      <c r="X245" s="61"/>
      <c r="Y245" s="61"/>
      <c r="Z245" s="64">
        <f t="shared" si="35"/>
        <v>526.89945</v>
      </c>
      <c r="AA245" s="61"/>
      <c r="AB245" s="65">
        <f t="shared" si="36"/>
        <v>526.89945</v>
      </c>
      <c r="AC245" s="61"/>
      <c r="AD245" s="61"/>
      <c r="AE245" s="61"/>
      <c r="AF245" s="61"/>
      <c r="AG245" s="61"/>
      <c r="AH245" s="64">
        <f t="shared" si="31"/>
        <v>542.17953405000003</v>
      </c>
      <c r="AI245" s="61"/>
      <c r="AJ245" s="65">
        <f t="shared" si="32"/>
        <v>542.17953405000003</v>
      </c>
      <c r="AK245" s="61"/>
      <c r="AL245" s="61"/>
      <c r="AM245" s="61"/>
      <c r="AN245" s="61"/>
      <c r="AO245" s="61"/>
      <c r="AP245" s="64">
        <f t="shared" si="33"/>
        <v>557.90274053745009</v>
      </c>
      <c r="AQ245" s="61"/>
      <c r="AR245" s="65">
        <f t="shared" si="37"/>
        <v>557.90274053745009</v>
      </c>
      <c r="AS245" s="61"/>
      <c r="AT245" s="61"/>
      <c r="AU245" s="61"/>
      <c r="AV245" s="61"/>
      <c r="AW245" s="61"/>
      <c r="AX245" s="64">
        <f t="shared" si="38"/>
        <v>574.0819200130361</v>
      </c>
      <c r="AY245" s="61"/>
      <c r="AZ245" s="65">
        <f t="shared" si="39"/>
        <v>574.0819200130361</v>
      </c>
      <c r="BA245" s="61"/>
      <c r="BB245" s="61"/>
      <c r="BC245" s="61"/>
      <c r="BD245" s="61"/>
      <c r="BE245" s="61"/>
      <c r="BF245" s="66"/>
      <c r="BG245" s="66"/>
      <c r="BH245" s="66"/>
      <c r="BI245" s="66" t="s">
        <v>1513</v>
      </c>
    </row>
    <row r="246" spans="1:61" s="67" customFormat="1" x14ac:dyDescent="0.35">
      <c r="A246" s="90" t="s">
        <v>665</v>
      </c>
      <c r="B246" s="90" t="s">
        <v>160</v>
      </c>
      <c r="C246" s="90" t="s">
        <v>161</v>
      </c>
      <c r="D246" s="91" t="s">
        <v>162</v>
      </c>
      <c r="E246" s="90" t="s">
        <v>666</v>
      </c>
      <c r="F246" s="90" t="s">
        <v>667</v>
      </c>
      <c r="G246" s="90" t="s">
        <v>668</v>
      </c>
      <c r="H246" s="90" t="s">
        <v>166</v>
      </c>
      <c r="I246" s="92">
        <v>2740</v>
      </c>
      <c r="J246" s="90" t="s">
        <v>170</v>
      </c>
      <c r="K246" s="93">
        <f t="shared" si="30"/>
        <v>25098.400000000001</v>
      </c>
      <c r="L246" s="61">
        <v>6405.78</v>
      </c>
      <c r="M246" s="63"/>
      <c r="N246" s="63"/>
      <c r="O246" s="63"/>
      <c r="P246" s="60" t="s">
        <v>122</v>
      </c>
      <c r="Q246" s="60"/>
      <c r="R246" s="64">
        <v>6591.5476199999994</v>
      </c>
      <c r="S246" s="61"/>
      <c r="T246" s="65">
        <f t="shared" si="34"/>
        <v>6591.5476199999994</v>
      </c>
      <c r="U246" s="61"/>
      <c r="V246" s="61"/>
      <c r="W246" s="61"/>
      <c r="X246" s="61"/>
      <c r="Y246" s="61"/>
      <c r="Z246" s="64">
        <f t="shared" si="35"/>
        <v>6591.5476199999994</v>
      </c>
      <c r="AA246" s="61"/>
      <c r="AB246" s="65">
        <f t="shared" si="36"/>
        <v>6591.5476199999994</v>
      </c>
      <c r="AC246" s="61"/>
      <c r="AD246" s="61"/>
      <c r="AE246" s="61"/>
      <c r="AF246" s="61"/>
      <c r="AG246" s="61"/>
      <c r="AH246" s="64">
        <f t="shared" si="31"/>
        <v>6782.7025009799991</v>
      </c>
      <c r="AI246" s="61"/>
      <c r="AJ246" s="65">
        <f t="shared" si="32"/>
        <v>6782.7025009799991</v>
      </c>
      <c r="AK246" s="61"/>
      <c r="AL246" s="61"/>
      <c r="AM246" s="61"/>
      <c r="AN246" s="61"/>
      <c r="AO246" s="61"/>
      <c r="AP246" s="64">
        <f t="shared" si="33"/>
        <v>6979.400873508419</v>
      </c>
      <c r="AQ246" s="61"/>
      <c r="AR246" s="65">
        <f t="shared" si="37"/>
        <v>6979.400873508419</v>
      </c>
      <c r="AS246" s="61"/>
      <c r="AT246" s="61"/>
      <c r="AU246" s="61"/>
      <c r="AV246" s="61"/>
      <c r="AW246" s="61"/>
      <c r="AX246" s="64">
        <f t="shared" si="38"/>
        <v>7181.8034988401632</v>
      </c>
      <c r="AY246" s="61"/>
      <c r="AZ246" s="65">
        <f t="shared" si="39"/>
        <v>7181.8034988401632</v>
      </c>
      <c r="BA246" s="61"/>
      <c r="BB246" s="61"/>
      <c r="BC246" s="61"/>
      <c r="BD246" s="61"/>
      <c r="BE246" s="61"/>
      <c r="BF246" s="66"/>
      <c r="BG246" s="66"/>
      <c r="BH246" s="66"/>
      <c r="BI246" s="66" t="s">
        <v>1514</v>
      </c>
    </row>
    <row r="247" spans="1:61" s="67" customFormat="1" x14ac:dyDescent="0.35">
      <c r="A247" s="90" t="s">
        <v>669</v>
      </c>
      <c r="B247" s="90" t="s">
        <v>160</v>
      </c>
      <c r="C247" s="90" t="s">
        <v>161</v>
      </c>
      <c r="D247" s="91" t="s">
        <v>162</v>
      </c>
      <c r="E247" s="90" t="s">
        <v>670</v>
      </c>
      <c r="F247" s="90" t="s">
        <v>667</v>
      </c>
      <c r="G247" s="90" t="s">
        <v>668</v>
      </c>
      <c r="H247" s="90" t="s">
        <v>166</v>
      </c>
      <c r="I247" s="92">
        <v>2740</v>
      </c>
      <c r="J247" s="90" t="s">
        <v>170</v>
      </c>
      <c r="K247" s="93">
        <f t="shared" si="30"/>
        <v>25098.400000000001</v>
      </c>
      <c r="L247" s="61">
        <v>65518.94</v>
      </c>
      <c r="M247" s="63"/>
      <c r="N247" s="63"/>
      <c r="O247" s="63"/>
      <c r="P247" s="60" t="s">
        <v>122</v>
      </c>
      <c r="Q247" s="60"/>
      <c r="R247" s="64">
        <v>67418.989260000002</v>
      </c>
      <c r="S247" s="61"/>
      <c r="T247" s="65">
        <f t="shared" si="34"/>
        <v>67418.989260000002</v>
      </c>
      <c r="U247" s="61"/>
      <c r="V247" s="61"/>
      <c r="W247" s="61"/>
      <c r="X247" s="61"/>
      <c r="Y247" s="61"/>
      <c r="Z247" s="64">
        <f t="shared" si="35"/>
        <v>67418.989260000002</v>
      </c>
      <c r="AA247" s="61"/>
      <c r="AB247" s="65">
        <f t="shared" si="36"/>
        <v>67418.989260000002</v>
      </c>
      <c r="AC247" s="61"/>
      <c r="AD247" s="61"/>
      <c r="AE247" s="61"/>
      <c r="AF247" s="61"/>
      <c r="AG247" s="61"/>
      <c r="AH247" s="64">
        <f t="shared" si="31"/>
        <v>69374.139948540003</v>
      </c>
      <c r="AI247" s="61"/>
      <c r="AJ247" s="65">
        <f t="shared" si="32"/>
        <v>69374.139948540003</v>
      </c>
      <c r="AK247" s="61"/>
      <c r="AL247" s="61"/>
      <c r="AM247" s="61"/>
      <c r="AN247" s="61"/>
      <c r="AO247" s="61"/>
      <c r="AP247" s="64">
        <f t="shared" si="33"/>
        <v>71385.990007047658</v>
      </c>
      <c r="AQ247" s="61"/>
      <c r="AR247" s="65">
        <f t="shared" si="37"/>
        <v>71385.990007047658</v>
      </c>
      <c r="AS247" s="61"/>
      <c r="AT247" s="61"/>
      <c r="AU247" s="61"/>
      <c r="AV247" s="61"/>
      <c r="AW247" s="61"/>
      <c r="AX247" s="64">
        <f t="shared" si="38"/>
        <v>73456.183717252046</v>
      </c>
      <c r="AY247" s="61"/>
      <c r="AZ247" s="65">
        <f t="shared" si="39"/>
        <v>73456.183717252046</v>
      </c>
      <c r="BA247" s="61"/>
      <c r="BB247" s="61"/>
      <c r="BC247" s="61"/>
      <c r="BD247" s="61"/>
      <c r="BE247" s="61"/>
      <c r="BF247" s="66"/>
      <c r="BG247" s="66"/>
      <c r="BH247" s="66"/>
      <c r="BI247" s="66" t="s">
        <v>1514</v>
      </c>
    </row>
    <row r="248" spans="1:61" s="67" customFormat="1" x14ac:dyDescent="0.35">
      <c r="A248" s="90" t="s">
        <v>671</v>
      </c>
      <c r="B248" s="90" t="s">
        <v>160</v>
      </c>
      <c r="C248" s="90" t="s">
        <v>161</v>
      </c>
      <c r="D248" s="91" t="s">
        <v>162</v>
      </c>
      <c r="E248" s="90" t="s">
        <v>672</v>
      </c>
      <c r="F248" s="90" t="s">
        <v>667</v>
      </c>
      <c r="G248" s="90" t="s">
        <v>668</v>
      </c>
      <c r="H248" s="90" t="s">
        <v>166</v>
      </c>
      <c r="I248" s="92">
        <v>400</v>
      </c>
      <c r="J248" s="90" t="s">
        <v>200</v>
      </c>
      <c r="K248" s="93">
        <f t="shared" si="30"/>
        <v>3664</v>
      </c>
      <c r="L248" s="61">
        <v>935.15</v>
      </c>
      <c r="M248" s="63"/>
      <c r="N248" s="63"/>
      <c r="O248" s="63"/>
      <c r="P248" s="60" t="s">
        <v>122</v>
      </c>
      <c r="Q248" s="60"/>
      <c r="R248" s="64">
        <v>962.26935000000003</v>
      </c>
      <c r="S248" s="61"/>
      <c r="T248" s="65">
        <f t="shared" si="34"/>
        <v>962.26935000000003</v>
      </c>
      <c r="U248" s="61"/>
      <c r="V248" s="61"/>
      <c r="W248" s="61"/>
      <c r="X248" s="61"/>
      <c r="Y248" s="61"/>
      <c r="Z248" s="64">
        <f t="shared" si="35"/>
        <v>962.26935000000003</v>
      </c>
      <c r="AA248" s="61"/>
      <c r="AB248" s="65">
        <f t="shared" si="36"/>
        <v>962.26935000000003</v>
      </c>
      <c r="AC248" s="61"/>
      <c r="AD248" s="61"/>
      <c r="AE248" s="61"/>
      <c r="AF248" s="61"/>
      <c r="AG248" s="61"/>
      <c r="AH248" s="64">
        <f t="shared" si="31"/>
        <v>990.17516115000001</v>
      </c>
      <c r="AI248" s="61"/>
      <c r="AJ248" s="65">
        <f t="shared" si="32"/>
        <v>990.17516115000001</v>
      </c>
      <c r="AK248" s="61"/>
      <c r="AL248" s="61"/>
      <c r="AM248" s="61"/>
      <c r="AN248" s="61"/>
      <c r="AO248" s="61"/>
      <c r="AP248" s="64">
        <f t="shared" si="33"/>
        <v>1018.89024082335</v>
      </c>
      <c r="AQ248" s="61"/>
      <c r="AR248" s="65">
        <f t="shared" si="37"/>
        <v>1018.89024082335</v>
      </c>
      <c r="AS248" s="61"/>
      <c r="AT248" s="61"/>
      <c r="AU248" s="61"/>
      <c r="AV248" s="61"/>
      <c r="AW248" s="61"/>
      <c r="AX248" s="64">
        <f t="shared" si="38"/>
        <v>1048.4380578072271</v>
      </c>
      <c r="AY248" s="61"/>
      <c r="AZ248" s="65">
        <f t="shared" si="39"/>
        <v>1048.4380578072271</v>
      </c>
      <c r="BA248" s="61"/>
      <c r="BB248" s="61"/>
      <c r="BC248" s="61"/>
      <c r="BD248" s="61"/>
      <c r="BE248" s="61"/>
      <c r="BF248" s="66"/>
      <c r="BG248" s="66"/>
      <c r="BH248" s="66"/>
      <c r="BI248" s="66" t="s">
        <v>1514</v>
      </c>
    </row>
    <row r="249" spans="1:61" s="67" customFormat="1" x14ac:dyDescent="0.35">
      <c r="A249" s="90" t="s">
        <v>673</v>
      </c>
      <c r="B249" s="90" t="s">
        <v>160</v>
      </c>
      <c r="C249" s="90" t="s">
        <v>161</v>
      </c>
      <c r="D249" s="91" t="s">
        <v>162</v>
      </c>
      <c r="E249" s="90" t="s">
        <v>674</v>
      </c>
      <c r="F249" s="90" t="s">
        <v>667</v>
      </c>
      <c r="G249" s="90" t="s">
        <v>668</v>
      </c>
      <c r="H249" s="90" t="s">
        <v>166</v>
      </c>
      <c r="I249" s="92">
        <v>400</v>
      </c>
      <c r="J249" s="90" t="s">
        <v>200</v>
      </c>
      <c r="K249" s="93">
        <f t="shared" si="30"/>
        <v>3664</v>
      </c>
      <c r="L249" s="61">
        <v>935.15</v>
      </c>
      <c r="M249" s="63"/>
      <c r="N249" s="63"/>
      <c r="O249" s="63"/>
      <c r="P249" s="60" t="s">
        <v>122</v>
      </c>
      <c r="Q249" s="60"/>
      <c r="R249" s="64">
        <v>962.26935000000003</v>
      </c>
      <c r="S249" s="61"/>
      <c r="T249" s="65">
        <f t="shared" si="34"/>
        <v>962.26935000000003</v>
      </c>
      <c r="U249" s="61"/>
      <c r="V249" s="61"/>
      <c r="W249" s="61"/>
      <c r="X249" s="61"/>
      <c r="Y249" s="61"/>
      <c r="Z249" s="64">
        <f t="shared" si="35"/>
        <v>962.26935000000003</v>
      </c>
      <c r="AA249" s="61"/>
      <c r="AB249" s="65">
        <f t="shared" si="36"/>
        <v>962.26935000000003</v>
      </c>
      <c r="AC249" s="61"/>
      <c r="AD249" s="61"/>
      <c r="AE249" s="61"/>
      <c r="AF249" s="61"/>
      <c r="AG249" s="61"/>
      <c r="AH249" s="64">
        <f t="shared" si="31"/>
        <v>990.17516115000001</v>
      </c>
      <c r="AI249" s="61"/>
      <c r="AJ249" s="65">
        <f t="shared" si="32"/>
        <v>990.17516115000001</v>
      </c>
      <c r="AK249" s="61"/>
      <c r="AL249" s="61"/>
      <c r="AM249" s="61"/>
      <c r="AN249" s="61"/>
      <c r="AO249" s="61"/>
      <c r="AP249" s="64">
        <f t="shared" si="33"/>
        <v>1018.89024082335</v>
      </c>
      <c r="AQ249" s="61"/>
      <c r="AR249" s="65">
        <f t="shared" si="37"/>
        <v>1018.89024082335</v>
      </c>
      <c r="AS249" s="61"/>
      <c r="AT249" s="61"/>
      <c r="AU249" s="61"/>
      <c r="AV249" s="61"/>
      <c r="AW249" s="61"/>
      <c r="AX249" s="64">
        <f t="shared" si="38"/>
        <v>1048.4380578072271</v>
      </c>
      <c r="AY249" s="61"/>
      <c r="AZ249" s="65">
        <f t="shared" si="39"/>
        <v>1048.4380578072271</v>
      </c>
      <c r="BA249" s="61"/>
      <c r="BB249" s="61"/>
      <c r="BC249" s="61"/>
      <c r="BD249" s="61"/>
      <c r="BE249" s="61"/>
      <c r="BF249" s="66"/>
      <c r="BG249" s="66"/>
      <c r="BH249" s="66"/>
      <c r="BI249" s="66" t="s">
        <v>1514</v>
      </c>
    </row>
    <row r="250" spans="1:61" s="67" customFormat="1" x14ac:dyDescent="0.35">
      <c r="A250" s="90" t="s">
        <v>675</v>
      </c>
      <c r="B250" s="90" t="s">
        <v>160</v>
      </c>
      <c r="C250" s="90" t="s">
        <v>161</v>
      </c>
      <c r="D250" s="91" t="s">
        <v>162</v>
      </c>
      <c r="E250" s="90" t="s">
        <v>676</v>
      </c>
      <c r="F250" s="90" t="s">
        <v>667</v>
      </c>
      <c r="G250" s="90" t="s">
        <v>668</v>
      </c>
      <c r="H250" s="90" t="s">
        <v>166</v>
      </c>
      <c r="I250" s="92">
        <v>900</v>
      </c>
      <c r="J250" s="90" t="s">
        <v>203</v>
      </c>
      <c r="K250" s="93">
        <f t="shared" si="30"/>
        <v>8244</v>
      </c>
      <c r="L250" s="61">
        <v>2104.09</v>
      </c>
      <c r="M250" s="63"/>
      <c r="N250" s="63"/>
      <c r="O250" s="63"/>
      <c r="P250" s="60" t="s">
        <v>122</v>
      </c>
      <c r="Q250" s="60"/>
      <c r="R250" s="64">
        <v>2165.1086100000002</v>
      </c>
      <c r="S250" s="61"/>
      <c r="T250" s="65">
        <f t="shared" si="34"/>
        <v>2165.1086100000002</v>
      </c>
      <c r="U250" s="61"/>
      <c r="V250" s="61"/>
      <c r="W250" s="61"/>
      <c r="X250" s="61"/>
      <c r="Y250" s="61"/>
      <c r="Z250" s="64">
        <f t="shared" si="35"/>
        <v>2165.1086100000002</v>
      </c>
      <c r="AA250" s="61"/>
      <c r="AB250" s="65">
        <f t="shared" si="36"/>
        <v>2165.1086100000002</v>
      </c>
      <c r="AC250" s="61"/>
      <c r="AD250" s="61"/>
      <c r="AE250" s="61"/>
      <c r="AF250" s="61"/>
      <c r="AG250" s="61"/>
      <c r="AH250" s="64">
        <f t="shared" si="31"/>
        <v>2227.8967596900002</v>
      </c>
      <c r="AI250" s="61"/>
      <c r="AJ250" s="65">
        <f t="shared" si="32"/>
        <v>2227.8967596900002</v>
      </c>
      <c r="AK250" s="61"/>
      <c r="AL250" s="61"/>
      <c r="AM250" s="61"/>
      <c r="AN250" s="61"/>
      <c r="AO250" s="61"/>
      <c r="AP250" s="64">
        <f t="shared" si="33"/>
        <v>2292.50576572101</v>
      </c>
      <c r="AQ250" s="61"/>
      <c r="AR250" s="65">
        <f t="shared" si="37"/>
        <v>2292.50576572101</v>
      </c>
      <c r="AS250" s="61"/>
      <c r="AT250" s="61"/>
      <c r="AU250" s="61"/>
      <c r="AV250" s="61"/>
      <c r="AW250" s="61"/>
      <c r="AX250" s="64">
        <f t="shared" si="38"/>
        <v>2358.9884329269194</v>
      </c>
      <c r="AY250" s="61"/>
      <c r="AZ250" s="65">
        <f t="shared" si="39"/>
        <v>2358.9884329269194</v>
      </c>
      <c r="BA250" s="61"/>
      <c r="BB250" s="61"/>
      <c r="BC250" s="61"/>
      <c r="BD250" s="61"/>
      <c r="BE250" s="61"/>
      <c r="BF250" s="66"/>
      <c r="BG250" s="66"/>
      <c r="BH250" s="66"/>
      <c r="BI250" s="66" t="s">
        <v>1514</v>
      </c>
    </row>
    <row r="251" spans="1:61" s="67" customFormat="1" x14ac:dyDescent="0.35">
      <c r="A251" s="90" t="s">
        <v>677</v>
      </c>
      <c r="B251" s="90" t="s">
        <v>160</v>
      </c>
      <c r="C251" s="90" t="s">
        <v>161</v>
      </c>
      <c r="D251" s="91" t="s">
        <v>162</v>
      </c>
      <c r="E251" s="90" t="s">
        <v>678</v>
      </c>
      <c r="F251" s="90" t="s">
        <v>667</v>
      </c>
      <c r="G251" s="90" t="s">
        <v>668</v>
      </c>
      <c r="H251" s="90" t="s">
        <v>166</v>
      </c>
      <c r="I251" s="92">
        <v>3120</v>
      </c>
      <c r="J251" s="90" t="s">
        <v>173</v>
      </c>
      <c r="K251" s="93">
        <f t="shared" si="30"/>
        <v>28579.200000000001</v>
      </c>
      <c r="L251" s="61">
        <v>7294.17</v>
      </c>
      <c r="M251" s="63"/>
      <c r="N251" s="63"/>
      <c r="O251" s="63"/>
      <c r="P251" s="60" t="s">
        <v>122</v>
      </c>
      <c r="Q251" s="60"/>
      <c r="R251" s="64">
        <v>7505.70093</v>
      </c>
      <c r="S251" s="61"/>
      <c r="T251" s="65">
        <f t="shared" si="34"/>
        <v>7505.70093</v>
      </c>
      <c r="U251" s="61"/>
      <c r="V251" s="61"/>
      <c r="W251" s="61"/>
      <c r="X251" s="61"/>
      <c r="Y251" s="61"/>
      <c r="Z251" s="64">
        <f t="shared" si="35"/>
        <v>7505.70093</v>
      </c>
      <c r="AA251" s="61"/>
      <c r="AB251" s="65">
        <f t="shared" si="36"/>
        <v>7505.70093</v>
      </c>
      <c r="AC251" s="61"/>
      <c r="AD251" s="61"/>
      <c r="AE251" s="61"/>
      <c r="AF251" s="61"/>
      <c r="AG251" s="61"/>
      <c r="AH251" s="64">
        <f t="shared" si="31"/>
        <v>7723.36625697</v>
      </c>
      <c r="AI251" s="61"/>
      <c r="AJ251" s="65">
        <f t="shared" si="32"/>
        <v>7723.36625697</v>
      </c>
      <c r="AK251" s="61"/>
      <c r="AL251" s="61"/>
      <c r="AM251" s="61"/>
      <c r="AN251" s="61"/>
      <c r="AO251" s="61"/>
      <c r="AP251" s="64">
        <f t="shared" si="33"/>
        <v>7947.3438784221298</v>
      </c>
      <c r="AQ251" s="61"/>
      <c r="AR251" s="65">
        <f t="shared" si="37"/>
        <v>7947.3438784221298</v>
      </c>
      <c r="AS251" s="61"/>
      <c r="AT251" s="61"/>
      <c r="AU251" s="61"/>
      <c r="AV251" s="61"/>
      <c r="AW251" s="61"/>
      <c r="AX251" s="64">
        <f t="shared" si="38"/>
        <v>8177.8168508963718</v>
      </c>
      <c r="AY251" s="61"/>
      <c r="AZ251" s="65">
        <f t="shared" si="39"/>
        <v>8177.8168508963718</v>
      </c>
      <c r="BA251" s="61"/>
      <c r="BB251" s="61"/>
      <c r="BC251" s="61"/>
      <c r="BD251" s="61"/>
      <c r="BE251" s="61"/>
      <c r="BF251" s="66"/>
      <c r="BG251" s="66"/>
      <c r="BH251" s="66"/>
      <c r="BI251" s="66" t="s">
        <v>1514</v>
      </c>
    </row>
    <row r="252" spans="1:61" s="67" customFormat="1" x14ac:dyDescent="0.35">
      <c r="A252" s="90" t="s">
        <v>679</v>
      </c>
      <c r="B252" s="90" t="s">
        <v>160</v>
      </c>
      <c r="C252" s="90" t="s">
        <v>161</v>
      </c>
      <c r="D252" s="91" t="s">
        <v>162</v>
      </c>
      <c r="E252" s="90" t="s">
        <v>680</v>
      </c>
      <c r="F252" s="90" t="s">
        <v>667</v>
      </c>
      <c r="G252" s="90" t="s">
        <v>668</v>
      </c>
      <c r="H252" s="90" t="s">
        <v>166</v>
      </c>
      <c r="I252" s="92">
        <v>2740</v>
      </c>
      <c r="J252" s="90" t="s">
        <v>170</v>
      </c>
      <c r="K252" s="93">
        <f t="shared" si="30"/>
        <v>25098.400000000001</v>
      </c>
      <c r="L252" s="61">
        <v>6405.78</v>
      </c>
      <c r="M252" s="63"/>
      <c r="N252" s="63"/>
      <c r="O252" s="63"/>
      <c r="P252" s="60" t="s">
        <v>122</v>
      </c>
      <c r="Q252" s="60"/>
      <c r="R252" s="64">
        <v>6591.5476199999994</v>
      </c>
      <c r="S252" s="61"/>
      <c r="T252" s="65">
        <f t="shared" si="34"/>
        <v>6591.5476199999994</v>
      </c>
      <c r="U252" s="61"/>
      <c r="V252" s="61"/>
      <c r="W252" s="61"/>
      <c r="X252" s="61"/>
      <c r="Y252" s="61"/>
      <c r="Z252" s="64">
        <f t="shared" si="35"/>
        <v>6591.5476199999994</v>
      </c>
      <c r="AA252" s="61"/>
      <c r="AB252" s="65">
        <f t="shared" si="36"/>
        <v>6591.5476199999994</v>
      </c>
      <c r="AC252" s="61"/>
      <c r="AD252" s="61"/>
      <c r="AE252" s="61"/>
      <c r="AF252" s="61"/>
      <c r="AG252" s="61"/>
      <c r="AH252" s="64">
        <f t="shared" si="31"/>
        <v>6782.7025009799991</v>
      </c>
      <c r="AI252" s="61"/>
      <c r="AJ252" s="65">
        <f t="shared" si="32"/>
        <v>6782.7025009799991</v>
      </c>
      <c r="AK252" s="61"/>
      <c r="AL252" s="61"/>
      <c r="AM252" s="61"/>
      <c r="AN252" s="61"/>
      <c r="AO252" s="61"/>
      <c r="AP252" s="64">
        <f t="shared" si="33"/>
        <v>6979.400873508419</v>
      </c>
      <c r="AQ252" s="61"/>
      <c r="AR252" s="65">
        <f t="shared" si="37"/>
        <v>6979.400873508419</v>
      </c>
      <c r="AS252" s="61"/>
      <c r="AT252" s="61"/>
      <c r="AU252" s="61"/>
      <c r="AV252" s="61"/>
      <c r="AW252" s="61"/>
      <c r="AX252" s="64">
        <f t="shared" si="38"/>
        <v>7181.8034988401632</v>
      </c>
      <c r="AY252" s="61"/>
      <c r="AZ252" s="65">
        <f t="shared" si="39"/>
        <v>7181.8034988401632</v>
      </c>
      <c r="BA252" s="61"/>
      <c r="BB252" s="61"/>
      <c r="BC252" s="61"/>
      <c r="BD252" s="61"/>
      <c r="BE252" s="61"/>
      <c r="BF252" s="66"/>
      <c r="BG252" s="66"/>
      <c r="BH252" s="66"/>
      <c r="BI252" s="66" t="s">
        <v>1514</v>
      </c>
    </row>
    <row r="253" spans="1:61" s="67" customFormat="1" x14ac:dyDescent="0.35">
      <c r="A253" s="90" t="s">
        <v>681</v>
      </c>
      <c r="B253" s="90" t="s">
        <v>160</v>
      </c>
      <c r="C253" s="90" t="s">
        <v>161</v>
      </c>
      <c r="D253" s="91" t="s">
        <v>162</v>
      </c>
      <c r="E253" s="90" t="s">
        <v>682</v>
      </c>
      <c r="F253" s="90" t="s">
        <v>667</v>
      </c>
      <c r="G253" s="90" t="s">
        <v>668</v>
      </c>
      <c r="H253" s="90" t="s">
        <v>166</v>
      </c>
      <c r="I253" s="92">
        <v>3000</v>
      </c>
      <c r="J253" s="90" t="s">
        <v>206</v>
      </c>
      <c r="K253" s="93">
        <f t="shared" si="30"/>
        <v>27480</v>
      </c>
      <c r="L253" s="61">
        <v>7013.62</v>
      </c>
      <c r="M253" s="63"/>
      <c r="N253" s="63"/>
      <c r="O253" s="63"/>
      <c r="P253" s="60" t="s">
        <v>122</v>
      </c>
      <c r="Q253" s="60"/>
      <c r="R253" s="64">
        <v>7217.0149799999999</v>
      </c>
      <c r="S253" s="61"/>
      <c r="T253" s="65">
        <f t="shared" si="34"/>
        <v>7217.0149799999999</v>
      </c>
      <c r="U253" s="61"/>
      <c r="V253" s="61"/>
      <c r="W253" s="61"/>
      <c r="X253" s="61"/>
      <c r="Y253" s="61"/>
      <c r="Z253" s="64">
        <f t="shared" si="35"/>
        <v>7217.0149799999999</v>
      </c>
      <c r="AA253" s="61"/>
      <c r="AB253" s="65">
        <f t="shared" si="36"/>
        <v>7217.0149799999999</v>
      </c>
      <c r="AC253" s="61"/>
      <c r="AD253" s="61"/>
      <c r="AE253" s="61"/>
      <c r="AF253" s="61"/>
      <c r="AG253" s="61"/>
      <c r="AH253" s="64">
        <f t="shared" si="31"/>
        <v>7426.3084144200002</v>
      </c>
      <c r="AI253" s="61"/>
      <c r="AJ253" s="65">
        <f t="shared" si="32"/>
        <v>7426.3084144200002</v>
      </c>
      <c r="AK253" s="61"/>
      <c r="AL253" s="61"/>
      <c r="AM253" s="61"/>
      <c r="AN253" s="61"/>
      <c r="AO253" s="61"/>
      <c r="AP253" s="64">
        <f t="shared" si="33"/>
        <v>7641.6713584381805</v>
      </c>
      <c r="AQ253" s="61"/>
      <c r="AR253" s="65">
        <f t="shared" si="37"/>
        <v>7641.6713584381805</v>
      </c>
      <c r="AS253" s="61"/>
      <c r="AT253" s="61"/>
      <c r="AU253" s="61"/>
      <c r="AV253" s="61"/>
      <c r="AW253" s="61"/>
      <c r="AX253" s="64">
        <f t="shared" si="38"/>
        <v>7863.2798278328873</v>
      </c>
      <c r="AY253" s="61"/>
      <c r="AZ253" s="65">
        <f t="shared" si="39"/>
        <v>7863.2798278328873</v>
      </c>
      <c r="BA253" s="61"/>
      <c r="BB253" s="61"/>
      <c r="BC253" s="61"/>
      <c r="BD253" s="61"/>
      <c r="BE253" s="61"/>
      <c r="BF253" s="66"/>
      <c r="BG253" s="66"/>
      <c r="BH253" s="66"/>
      <c r="BI253" s="66" t="s">
        <v>1514</v>
      </c>
    </row>
    <row r="254" spans="1:61" s="67" customFormat="1" x14ac:dyDescent="0.35">
      <c r="A254" s="90" t="s">
        <v>683</v>
      </c>
      <c r="B254" s="90" t="s">
        <v>160</v>
      </c>
      <c r="C254" s="90" t="s">
        <v>161</v>
      </c>
      <c r="D254" s="91" t="s">
        <v>162</v>
      </c>
      <c r="E254" s="90" t="s">
        <v>684</v>
      </c>
      <c r="F254" s="90" t="s">
        <v>667</v>
      </c>
      <c r="G254" s="90" t="s">
        <v>668</v>
      </c>
      <c r="H254" s="90" t="s">
        <v>166</v>
      </c>
      <c r="I254" s="92">
        <v>3600</v>
      </c>
      <c r="J254" s="90" t="s">
        <v>200</v>
      </c>
      <c r="K254" s="93">
        <f t="shared" si="30"/>
        <v>32976</v>
      </c>
      <c r="L254" s="61">
        <v>8416.35</v>
      </c>
      <c r="M254" s="63"/>
      <c r="N254" s="63"/>
      <c r="O254" s="63"/>
      <c r="P254" s="60" t="s">
        <v>122</v>
      </c>
      <c r="Q254" s="60"/>
      <c r="R254" s="64">
        <v>8660.4241500000007</v>
      </c>
      <c r="S254" s="61"/>
      <c r="T254" s="65">
        <f t="shared" si="34"/>
        <v>8660.4241500000007</v>
      </c>
      <c r="U254" s="61"/>
      <c r="V254" s="61"/>
      <c r="W254" s="61"/>
      <c r="X254" s="61"/>
      <c r="Y254" s="61"/>
      <c r="Z254" s="64">
        <f t="shared" si="35"/>
        <v>8660.4241500000007</v>
      </c>
      <c r="AA254" s="61"/>
      <c r="AB254" s="65">
        <f t="shared" si="36"/>
        <v>8660.4241500000007</v>
      </c>
      <c r="AC254" s="61"/>
      <c r="AD254" s="61"/>
      <c r="AE254" s="61"/>
      <c r="AF254" s="61"/>
      <c r="AG254" s="61"/>
      <c r="AH254" s="64">
        <f t="shared" si="31"/>
        <v>8911.5764503500013</v>
      </c>
      <c r="AI254" s="61"/>
      <c r="AJ254" s="65">
        <f t="shared" si="32"/>
        <v>8911.5764503500013</v>
      </c>
      <c r="AK254" s="61"/>
      <c r="AL254" s="61"/>
      <c r="AM254" s="61"/>
      <c r="AN254" s="61"/>
      <c r="AO254" s="61"/>
      <c r="AP254" s="64">
        <f t="shared" si="33"/>
        <v>9170.012167410152</v>
      </c>
      <c r="AQ254" s="61"/>
      <c r="AR254" s="65">
        <f t="shared" si="37"/>
        <v>9170.012167410152</v>
      </c>
      <c r="AS254" s="61"/>
      <c r="AT254" s="61"/>
      <c r="AU254" s="61"/>
      <c r="AV254" s="61"/>
      <c r="AW254" s="61"/>
      <c r="AX254" s="64">
        <f t="shared" si="38"/>
        <v>9435.9425202650455</v>
      </c>
      <c r="AY254" s="61"/>
      <c r="AZ254" s="65">
        <f t="shared" si="39"/>
        <v>9435.9425202650455</v>
      </c>
      <c r="BA254" s="61"/>
      <c r="BB254" s="61"/>
      <c r="BC254" s="61"/>
      <c r="BD254" s="61"/>
      <c r="BE254" s="61"/>
      <c r="BF254" s="66"/>
      <c r="BG254" s="66"/>
      <c r="BH254" s="66"/>
      <c r="BI254" s="66" t="s">
        <v>1514</v>
      </c>
    </row>
    <row r="255" spans="1:61" s="67" customFormat="1" x14ac:dyDescent="0.35">
      <c r="A255" s="90" t="s">
        <v>685</v>
      </c>
      <c r="B255" s="90" t="s">
        <v>160</v>
      </c>
      <c r="C255" s="90" t="s">
        <v>161</v>
      </c>
      <c r="D255" s="91" t="s">
        <v>162</v>
      </c>
      <c r="E255" s="90" t="s">
        <v>686</v>
      </c>
      <c r="F255" s="90" t="s">
        <v>667</v>
      </c>
      <c r="G255" s="90" t="s">
        <v>668</v>
      </c>
      <c r="H255" s="90" t="s">
        <v>166</v>
      </c>
      <c r="I255" s="92">
        <v>28025</v>
      </c>
      <c r="J255" s="90" t="s">
        <v>167</v>
      </c>
      <c r="K255" s="93">
        <f t="shared" si="30"/>
        <v>256709</v>
      </c>
      <c r="L255" s="61">
        <v>6405.78</v>
      </c>
      <c r="M255" s="63"/>
      <c r="N255" s="63"/>
      <c r="O255" s="63"/>
      <c r="P255" s="60" t="s">
        <v>122</v>
      </c>
      <c r="Q255" s="60"/>
      <c r="R255" s="64">
        <v>6591.5476199999994</v>
      </c>
      <c r="S255" s="61"/>
      <c r="T255" s="65">
        <f t="shared" si="34"/>
        <v>6591.5476199999994</v>
      </c>
      <c r="U255" s="61"/>
      <c r="V255" s="61"/>
      <c r="W255" s="61"/>
      <c r="X255" s="61"/>
      <c r="Y255" s="61"/>
      <c r="Z255" s="64">
        <f t="shared" si="35"/>
        <v>6591.5476199999994</v>
      </c>
      <c r="AA255" s="61"/>
      <c r="AB255" s="65">
        <f t="shared" si="36"/>
        <v>6591.5476199999994</v>
      </c>
      <c r="AC255" s="61"/>
      <c r="AD255" s="61"/>
      <c r="AE255" s="61"/>
      <c r="AF255" s="61"/>
      <c r="AG255" s="61"/>
      <c r="AH255" s="64">
        <f t="shared" si="31"/>
        <v>6782.7025009799991</v>
      </c>
      <c r="AI255" s="61"/>
      <c r="AJ255" s="65">
        <f t="shared" si="32"/>
        <v>6782.7025009799991</v>
      </c>
      <c r="AK255" s="61"/>
      <c r="AL255" s="61"/>
      <c r="AM255" s="61"/>
      <c r="AN255" s="61"/>
      <c r="AO255" s="61"/>
      <c r="AP255" s="64">
        <f t="shared" si="33"/>
        <v>6979.400873508419</v>
      </c>
      <c r="AQ255" s="61"/>
      <c r="AR255" s="65">
        <f t="shared" si="37"/>
        <v>6979.400873508419</v>
      </c>
      <c r="AS255" s="61"/>
      <c r="AT255" s="61"/>
      <c r="AU255" s="61"/>
      <c r="AV255" s="61"/>
      <c r="AW255" s="61"/>
      <c r="AX255" s="64">
        <f t="shared" si="38"/>
        <v>7181.8034988401632</v>
      </c>
      <c r="AY255" s="61"/>
      <c r="AZ255" s="65">
        <f t="shared" si="39"/>
        <v>7181.8034988401632</v>
      </c>
      <c r="BA255" s="61"/>
      <c r="BB255" s="61"/>
      <c r="BC255" s="61"/>
      <c r="BD255" s="61"/>
      <c r="BE255" s="61"/>
      <c r="BF255" s="66"/>
      <c r="BG255" s="66"/>
      <c r="BH255" s="66"/>
      <c r="BI255" s="66" t="s">
        <v>1514</v>
      </c>
    </row>
    <row r="256" spans="1:61" s="67" customFormat="1" x14ac:dyDescent="0.35">
      <c r="A256" s="90" t="s">
        <v>687</v>
      </c>
      <c r="B256" s="90" t="s">
        <v>160</v>
      </c>
      <c r="C256" s="90" t="s">
        <v>161</v>
      </c>
      <c r="D256" s="91" t="s">
        <v>162</v>
      </c>
      <c r="E256" s="90" t="s">
        <v>688</v>
      </c>
      <c r="F256" s="90" t="s">
        <v>667</v>
      </c>
      <c r="G256" s="90" t="s">
        <v>668</v>
      </c>
      <c r="H256" s="90" t="s">
        <v>166</v>
      </c>
      <c r="I256" s="92">
        <v>12921</v>
      </c>
      <c r="J256" s="90" t="s">
        <v>170</v>
      </c>
      <c r="K256" s="93">
        <f t="shared" si="30"/>
        <v>118356.36</v>
      </c>
      <c r="L256" s="61">
        <v>30207.68</v>
      </c>
      <c r="M256" s="63"/>
      <c r="N256" s="63"/>
      <c r="O256" s="63"/>
      <c r="P256" s="60" t="s">
        <v>122</v>
      </c>
      <c r="Q256" s="60"/>
      <c r="R256" s="64">
        <v>31083.702720000001</v>
      </c>
      <c r="S256" s="61"/>
      <c r="T256" s="65">
        <f t="shared" si="34"/>
        <v>31083.702720000001</v>
      </c>
      <c r="U256" s="61"/>
      <c r="V256" s="61"/>
      <c r="W256" s="61"/>
      <c r="X256" s="61"/>
      <c r="Y256" s="61"/>
      <c r="Z256" s="64">
        <f t="shared" si="35"/>
        <v>31083.702720000001</v>
      </c>
      <c r="AA256" s="61"/>
      <c r="AB256" s="65">
        <f t="shared" si="36"/>
        <v>31083.702720000001</v>
      </c>
      <c r="AC256" s="61"/>
      <c r="AD256" s="61"/>
      <c r="AE256" s="61"/>
      <c r="AF256" s="61"/>
      <c r="AG256" s="61"/>
      <c r="AH256" s="64">
        <f t="shared" si="31"/>
        <v>31985.130098879999</v>
      </c>
      <c r="AI256" s="61"/>
      <c r="AJ256" s="65">
        <f t="shared" si="32"/>
        <v>31985.130098879999</v>
      </c>
      <c r="AK256" s="61"/>
      <c r="AL256" s="61"/>
      <c r="AM256" s="61"/>
      <c r="AN256" s="61"/>
      <c r="AO256" s="61"/>
      <c r="AP256" s="64">
        <f t="shared" si="33"/>
        <v>32912.698871747518</v>
      </c>
      <c r="AQ256" s="61"/>
      <c r="AR256" s="65">
        <f t="shared" si="37"/>
        <v>32912.698871747518</v>
      </c>
      <c r="AS256" s="61"/>
      <c r="AT256" s="61"/>
      <c r="AU256" s="61"/>
      <c r="AV256" s="61"/>
      <c r="AW256" s="61"/>
      <c r="AX256" s="64">
        <f t="shared" si="38"/>
        <v>33867.167139028199</v>
      </c>
      <c r="AY256" s="61"/>
      <c r="AZ256" s="65">
        <f t="shared" si="39"/>
        <v>33867.167139028199</v>
      </c>
      <c r="BA256" s="61"/>
      <c r="BB256" s="61"/>
      <c r="BC256" s="61"/>
      <c r="BD256" s="61"/>
      <c r="BE256" s="61"/>
      <c r="BF256" s="66"/>
      <c r="BG256" s="66"/>
      <c r="BH256" s="66"/>
      <c r="BI256" s="66" t="s">
        <v>1514</v>
      </c>
    </row>
    <row r="257" spans="1:61" s="67" customFormat="1" x14ac:dyDescent="0.35">
      <c r="A257" s="90" t="s">
        <v>689</v>
      </c>
      <c r="B257" s="90" t="s">
        <v>160</v>
      </c>
      <c r="C257" s="90" t="s">
        <v>161</v>
      </c>
      <c r="D257" s="91" t="s">
        <v>162</v>
      </c>
      <c r="E257" s="90" t="s">
        <v>690</v>
      </c>
      <c r="F257" s="90" t="s">
        <v>667</v>
      </c>
      <c r="G257" s="90" t="s">
        <v>668</v>
      </c>
      <c r="H257" s="90" t="s">
        <v>166</v>
      </c>
      <c r="I257" s="92">
        <v>4500</v>
      </c>
      <c r="J257" s="90" t="s">
        <v>200</v>
      </c>
      <c r="K257" s="93">
        <f t="shared" si="30"/>
        <v>41220</v>
      </c>
      <c r="L257" s="61">
        <v>10520.44</v>
      </c>
      <c r="M257" s="63"/>
      <c r="N257" s="63"/>
      <c r="O257" s="63"/>
      <c r="P257" s="60" t="s">
        <v>122</v>
      </c>
      <c r="Q257" s="60"/>
      <c r="R257" s="64">
        <v>10825.53276</v>
      </c>
      <c r="S257" s="61"/>
      <c r="T257" s="65">
        <f t="shared" si="34"/>
        <v>10825.53276</v>
      </c>
      <c r="U257" s="61"/>
      <c r="V257" s="61"/>
      <c r="W257" s="61"/>
      <c r="X257" s="61"/>
      <c r="Y257" s="61"/>
      <c r="Z257" s="64">
        <f t="shared" si="35"/>
        <v>10825.53276</v>
      </c>
      <c r="AA257" s="61"/>
      <c r="AB257" s="65">
        <f t="shared" si="36"/>
        <v>10825.53276</v>
      </c>
      <c r="AC257" s="61"/>
      <c r="AD257" s="61"/>
      <c r="AE257" s="61"/>
      <c r="AF257" s="61"/>
      <c r="AG257" s="61"/>
      <c r="AH257" s="64">
        <f t="shared" si="31"/>
        <v>11139.47321004</v>
      </c>
      <c r="AI257" s="61"/>
      <c r="AJ257" s="65">
        <f t="shared" si="32"/>
        <v>11139.47321004</v>
      </c>
      <c r="AK257" s="61"/>
      <c r="AL257" s="61"/>
      <c r="AM257" s="61"/>
      <c r="AN257" s="61"/>
      <c r="AO257" s="61"/>
      <c r="AP257" s="64">
        <f t="shared" si="33"/>
        <v>11462.517933131159</v>
      </c>
      <c r="AQ257" s="61"/>
      <c r="AR257" s="65">
        <f t="shared" si="37"/>
        <v>11462.517933131159</v>
      </c>
      <c r="AS257" s="61"/>
      <c r="AT257" s="61"/>
      <c r="AU257" s="61"/>
      <c r="AV257" s="61"/>
      <c r="AW257" s="61"/>
      <c r="AX257" s="64">
        <f t="shared" si="38"/>
        <v>11794.930953191963</v>
      </c>
      <c r="AY257" s="61"/>
      <c r="AZ257" s="65">
        <f t="shared" si="39"/>
        <v>11794.930953191963</v>
      </c>
      <c r="BA257" s="61"/>
      <c r="BB257" s="61"/>
      <c r="BC257" s="61"/>
      <c r="BD257" s="61"/>
      <c r="BE257" s="61"/>
      <c r="BF257" s="66"/>
      <c r="BG257" s="66"/>
      <c r="BH257" s="66"/>
      <c r="BI257" s="66" t="s">
        <v>1514</v>
      </c>
    </row>
    <row r="258" spans="1:61" s="67" customFormat="1" x14ac:dyDescent="0.35">
      <c r="A258" s="90" t="s">
        <v>691</v>
      </c>
      <c r="B258" s="90" t="s">
        <v>160</v>
      </c>
      <c r="C258" s="90" t="s">
        <v>161</v>
      </c>
      <c r="D258" s="91" t="s">
        <v>162</v>
      </c>
      <c r="E258" s="90" t="s">
        <v>692</v>
      </c>
      <c r="F258" s="90" t="s">
        <v>667</v>
      </c>
      <c r="G258" s="90" t="s">
        <v>668</v>
      </c>
      <c r="H258" s="90" t="s">
        <v>166</v>
      </c>
      <c r="I258" s="92">
        <v>38306</v>
      </c>
      <c r="J258" s="90" t="s">
        <v>173</v>
      </c>
      <c r="K258" s="93">
        <f t="shared" si="30"/>
        <v>350882.96</v>
      </c>
      <c r="L258" s="61">
        <v>89554.62</v>
      </c>
      <c r="M258" s="63"/>
      <c r="N258" s="63"/>
      <c r="O258" s="63"/>
      <c r="P258" s="60" t="s">
        <v>122</v>
      </c>
      <c r="Q258" s="60"/>
      <c r="R258" s="64">
        <v>92151.703979999991</v>
      </c>
      <c r="S258" s="61"/>
      <c r="T258" s="65">
        <f t="shared" si="34"/>
        <v>92151.703979999991</v>
      </c>
      <c r="U258" s="61"/>
      <c r="V258" s="61"/>
      <c r="W258" s="61"/>
      <c r="X258" s="61"/>
      <c r="Y258" s="61"/>
      <c r="Z258" s="64">
        <f t="shared" si="35"/>
        <v>92151.703979999991</v>
      </c>
      <c r="AA258" s="61"/>
      <c r="AB258" s="65">
        <f t="shared" si="36"/>
        <v>92151.703979999991</v>
      </c>
      <c r="AC258" s="61"/>
      <c r="AD258" s="61"/>
      <c r="AE258" s="61"/>
      <c r="AF258" s="61"/>
      <c r="AG258" s="61"/>
      <c r="AH258" s="64">
        <f t="shared" si="31"/>
        <v>94824.103395419996</v>
      </c>
      <c r="AI258" s="61"/>
      <c r="AJ258" s="65">
        <f t="shared" si="32"/>
        <v>94824.103395419996</v>
      </c>
      <c r="AK258" s="61"/>
      <c r="AL258" s="61"/>
      <c r="AM258" s="61"/>
      <c r="AN258" s="61"/>
      <c r="AO258" s="61"/>
      <c r="AP258" s="64">
        <f t="shared" si="33"/>
        <v>97574.002393887175</v>
      </c>
      <c r="AQ258" s="61"/>
      <c r="AR258" s="65">
        <f t="shared" si="37"/>
        <v>97574.002393887175</v>
      </c>
      <c r="AS258" s="61"/>
      <c r="AT258" s="61"/>
      <c r="AU258" s="61"/>
      <c r="AV258" s="61"/>
      <c r="AW258" s="61"/>
      <c r="AX258" s="64">
        <f t="shared" si="38"/>
        <v>100403.6484633099</v>
      </c>
      <c r="AY258" s="61"/>
      <c r="AZ258" s="65">
        <f t="shared" si="39"/>
        <v>100403.6484633099</v>
      </c>
      <c r="BA258" s="61"/>
      <c r="BB258" s="61"/>
      <c r="BC258" s="61"/>
      <c r="BD258" s="61"/>
      <c r="BE258" s="61"/>
      <c r="BF258" s="66"/>
      <c r="BG258" s="66"/>
      <c r="BH258" s="66"/>
      <c r="BI258" s="66" t="s">
        <v>1514</v>
      </c>
    </row>
    <row r="259" spans="1:61" s="67" customFormat="1" x14ac:dyDescent="0.35">
      <c r="A259" s="90" t="s">
        <v>693</v>
      </c>
      <c r="B259" s="90" t="s">
        <v>160</v>
      </c>
      <c r="C259" s="90" t="s">
        <v>161</v>
      </c>
      <c r="D259" s="91" t="s">
        <v>162</v>
      </c>
      <c r="E259" s="90" t="s">
        <v>694</v>
      </c>
      <c r="F259" s="90" t="s">
        <v>667</v>
      </c>
      <c r="G259" s="90" t="s">
        <v>668</v>
      </c>
      <c r="H259" s="90" t="s">
        <v>166</v>
      </c>
      <c r="I259" s="92">
        <v>5300</v>
      </c>
      <c r="J259" s="90" t="s">
        <v>200</v>
      </c>
      <c r="K259" s="93">
        <f t="shared" si="30"/>
        <v>48548</v>
      </c>
      <c r="L259" s="61">
        <v>12390.74</v>
      </c>
      <c r="M259" s="63"/>
      <c r="N259" s="63"/>
      <c r="O259" s="63"/>
      <c r="P259" s="60" t="s">
        <v>122</v>
      </c>
      <c r="Q259" s="60"/>
      <c r="R259" s="64">
        <v>12750.071459999999</v>
      </c>
      <c r="S259" s="61"/>
      <c r="T259" s="65">
        <f t="shared" si="34"/>
        <v>12750.071459999999</v>
      </c>
      <c r="U259" s="61"/>
      <c r="V259" s="61"/>
      <c r="W259" s="61"/>
      <c r="X259" s="61"/>
      <c r="Y259" s="61"/>
      <c r="Z259" s="64">
        <f t="shared" si="35"/>
        <v>12750.071459999999</v>
      </c>
      <c r="AA259" s="61"/>
      <c r="AB259" s="65">
        <f t="shared" si="36"/>
        <v>12750.071459999999</v>
      </c>
      <c r="AC259" s="61"/>
      <c r="AD259" s="61"/>
      <c r="AE259" s="61"/>
      <c r="AF259" s="61"/>
      <c r="AG259" s="61"/>
      <c r="AH259" s="64">
        <f t="shared" si="31"/>
        <v>13119.823532339999</v>
      </c>
      <c r="AI259" s="61"/>
      <c r="AJ259" s="65">
        <f t="shared" si="32"/>
        <v>13119.823532339999</v>
      </c>
      <c r="AK259" s="61"/>
      <c r="AL259" s="61"/>
      <c r="AM259" s="61"/>
      <c r="AN259" s="61"/>
      <c r="AO259" s="61"/>
      <c r="AP259" s="64">
        <f t="shared" si="33"/>
        <v>13500.298414777859</v>
      </c>
      <c r="AQ259" s="61"/>
      <c r="AR259" s="65">
        <f t="shared" si="37"/>
        <v>13500.298414777859</v>
      </c>
      <c r="AS259" s="61"/>
      <c r="AT259" s="61"/>
      <c r="AU259" s="61"/>
      <c r="AV259" s="61"/>
      <c r="AW259" s="61"/>
      <c r="AX259" s="64">
        <f t="shared" si="38"/>
        <v>13891.807068806416</v>
      </c>
      <c r="AY259" s="61"/>
      <c r="AZ259" s="65">
        <f t="shared" si="39"/>
        <v>13891.807068806416</v>
      </c>
      <c r="BA259" s="61"/>
      <c r="BB259" s="61"/>
      <c r="BC259" s="61"/>
      <c r="BD259" s="61"/>
      <c r="BE259" s="61"/>
      <c r="BF259" s="66"/>
      <c r="BG259" s="66"/>
      <c r="BH259" s="66"/>
      <c r="BI259" s="66" t="s">
        <v>1514</v>
      </c>
    </row>
    <row r="260" spans="1:61" s="67" customFormat="1" x14ac:dyDescent="0.35">
      <c r="A260" s="90" t="s">
        <v>695</v>
      </c>
      <c r="B260" s="90" t="s">
        <v>160</v>
      </c>
      <c r="C260" s="90" t="s">
        <v>161</v>
      </c>
      <c r="D260" s="91" t="s">
        <v>162</v>
      </c>
      <c r="E260" s="90" t="s">
        <v>696</v>
      </c>
      <c r="F260" s="90" t="s">
        <v>667</v>
      </c>
      <c r="G260" s="90" t="s">
        <v>668</v>
      </c>
      <c r="H260" s="90" t="s">
        <v>166</v>
      </c>
      <c r="I260" s="92">
        <v>9100</v>
      </c>
      <c r="J260" s="90" t="s">
        <v>200</v>
      </c>
      <c r="K260" s="93">
        <f t="shared" si="30"/>
        <v>83356</v>
      </c>
      <c r="L260" s="61">
        <v>21274.66</v>
      </c>
      <c r="M260" s="63"/>
      <c r="N260" s="63"/>
      <c r="O260" s="63"/>
      <c r="P260" s="60" t="s">
        <v>122</v>
      </c>
      <c r="Q260" s="60"/>
      <c r="R260" s="64">
        <v>21891.62514</v>
      </c>
      <c r="S260" s="61"/>
      <c r="T260" s="65">
        <f t="shared" si="34"/>
        <v>21891.62514</v>
      </c>
      <c r="U260" s="61"/>
      <c r="V260" s="61"/>
      <c r="W260" s="61"/>
      <c r="X260" s="61"/>
      <c r="Y260" s="61"/>
      <c r="Z260" s="64">
        <f t="shared" si="35"/>
        <v>21891.62514</v>
      </c>
      <c r="AA260" s="61"/>
      <c r="AB260" s="65">
        <f t="shared" si="36"/>
        <v>21891.62514</v>
      </c>
      <c r="AC260" s="61"/>
      <c r="AD260" s="61"/>
      <c r="AE260" s="61"/>
      <c r="AF260" s="61"/>
      <c r="AG260" s="61"/>
      <c r="AH260" s="64">
        <f t="shared" si="31"/>
        <v>22526.482269060001</v>
      </c>
      <c r="AI260" s="61"/>
      <c r="AJ260" s="65">
        <f t="shared" si="32"/>
        <v>22526.482269060001</v>
      </c>
      <c r="AK260" s="61"/>
      <c r="AL260" s="61"/>
      <c r="AM260" s="61"/>
      <c r="AN260" s="61"/>
      <c r="AO260" s="61"/>
      <c r="AP260" s="64">
        <f t="shared" si="33"/>
        <v>23179.750254862742</v>
      </c>
      <c r="AQ260" s="61"/>
      <c r="AR260" s="65">
        <f t="shared" si="37"/>
        <v>23179.750254862742</v>
      </c>
      <c r="AS260" s="61"/>
      <c r="AT260" s="61"/>
      <c r="AU260" s="61"/>
      <c r="AV260" s="61"/>
      <c r="AW260" s="61"/>
      <c r="AX260" s="64">
        <f t="shared" si="38"/>
        <v>23851.96301225376</v>
      </c>
      <c r="AY260" s="61"/>
      <c r="AZ260" s="65">
        <f t="shared" si="39"/>
        <v>23851.96301225376</v>
      </c>
      <c r="BA260" s="61"/>
      <c r="BB260" s="61"/>
      <c r="BC260" s="61"/>
      <c r="BD260" s="61"/>
      <c r="BE260" s="61"/>
      <c r="BF260" s="66"/>
      <c r="BG260" s="66"/>
      <c r="BH260" s="66"/>
      <c r="BI260" s="66" t="s">
        <v>1514</v>
      </c>
    </row>
    <row r="261" spans="1:61" s="67" customFormat="1" x14ac:dyDescent="0.35">
      <c r="A261" s="90" t="s">
        <v>697</v>
      </c>
      <c r="B261" s="90" t="s">
        <v>160</v>
      </c>
      <c r="C261" s="90" t="s">
        <v>161</v>
      </c>
      <c r="D261" s="91" t="s">
        <v>162</v>
      </c>
      <c r="E261" s="90" t="s">
        <v>698</v>
      </c>
      <c r="F261" s="90" t="s">
        <v>667</v>
      </c>
      <c r="G261" s="90" t="s">
        <v>668</v>
      </c>
      <c r="H261" s="90" t="s">
        <v>166</v>
      </c>
      <c r="I261" s="92">
        <v>240</v>
      </c>
      <c r="J261" s="90" t="s">
        <v>200</v>
      </c>
      <c r="K261" s="93">
        <f t="shared" si="30"/>
        <v>2198.4</v>
      </c>
      <c r="L261" s="61">
        <v>561.09</v>
      </c>
      <c r="M261" s="63"/>
      <c r="N261" s="63"/>
      <c r="O261" s="63"/>
      <c r="P261" s="60" t="s">
        <v>122</v>
      </c>
      <c r="Q261" s="60"/>
      <c r="R261" s="64">
        <v>577.36161000000004</v>
      </c>
      <c r="S261" s="61"/>
      <c r="T261" s="65">
        <f t="shared" si="34"/>
        <v>577.36161000000004</v>
      </c>
      <c r="U261" s="61"/>
      <c r="V261" s="61"/>
      <c r="W261" s="61"/>
      <c r="X261" s="61"/>
      <c r="Y261" s="61"/>
      <c r="Z261" s="64">
        <f t="shared" si="35"/>
        <v>577.36161000000004</v>
      </c>
      <c r="AA261" s="61"/>
      <c r="AB261" s="65">
        <f t="shared" si="36"/>
        <v>577.36161000000004</v>
      </c>
      <c r="AC261" s="61"/>
      <c r="AD261" s="61"/>
      <c r="AE261" s="61"/>
      <c r="AF261" s="61"/>
      <c r="AG261" s="61"/>
      <c r="AH261" s="64">
        <f t="shared" si="31"/>
        <v>594.1050966900001</v>
      </c>
      <c r="AI261" s="61"/>
      <c r="AJ261" s="65">
        <f t="shared" si="32"/>
        <v>594.1050966900001</v>
      </c>
      <c r="AK261" s="61"/>
      <c r="AL261" s="61"/>
      <c r="AM261" s="61"/>
      <c r="AN261" s="61"/>
      <c r="AO261" s="61"/>
      <c r="AP261" s="64">
        <f t="shared" si="33"/>
        <v>611.33414449401005</v>
      </c>
      <c r="AQ261" s="61"/>
      <c r="AR261" s="65">
        <f t="shared" si="37"/>
        <v>611.33414449401005</v>
      </c>
      <c r="AS261" s="61"/>
      <c r="AT261" s="61"/>
      <c r="AU261" s="61"/>
      <c r="AV261" s="61"/>
      <c r="AW261" s="61"/>
      <c r="AX261" s="64">
        <f t="shared" si="38"/>
        <v>629.06283468433639</v>
      </c>
      <c r="AY261" s="61"/>
      <c r="AZ261" s="65">
        <f t="shared" si="39"/>
        <v>629.06283468433639</v>
      </c>
      <c r="BA261" s="61"/>
      <c r="BB261" s="61"/>
      <c r="BC261" s="61"/>
      <c r="BD261" s="61"/>
      <c r="BE261" s="61"/>
      <c r="BF261" s="66"/>
      <c r="BG261" s="66"/>
      <c r="BH261" s="66"/>
      <c r="BI261" s="66" t="s">
        <v>1514</v>
      </c>
    </row>
    <row r="262" spans="1:61" s="67" customFormat="1" x14ac:dyDescent="0.35">
      <c r="A262" s="90" t="s">
        <v>699</v>
      </c>
      <c r="B262" s="90" t="s">
        <v>160</v>
      </c>
      <c r="C262" s="90" t="s">
        <v>161</v>
      </c>
      <c r="D262" s="91" t="s">
        <v>162</v>
      </c>
      <c r="E262" s="90" t="s">
        <v>700</v>
      </c>
      <c r="F262" s="90" t="s">
        <v>667</v>
      </c>
      <c r="G262" s="90" t="s">
        <v>668</v>
      </c>
      <c r="H262" s="90" t="s">
        <v>166</v>
      </c>
      <c r="I262" s="92">
        <v>2500</v>
      </c>
      <c r="J262" s="90" t="s">
        <v>200</v>
      </c>
      <c r="K262" s="93">
        <f t="shared" si="30"/>
        <v>22900</v>
      </c>
      <c r="L262" s="61">
        <v>5844.69</v>
      </c>
      <c r="M262" s="63"/>
      <c r="N262" s="63"/>
      <c r="O262" s="63"/>
      <c r="P262" s="60" t="s">
        <v>122</v>
      </c>
      <c r="Q262" s="60"/>
      <c r="R262" s="64">
        <v>6014.1860099999994</v>
      </c>
      <c r="S262" s="61"/>
      <c r="T262" s="65">
        <f t="shared" si="34"/>
        <v>6014.1860099999994</v>
      </c>
      <c r="U262" s="61"/>
      <c r="V262" s="61"/>
      <c r="W262" s="61"/>
      <c r="X262" s="61"/>
      <c r="Y262" s="61"/>
      <c r="Z262" s="64">
        <f t="shared" si="35"/>
        <v>6014.1860099999994</v>
      </c>
      <c r="AA262" s="61"/>
      <c r="AB262" s="65">
        <f t="shared" si="36"/>
        <v>6014.1860099999994</v>
      </c>
      <c r="AC262" s="61"/>
      <c r="AD262" s="61"/>
      <c r="AE262" s="61"/>
      <c r="AF262" s="61"/>
      <c r="AG262" s="61"/>
      <c r="AH262" s="64">
        <f t="shared" si="31"/>
        <v>6188.5974042899998</v>
      </c>
      <c r="AI262" s="61"/>
      <c r="AJ262" s="65">
        <f t="shared" si="32"/>
        <v>6188.5974042899998</v>
      </c>
      <c r="AK262" s="61"/>
      <c r="AL262" s="61"/>
      <c r="AM262" s="61"/>
      <c r="AN262" s="61"/>
      <c r="AO262" s="61"/>
      <c r="AP262" s="64">
        <f t="shared" si="33"/>
        <v>6368.0667290144102</v>
      </c>
      <c r="AQ262" s="61"/>
      <c r="AR262" s="65">
        <f t="shared" si="37"/>
        <v>6368.0667290144102</v>
      </c>
      <c r="AS262" s="61"/>
      <c r="AT262" s="61"/>
      <c r="AU262" s="61"/>
      <c r="AV262" s="61"/>
      <c r="AW262" s="61"/>
      <c r="AX262" s="64">
        <f t="shared" si="38"/>
        <v>6552.7406641558282</v>
      </c>
      <c r="AY262" s="61"/>
      <c r="AZ262" s="65">
        <f t="shared" si="39"/>
        <v>6552.7406641558282</v>
      </c>
      <c r="BA262" s="61"/>
      <c r="BB262" s="61"/>
      <c r="BC262" s="61"/>
      <c r="BD262" s="61"/>
      <c r="BE262" s="61"/>
      <c r="BF262" s="66"/>
      <c r="BG262" s="66"/>
      <c r="BH262" s="66"/>
      <c r="BI262" s="66" t="s">
        <v>1514</v>
      </c>
    </row>
    <row r="263" spans="1:61" s="67" customFormat="1" x14ac:dyDescent="0.35">
      <c r="A263" s="90" t="s">
        <v>701</v>
      </c>
      <c r="B263" s="90" t="s">
        <v>160</v>
      </c>
      <c r="C263" s="90" t="s">
        <v>161</v>
      </c>
      <c r="D263" s="91" t="s">
        <v>162</v>
      </c>
      <c r="E263" s="90" t="s">
        <v>702</v>
      </c>
      <c r="F263" s="90" t="s">
        <v>667</v>
      </c>
      <c r="G263" s="90" t="s">
        <v>668</v>
      </c>
      <c r="H263" s="90" t="s">
        <v>166</v>
      </c>
      <c r="I263" s="92">
        <v>40378</v>
      </c>
      <c r="J263" s="90" t="s">
        <v>170</v>
      </c>
      <c r="K263" s="93">
        <f t="shared" si="30"/>
        <v>369862.48</v>
      </c>
      <c r="L263" s="61">
        <v>94398.7</v>
      </c>
      <c r="M263" s="63"/>
      <c r="N263" s="63"/>
      <c r="O263" s="63"/>
      <c r="P263" s="60" t="s">
        <v>122</v>
      </c>
      <c r="Q263" s="60"/>
      <c r="R263" s="64">
        <v>97136.262300000002</v>
      </c>
      <c r="S263" s="61"/>
      <c r="T263" s="65">
        <f t="shared" si="34"/>
        <v>97136.262300000002</v>
      </c>
      <c r="U263" s="61"/>
      <c r="V263" s="61"/>
      <c r="W263" s="61"/>
      <c r="X263" s="61"/>
      <c r="Y263" s="61"/>
      <c r="Z263" s="64">
        <f t="shared" si="35"/>
        <v>97136.262300000002</v>
      </c>
      <c r="AA263" s="61"/>
      <c r="AB263" s="65">
        <f t="shared" si="36"/>
        <v>97136.262300000002</v>
      </c>
      <c r="AC263" s="61"/>
      <c r="AD263" s="61"/>
      <c r="AE263" s="61"/>
      <c r="AF263" s="61"/>
      <c r="AG263" s="61"/>
      <c r="AH263" s="64">
        <f t="shared" si="31"/>
        <v>99953.213906699995</v>
      </c>
      <c r="AI263" s="61"/>
      <c r="AJ263" s="65">
        <f t="shared" si="32"/>
        <v>99953.213906699995</v>
      </c>
      <c r="AK263" s="61"/>
      <c r="AL263" s="61"/>
      <c r="AM263" s="61"/>
      <c r="AN263" s="61"/>
      <c r="AO263" s="61"/>
      <c r="AP263" s="64">
        <f t="shared" si="33"/>
        <v>102851.85710999429</v>
      </c>
      <c r="AQ263" s="61"/>
      <c r="AR263" s="65">
        <f t="shared" si="37"/>
        <v>102851.85710999429</v>
      </c>
      <c r="AS263" s="61"/>
      <c r="AT263" s="61"/>
      <c r="AU263" s="61"/>
      <c r="AV263" s="61"/>
      <c r="AW263" s="61"/>
      <c r="AX263" s="64">
        <f t="shared" si="38"/>
        <v>105834.56096618413</v>
      </c>
      <c r="AY263" s="61"/>
      <c r="AZ263" s="65">
        <f t="shared" si="39"/>
        <v>105834.56096618413</v>
      </c>
      <c r="BA263" s="61"/>
      <c r="BB263" s="61"/>
      <c r="BC263" s="61"/>
      <c r="BD263" s="61"/>
      <c r="BE263" s="61"/>
      <c r="BF263" s="66"/>
      <c r="BG263" s="66"/>
      <c r="BH263" s="66"/>
      <c r="BI263" s="66" t="s">
        <v>1514</v>
      </c>
    </row>
    <row r="264" spans="1:61" s="67" customFormat="1" x14ac:dyDescent="0.35">
      <c r="A264" s="90" t="s">
        <v>703</v>
      </c>
      <c r="B264" s="90" t="s">
        <v>160</v>
      </c>
      <c r="C264" s="90" t="s">
        <v>161</v>
      </c>
      <c r="D264" s="91" t="s">
        <v>162</v>
      </c>
      <c r="E264" s="90" t="s">
        <v>704</v>
      </c>
      <c r="F264" s="90" t="s">
        <v>667</v>
      </c>
      <c r="G264" s="90" t="s">
        <v>668</v>
      </c>
      <c r="H264" s="90" t="s">
        <v>166</v>
      </c>
      <c r="I264" s="92">
        <v>65229</v>
      </c>
      <c r="J264" s="90" t="s">
        <v>170</v>
      </c>
      <c r="K264" s="93">
        <f t="shared" ref="K264:K327" si="40">I264*9.16</f>
        <v>597497.64</v>
      </c>
      <c r="L264" s="61">
        <v>152497.22</v>
      </c>
      <c r="M264" s="63"/>
      <c r="N264" s="63"/>
      <c r="O264" s="63"/>
      <c r="P264" s="60" t="s">
        <v>122</v>
      </c>
      <c r="Q264" s="60"/>
      <c r="R264" s="64">
        <v>156919.63938000001</v>
      </c>
      <c r="S264" s="61"/>
      <c r="T264" s="65">
        <f t="shared" si="34"/>
        <v>156919.63938000001</v>
      </c>
      <c r="U264" s="61"/>
      <c r="V264" s="61"/>
      <c r="W264" s="61"/>
      <c r="X264" s="61"/>
      <c r="Y264" s="61"/>
      <c r="Z264" s="64">
        <f t="shared" si="35"/>
        <v>156919.63938000001</v>
      </c>
      <c r="AA264" s="61"/>
      <c r="AB264" s="65">
        <f t="shared" si="36"/>
        <v>156919.63938000001</v>
      </c>
      <c r="AC264" s="61"/>
      <c r="AD264" s="61"/>
      <c r="AE264" s="61"/>
      <c r="AF264" s="61"/>
      <c r="AG264" s="61"/>
      <c r="AH264" s="64">
        <f t="shared" ref="AH264:AH327" si="41">Z264+(Z264*0.029)</f>
        <v>161470.30892202002</v>
      </c>
      <c r="AI264" s="61"/>
      <c r="AJ264" s="65">
        <f t="shared" ref="AJ264:AJ327" si="42">AH264+AI264</f>
        <v>161470.30892202002</v>
      </c>
      <c r="AK264" s="61"/>
      <c r="AL264" s="61"/>
      <c r="AM264" s="61"/>
      <c r="AN264" s="61"/>
      <c r="AO264" s="61"/>
      <c r="AP264" s="64">
        <f t="shared" ref="AP264:AP327" si="43">AH264+(AH264*0.029)</f>
        <v>166152.94788075861</v>
      </c>
      <c r="AQ264" s="61"/>
      <c r="AR264" s="65">
        <f t="shared" si="37"/>
        <v>166152.94788075861</v>
      </c>
      <c r="AS264" s="61"/>
      <c r="AT264" s="61"/>
      <c r="AU264" s="61"/>
      <c r="AV264" s="61"/>
      <c r="AW264" s="61"/>
      <c r="AX264" s="64">
        <f t="shared" si="38"/>
        <v>170971.3833693006</v>
      </c>
      <c r="AY264" s="61"/>
      <c r="AZ264" s="65">
        <f t="shared" si="39"/>
        <v>170971.3833693006</v>
      </c>
      <c r="BA264" s="61"/>
      <c r="BB264" s="61"/>
      <c r="BC264" s="61"/>
      <c r="BD264" s="61"/>
      <c r="BE264" s="61"/>
      <c r="BF264" s="66"/>
      <c r="BG264" s="66"/>
      <c r="BH264" s="66"/>
      <c r="BI264" s="66" t="s">
        <v>1514</v>
      </c>
    </row>
    <row r="265" spans="1:61" s="67" customFormat="1" x14ac:dyDescent="0.35">
      <c r="A265" s="90" t="s">
        <v>705</v>
      </c>
      <c r="B265" s="90" t="s">
        <v>160</v>
      </c>
      <c r="C265" s="90" t="s">
        <v>161</v>
      </c>
      <c r="D265" s="91" t="s">
        <v>162</v>
      </c>
      <c r="E265" s="90" t="s">
        <v>706</v>
      </c>
      <c r="F265" s="90" t="s">
        <v>667</v>
      </c>
      <c r="G265" s="90" t="s">
        <v>668</v>
      </c>
      <c r="H265" s="90" t="s">
        <v>166</v>
      </c>
      <c r="I265" s="92">
        <v>6965</v>
      </c>
      <c r="J265" s="90" t="s">
        <v>197</v>
      </c>
      <c r="K265" s="93">
        <f t="shared" si="40"/>
        <v>63799.4</v>
      </c>
      <c r="L265" s="61">
        <v>16283.3</v>
      </c>
      <c r="M265" s="63"/>
      <c r="N265" s="63"/>
      <c r="O265" s="63"/>
      <c r="P265" s="60" t="s">
        <v>122</v>
      </c>
      <c r="Q265" s="60"/>
      <c r="R265" s="64">
        <v>16755.5157</v>
      </c>
      <c r="S265" s="61"/>
      <c r="T265" s="65">
        <f t="shared" ref="T265:T328" si="44">R265+S265</f>
        <v>16755.5157</v>
      </c>
      <c r="U265" s="61"/>
      <c r="V265" s="61"/>
      <c r="W265" s="61"/>
      <c r="X265" s="61"/>
      <c r="Y265" s="61"/>
      <c r="Z265" s="64">
        <f t="shared" ref="Z265:Z328" si="45">L265+(L265*0.029)</f>
        <v>16755.5157</v>
      </c>
      <c r="AA265" s="61"/>
      <c r="AB265" s="65">
        <f t="shared" ref="AB265:AB328" si="46">Z265+AA265</f>
        <v>16755.5157</v>
      </c>
      <c r="AC265" s="61"/>
      <c r="AD265" s="61"/>
      <c r="AE265" s="61"/>
      <c r="AF265" s="61"/>
      <c r="AG265" s="61"/>
      <c r="AH265" s="64">
        <f t="shared" si="41"/>
        <v>17241.425655300001</v>
      </c>
      <c r="AI265" s="61"/>
      <c r="AJ265" s="65">
        <f t="shared" si="42"/>
        <v>17241.425655300001</v>
      </c>
      <c r="AK265" s="61"/>
      <c r="AL265" s="61"/>
      <c r="AM265" s="61"/>
      <c r="AN265" s="61"/>
      <c r="AO265" s="61"/>
      <c r="AP265" s="64">
        <f t="shared" si="43"/>
        <v>17741.426999303701</v>
      </c>
      <c r="AQ265" s="61"/>
      <c r="AR265" s="65">
        <f t="shared" ref="AR265:AR328" si="47">AP265+AQ265</f>
        <v>17741.426999303701</v>
      </c>
      <c r="AS265" s="61"/>
      <c r="AT265" s="61"/>
      <c r="AU265" s="61"/>
      <c r="AV265" s="61"/>
      <c r="AW265" s="61"/>
      <c r="AX265" s="64">
        <f t="shared" ref="AX265:AX328" si="48">AP265+(AP265*0.029)</f>
        <v>18255.92838228351</v>
      </c>
      <c r="AY265" s="61"/>
      <c r="AZ265" s="65">
        <f t="shared" ref="AZ265:AZ328" si="49">AX265+AY265</f>
        <v>18255.92838228351</v>
      </c>
      <c r="BA265" s="61"/>
      <c r="BB265" s="61"/>
      <c r="BC265" s="61"/>
      <c r="BD265" s="61"/>
      <c r="BE265" s="61"/>
      <c r="BF265" s="66"/>
      <c r="BG265" s="66"/>
      <c r="BH265" s="66"/>
      <c r="BI265" s="66" t="s">
        <v>1514</v>
      </c>
    </row>
    <row r="266" spans="1:61" s="67" customFormat="1" x14ac:dyDescent="0.35">
      <c r="A266" s="90" t="s">
        <v>707</v>
      </c>
      <c r="B266" s="90" t="s">
        <v>160</v>
      </c>
      <c r="C266" s="90" t="s">
        <v>161</v>
      </c>
      <c r="D266" s="91" t="s">
        <v>162</v>
      </c>
      <c r="E266" s="90" t="s">
        <v>708</v>
      </c>
      <c r="F266" s="90" t="s">
        <v>667</v>
      </c>
      <c r="G266" s="90" t="s">
        <v>668</v>
      </c>
      <c r="H266" s="90" t="s">
        <v>166</v>
      </c>
      <c r="I266" s="92">
        <v>10370</v>
      </c>
      <c r="J266" s="90" t="s">
        <v>173</v>
      </c>
      <c r="K266" s="93">
        <f t="shared" si="40"/>
        <v>94989.2</v>
      </c>
      <c r="L266" s="61">
        <v>24243.759999999998</v>
      </c>
      <c r="M266" s="63"/>
      <c r="N266" s="63"/>
      <c r="O266" s="63"/>
      <c r="P266" s="60" t="s">
        <v>122</v>
      </c>
      <c r="Q266" s="60"/>
      <c r="R266" s="64">
        <v>24946.829039999997</v>
      </c>
      <c r="S266" s="61"/>
      <c r="T266" s="65">
        <f t="shared" si="44"/>
        <v>24946.829039999997</v>
      </c>
      <c r="U266" s="61"/>
      <c r="V266" s="61"/>
      <c r="W266" s="61"/>
      <c r="X266" s="61"/>
      <c r="Y266" s="61"/>
      <c r="Z266" s="64">
        <f t="shared" si="45"/>
        <v>24946.829039999997</v>
      </c>
      <c r="AA266" s="61"/>
      <c r="AB266" s="65">
        <f t="shared" si="46"/>
        <v>24946.829039999997</v>
      </c>
      <c r="AC266" s="61"/>
      <c r="AD266" s="61"/>
      <c r="AE266" s="61"/>
      <c r="AF266" s="61"/>
      <c r="AG266" s="61"/>
      <c r="AH266" s="64">
        <f t="shared" si="41"/>
        <v>25670.287082159997</v>
      </c>
      <c r="AI266" s="61"/>
      <c r="AJ266" s="65">
        <f t="shared" si="42"/>
        <v>25670.287082159997</v>
      </c>
      <c r="AK266" s="61"/>
      <c r="AL266" s="61"/>
      <c r="AM266" s="61"/>
      <c r="AN266" s="61"/>
      <c r="AO266" s="61"/>
      <c r="AP266" s="64">
        <f t="shared" si="43"/>
        <v>26414.725407542639</v>
      </c>
      <c r="AQ266" s="61"/>
      <c r="AR266" s="65">
        <f t="shared" si="47"/>
        <v>26414.725407542639</v>
      </c>
      <c r="AS266" s="61"/>
      <c r="AT266" s="61"/>
      <c r="AU266" s="61"/>
      <c r="AV266" s="61"/>
      <c r="AW266" s="61"/>
      <c r="AX266" s="64">
        <f t="shared" si="48"/>
        <v>27180.752444361377</v>
      </c>
      <c r="AY266" s="61"/>
      <c r="AZ266" s="65">
        <f t="shared" si="49"/>
        <v>27180.752444361377</v>
      </c>
      <c r="BA266" s="61"/>
      <c r="BB266" s="61"/>
      <c r="BC266" s="61"/>
      <c r="BD266" s="61"/>
      <c r="BE266" s="61"/>
      <c r="BF266" s="66"/>
      <c r="BG266" s="66"/>
      <c r="BH266" s="66"/>
      <c r="BI266" s="66" t="s">
        <v>1514</v>
      </c>
    </row>
    <row r="267" spans="1:61" s="67" customFormat="1" x14ac:dyDescent="0.35">
      <c r="A267" s="90" t="s">
        <v>709</v>
      </c>
      <c r="B267" s="90" t="s">
        <v>160</v>
      </c>
      <c r="C267" s="90" t="s">
        <v>161</v>
      </c>
      <c r="D267" s="91" t="s">
        <v>162</v>
      </c>
      <c r="E267" s="90" t="s">
        <v>710</v>
      </c>
      <c r="F267" s="90" t="s">
        <v>667</v>
      </c>
      <c r="G267" s="90" t="s">
        <v>668</v>
      </c>
      <c r="H267" s="90" t="s">
        <v>166</v>
      </c>
      <c r="I267" s="92">
        <v>12920</v>
      </c>
      <c r="J267" s="90" t="s">
        <v>170</v>
      </c>
      <c r="K267" s="93">
        <f t="shared" si="40"/>
        <v>118347.2</v>
      </c>
      <c r="L267" s="61">
        <v>30205.34</v>
      </c>
      <c r="M267" s="63"/>
      <c r="N267" s="63"/>
      <c r="O267" s="63"/>
      <c r="P267" s="60" t="s">
        <v>122</v>
      </c>
      <c r="Q267" s="60"/>
      <c r="R267" s="64">
        <v>31081.294860000002</v>
      </c>
      <c r="S267" s="61"/>
      <c r="T267" s="65">
        <f t="shared" si="44"/>
        <v>31081.294860000002</v>
      </c>
      <c r="U267" s="61"/>
      <c r="V267" s="61"/>
      <c r="W267" s="61"/>
      <c r="X267" s="61"/>
      <c r="Y267" s="61"/>
      <c r="Z267" s="64">
        <f t="shared" si="45"/>
        <v>31081.294860000002</v>
      </c>
      <c r="AA267" s="61"/>
      <c r="AB267" s="65">
        <f t="shared" si="46"/>
        <v>31081.294860000002</v>
      </c>
      <c r="AC267" s="61"/>
      <c r="AD267" s="61"/>
      <c r="AE267" s="61"/>
      <c r="AF267" s="61"/>
      <c r="AG267" s="61"/>
      <c r="AH267" s="64">
        <f t="shared" si="41"/>
        <v>31982.652410940002</v>
      </c>
      <c r="AI267" s="61"/>
      <c r="AJ267" s="65">
        <f t="shared" si="42"/>
        <v>31982.652410940002</v>
      </c>
      <c r="AK267" s="61"/>
      <c r="AL267" s="61"/>
      <c r="AM267" s="61"/>
      <c r="AN267" s="61"/>
      <c r="AO267" s="61"/>
      <c r="AP267" s="64">
        <f t="shared" si="43"/>
        <v>32910.149330857261</v>
      </c>
      <c r="AQ267" s="61"/>
      <c r="AR267" s="65">
        <f t="shared" si="47"/>
        <v>32910.149330857261</v>
      </c>
      <c r="AS267" s="61"/>
      <c r="AT267" s="61"/>
      <c r="AU267" s="61"/>
      <c r="AV267" s="61"/>
      <c r="AW267" s="61"/>
      <c r="AX267" s="64">
        <f t="shared" si="48"/>
        <v>33864.543661452124</v>
      </c>
      <c r="AY267" s="61"/>
      <c r="AZ267" s="65">
        <f t="shared" si="49"/>
        <v>33864.543661452124</v>
      </c>
      <c r="BA267" s="61"/>
      <c r="BB267" s="61"/>
      <c r="BC267" s="61"/>
      <c r="BD267" s="61"/>
      <c r="BE267" s="61"/>
      <c r="BF267" s="66"/>
      <c r="BG267" s="66"/>
      <c r="BH267" s="66"/>
      <c r="BI267" s="66" t="s">
        <v>1514</v>
      </c>
    </row>
    <row r="268" spans="1:61" s="67" customFormat="1" x14ac:dyDescent="0.35">
      <c r="A268" s="90" t="s">
        <v>711</v>
      </c>
      <c r="B268" s="90" t="s">
        <v>160</v>
      </c>
      <c r="C268" s="90" t="s">
        <v>161</v>
      </c>
      <c r="D268" s="91" t="s">
        <v>162</v>
      </c>
      <c r="E268" s="90" t="s">
        <v>712</v>
      </c>
      <c r="F268" s="90" t="s">
        <v>667</v>
      </c>
      <c r="G268" s="90" t="s">
        <v>668</v>
      </c>
      <c r="H268" s="90" t="s">
        <v>166</v>
      </c>
      <c r="I268" s="92">
        <v>6000</v>
      </c>
      <c r="J268" s="90" t="s">
        <v>200</v>
      </c>
      <c r="K268" s="93">
        <f t="shared" si="40"/>
        <v>54960</v>
      </c>
      <c r="L268" s="61">
        <v>14027.25</v>
      </c>
      <c r="M268" s="63"/>
      <c r="N268" s="63"/>
      <c r="O268" s="63"/>
      <c r="P268" s="60" t="s">
        <v>122</v>
      </c>
      <c r="Q268" s="60"/>
      <c r="R268" s="64">
        <v>14434.04025</v>
      </c>
      <c r="S268" s="61"/>
      <c r="T268" s="65">
        <f t="shared" si="44"/>
        <v>14434.04025</v>
      </c>
      <c r="U268" s="61"/>
      <c r="V268" s="61"/>
      <c r="W268" s="61"/>
      <c r="X268" s="61"/>
      <c r="Y268" s="61"/>
      <c r="Z268" s="64">
        <f t="shared" si="45"/>
        <v>14434.04025</v>
      </c>
      <c r="AA268" s="61"/>
      <c r="AB268" s="65">
        <f t="shared" si="46"/>
        <v>14434.04025</v>
      </c>
      <c r="AC268" s="61"/>
      <c r="AD268" s="61"/>
      <c r="AE268" s="61"/>
      <c r="AF268" s="61"/>
      <c r="AG268" s="61"/>
      <c r="AH268" s="64">
        <f t="shared" si="41"/>
        <v>14852.62741725</v>
      </c>
      <c r="AI268" s="61"/>
      <c r="AJ268" s="65">
        <f t="shared" si="42"/>
        <v>14852.62741725</v>
      </c>
      <c r="AK268" s="61"/>
      <c r="AL268" s="61"/>
      <c r="AM268" s="61"/>
      <c r="AN268" s="61"/>
      <c r="AO268" s="61"/>
      <c r="AP268" s="64">
        <f t="shared" si="43"/>
        <v>15283.353612350249</v>
      </c>
      <c r="AQ268" s="61"/>
      <c r="AR268" s="65">
        <f t="shared" si="47"/>
        <v>15283.353612350249</v>
      </c>
      <c r="AS268" s="61"/>
      <c r="AT268" s="61"/>
      <c r="AU268" s="61"/>
      <c r="AV268" s="61"/>
      <c r="AW268" s="61"/>
      <c r="AX268" s="64">
        <f t="shared" si="48"/>
        <v>15726.570867108407</v>
      </c>
      <c r="AY268" s="61"/>
      <c r="AZ268" s="65">
        <f t="shared" si="49"/>
        <v>15726.570867108407</v>
      </c>
      <c r="BA268" s="61"/>
      <c r="BB268" s="61"/>
      <c r="BC268" s="61"/>
      <c r="BD268" s="61"/>
      <c r="BE268" s="61"/>
      <c r="BF268" s="66"/>
      <c r="BG268" s="66"/>
      <c r="BH268" s="66"/>
      <c r="BI268" s="66" t="s">
        <v>1514</v>
      </c>
    </row>
    <row r="269" spans="1:61" s="67" customFormat="1" x14ac:dyDescent="0.35">
      <c r="A269" s="90" t="s">
        <v>713</v>
      </c>
      <c r="B269" s="90" t="s">
        <v>160</v>
      </c>
      <c r="C269" s="90" t="s">
        <v>161</v>
      </c>
      <c r="D269" s="91" t="s">
        <v>162</v>
      </c>
      <c r="E269" s="90" t="s">
        <v>714</v>
      </c>
      <c r="F269" s="90" t="s">
        <v>667</v>
      </c>
      <c r="G269" s="90" t="s">
        <v>668</v>
      </c>
      <c r="H269" s="90" t="s">
        <v>166</v>
      </c>
      <c r="I269" s="92">
        <v>100</v>
      </c>
      <c r="J269" s="90" t="s">
        <v>200</v>
      </c>
      <c r="K269" s="93">
        <f t="shared" si="40"/>
        <v>916</v>
      </c>
      <c r="L269" s="61">
        <v>233.79</v>
      </c>
      <c r="M269" s="63"/>
      <c r="N269" s="63"/>
      <c r="O269" s="63"/>
      <c r="P269" s="60" t="s">
        <v>122</v>
      </c>
      <c r="Q269" s="60"/>
      <c r="R269" s="64">
        <v>240.56990999999999</v>
      </c>
      <c r="S269" s="61"/>
      <c r="T269" s="65">
        <f t="shared" si="44"/>
        <v>240.56990999999999</v>
      </c>
      <c r="U269" s="61"/>
      <c r="V269" s="61"/>
      <c r="W269" s="61"/>
      <c r="X269" s="61"/>
      <c r="Y269" s="61"/>
      <c r="Z269" s="64">
        <f t="shared" si="45"/>
        <v>240.56990999999999</v>
      </c>
      <c r="AA269" s="61"/>
      <c r="AB269" s="65">
        <f t="shared" si="46"/>
        <v>240.56990999999999</v>
      </c>
      <c r="AC269" s="61"/>
      <c r="AD269" s="61"/>
      <c r="AE269" s="61"/>
      <c r="AF269" s="61"/>
      <c r="AG269" s="61"/>
      <c r="AH269" s="64">
        <f t="shared" si="41"/>
        <v>247.54643738999999</v>
      </c>
      <c r="AI269" s="61"/>
      <c r="AJ269" s="65">
        <f t="shared" si="42"/>
        <v>247.54643738999999</v>
      </c>
      <c r="AK269" s="61"/>
      <c r="AL269" s="61"/>
      <c r="AM269" s="61"/>
      <c r="AN269" s="61"/>
      <c r="AO269" s="61"/>
      <c r="AP269" s="64">
        <f t="shared" si="43"/>
        <v>254.72528407431</v>
      </c>
      <c r="AQ269" s="61"/>
      <c r="AR269" s="65">
        <f t="shared" si="47"/>
        <v>254.72528407431</v>
      </c>
      <c r="AS269" s="61"/>
      <c r="AT269" s="61"/>
      <c r="AU269" s="61"/>
      <c r="AV269" s="61"/>
      <c r="AW269" s="61"/>
      <c r="AX269" s="64">
        <f t="shared" si="48"/>
        <v>262.112317312465</v>
      </c>
      <c r="AY269" s="61"/>
      <c r="AZ269" s="65">
        <f t="shared" si="49"/>
        <v>262.112317312465</v>
      </c>
      <c r="BA269" s="61"/>
      <c r="BB269" s="61"/>
      <c r="BC269" s="61"/>
      <c r="BD269" s="61"/>
      <c r="BE269" s="61"/>
      <c r="BF269" s="66"/>
      <c r="BG269" s="66"/>
      <c r="BH269" s="66"/>
      <c r="BI269" s="66" t="s">
        <v>1514</v>
      </c>
    </row>
    <row r="270" spans="1:61" s="67" customFormat="1" x14ac:dyDescent="0.35">
      <c r="A270" s="90" t="s">
        <v>715</v>
      </c>
      <c r="B270" s="90" t="s">
        <v>160</v>
      </c>
      <c r="C270" s="90" t="s">
        <v>161</v>
      </c>
      <c r="D270" s="91" t="s">
        <v>162</v>
      </c>
      <c r="E270" s="90" t="s">
        <v>716</v>
      </c>
      <c r="F270" s="90" t="s">
        <v>667</v>
      </c>
      <c r="G270" s="90" t="s">
        <v>668</v>
      </c>
      <c r="H270" s="90" t="s">
        <v>166</v>
      </c>
      <c r="I270" s="92">
        <v>3950</v>
      </c>
      <c r="J270" s="90" t="s">
        <v>203</v>
      </c>
      <c r="K270" s="93">
        <f t="shared" si="40"/>
        <v>36182</v>
      </c>
      <c r="L270" s="61">
        <v>9234.6</v>
      </c>
      <c r="M270" s="63"/>
      <c r="N270" s="63"/>
      <c r="O270" s="63"/>
      <c r="P270" s="60" t="s">
        <v>122</v>
      </c>
      <c r="Q270" s="60"/>
      <c r="R270" s="64">
        <v>9502.4034000000011</v>
      </c>
      <c r="S270" s="61"/>
      <c r="T270" s="65">
        <f t="shared" si="44"/>
        <v>9502.4034000000011</v>
      </c>
      <c r="U270" s="61"/>
      <c r="V270" s="61"/>
      <c r="W270" s="61"/>
      <c r="X270" s="61"/>
      <c r="Y270" s="61"/>
      <c r="Z270" s="64">
        <f t="shared" si="45"/>
        <v>9502.4034000000011</v>
      </c>
      <c r="AA270" s="61"/>
      <c r="AB270" s="65">
        <f t="shared" si="46"/>
        <v>9502.4034000000011</v>
      </c>
      <c r="AC270" s="61"/>
      <c r="AD270" s="61"/>
      <c r="AE270" s="61"/>
      <c r="AF270" s="61"/>
      <c r="AG270" s="61"/>
      <c r="AH270" s="64">
        <f t="shared" si="41"/>
        <v>9777.9730986000013</v>
      </c>
      <c r="AI270" s="61"/>
      <c r="AJ270" s="65">
        <f t="shared" si="42"/>
        <v>9777.9730986000013</v>
      </c>
      <c r="AK270" s="61"/>
      <c r="AL270" s="61"/>
      <c r="AM270" s="61"/>
      <c r="AN270" s="61"/>
      <c r="AO270" s="61"/>
      <c r="AP270" s="64">
        <f t="shared" si="43"/>
        <v>10061.534318459402</v>
      </c>
      <c r="AQ270" s="61"/>
      <c r="AR270" s="65">
        <f t="shared" si="47"/>
        <v>10061.534318459402</v>
      </c>
      <c r="AS270" s="61"/>
      <c r="AT270" s="61"/>
      <c r="AU270" s="61"/>
      <c r="AV270" s="61"/>
      <c r="AW270" s="61"/>
      <c r="AX270" s="64">
        <f t="shared" si="48"/>
        <v>10353.318813694725</v>
      </c>
      <c r="AY270" s="61"/>
      <c r="AZ270" s="65">
        <f t="shared" si="49"/>
        <v>10353.318813694725</v>
      </c>
      <c r="BA270" s="61"/>
      <c r="BB270" s="61"/>
      <c r="BC270" s="61"/>
      <c r="BD270" s="61"/>
      <c r="BE270" s="61"/>
      <c r="BF270" s="66"/>
      <c r="BG270" s="66"/>
      <c r="BH270" s="66"/>
      <c r="BI270" s="66" t="s">
        <v>1514</v>
      </c>
    </row>
    <row r="271" spans="1:61" s="67" customFormat="1" x14ac:dyDescent="0.35">
      <c r="A271" s="90" t="s">
        <v>717</v>
      </c>
      <c r="B271" s="90" t="s">
        <v>160</v>
      </c>
      <c r="C271" s="90" t="s">
        <v>161</v>
      </c>
      <c r="D271" s="91" t="s">
        <v>162</v>
      </c>
      <c r="E271" s="90" t="s">
        <v>718</v>
      </c>
      <c r="F271" s="90" t="s">
        <v>719</v>
      </c>
      <c r="G271" s="90" t="s">
        <v>165</v>
      </c>
      <c r="H271" s="90" t="s">
        <v>166</v>
      </c>
      <c r="I271" s="92">
        <v>15556</v>
      </c>
      <c r="J271" s="90" t="s">
        <v>176</v>
      </c>
      <c r="K271" s="93">
        <f t="shared" si="40"/>
        <v>142492.96</v>
      </c>
      <c r="L271" s="61">
        <v>44086.07</v>
      </c>
      <c r="M271" s="63"/>
      <c r="N271" s="63"/>
      <c r="O271" s="63"/>
      <c r="P271" s="60" t="s">
        <v>122</v>
      </c>
      <c r="Q271" s="60"/>
      <c r="R271" s="64">
        <v>45364.566030000002</v>
      </c>
      <c r="S271" s="61"/>
      <c r="T271" s="65">
        <f t="shared" si="44"/>
        <v>45364.566030000002</v>
      </c>
      <c r="U271" s="61"/>
      <c r="V271" s="61"/>
      <c r="W271" s="61"/>
      <c r="X271" s="61"/>
      <c r="Y271" s="61"/>
      <c r="Z271" s="64">
        <f t="shared" si="45"/>
        <v>45364.566030000002</v>
      </c>
      <c r="AA271" s="61"/>
      <c r="AB271" s="65">
        <f t="shared" si="46"/>
        <v>45364.566030000002</v>
      </c>
      <c r="AC271" s="61"/>
      <c r="AD271" s="61"/>
      <c r="AE271" s="61"/>
      <c r="AF271" s="61"/>
      <c r="AG271" s="61"/>
      <c r="AH271" s="64">
        <f t="shared" si="41"/>
        <v>46680.138444870005</v>
      </c>
      <c r="AI271" s="61"/>
      <c r="AJ271" s="65">
        <f t="shared" si="42"/>
        <v>46680.138444870005</v>
      </c>
      <c r="AK271" s="61"/>
      <c r="AL271" s="61"/>
      <c r="AM271" s="61"/>
      <c r="AN271" s="61"/>
      <c r="AO271" s="61"/>
      <c r="AP271" s="64">
        <f t="shared" si="43"/>
        <v>48033.862459771233</v>
      </c>
      <c r="AQ271" s="61"/>
      <c r="AR271" s="65">
        <f t="shared" si="47"/>
        <v>48033.862459771233</v>
      </c>
      <c r="AS271" s="61"/>
      <c r="AT271" s="61"/>
      <c r="AU271" s="61"/>
      <c r="AV271" s="61"/>
      <c r="AW271" s="61"/>
      <c r="AX271" s="64">
        <f t="shared" si="48"/>
        <v>49426.844471104596</v>
      </c>
      <c r="AY271" s="61"/>
      <c r="AZ271" s="65">
        <f t="shared" si="49"/>
        <v>49426.844471104596</v>
      </c>
      <c r="BA271" s="61"/>
      <c r="BB271" s="61"/>
      <c r="BC271" s="61"/>
      <c r="BD271" s="61"/>
      <c r="BE271" s="61"/>
      <c r="BF271" s="66"/>
      <c r="BG271" s="66"/>
      <c r="BH271" s="66"/>
      <c r="BI271" s="66" t="s">
        <v>1515</v>
      </c>
    </row>
    <row r="272" spans="1:61" s="67" customFormat="1" x14ac:dyDescent="0.35">
      <c r="A272" s="90" t="s">
        <v>720</v>
      </c>
      <c r="B272" s="90" t="s">
        <v>160</v>
      </c>
      <c r="C272" s="90" t="s">
        <v>161</v>
      </c>
      <c r="D272" s="91" t="s">
        <v>162</v>
      </c>
      <c r="E272" s="90" t="s">
        <v>721</v>
      </c>
      <c r="F272" s="90" t="s">
        <v>667</v>
      </c>
      <c r="G272" s="90" t="s">
        <v>668</v>
      </c>
      <c r="H272" s="90" t="s">
        <v>166</v>
      </c>
      <c r="I272" s="92">
        <v>4000</v>
      </c>
      <c r="J272" s="90" t="s">
        <v>200</v>
      </c>
      <c r="K272" s="93">
        <f t="shared" si="40"/>
        <v>36640</v>
      </c>
      <c r="L272" s="67">
        <v>9351.5</v>
      </c>
      <c r="M272" s="63"/>
      <c r="N272" s="63"/>
      <c r="O272" s="63"/>
      <c r="P272" s="60" t="s">
        <v>122</v>
      </c>
      <c r="Q272" s="60"/>
      <c r="R272" s="64">
        <v>9622.6934999999994</v>
      </c>
      <c r="S272" s="61"/>
      <c r="T272" s="65">
        <f t="shared" si="44"/>
        <v>9622.6934999999994</v>
      </c>
      <c r="U272" s="61"/>
      <c r="V272" s="61"/>
      <c r="W272" s="61"/>
      <c r="X272" s="61"/>
      <c r="Y272" s="61"/>
      <c r="Z272" s="64">
        <f t="shared" si="45"/>
        <v>9622.6934999999994</v>
      </c>
      <c r="AA272" s="61"/>
      <c r="AB272" s="65">
        <f t="shared" si="46"/>
        <v>9622.6934999999994</v>
      </c>
      <c r="AC272" s="61"/>
      <c r="AD272" s="61"/>
      <c r="AE272" s="61"/>
      <c r="AF272" s="61"/>
      <c r="AG272" s="61"/>
      <c r="AH272" s="64">
        <f t="shared" si="41"/>
        <v>9901.7516114999999</v>
      </c>
      <c r="AI272" s="61"/>
      <c r="AJ272" s="65">
        <f t="shared" si="42"/>
        <v>9901.7516114999999</v>
      </c>
      <c r="AK272" s="61"/>
      <c r="AL272" s="61"/>
      <c r="AM272" s="61"/>
      <c r="AN272" s="61"/>
      <c r="AO272" s="61"/>
      <c r="AP272" s="64">
        <f t="shared" si="43"/>
        <v>10188.9024082335</v>
      </c>
      <c r="AQ272" s="61"/>
      <c r="AR272" s="65">
        <f t="shared" si="47"/>
        <v>10188.9024082335</v>
      </c>
      <c r="AS272" s="61"/>
      <c r="AT272" s="61"/>
      <c r="AU272" s="61"/>
      <c r="AV272" s="61"/>
      <c r="AW272" s="61"/>
      <c r="AX272" s="64">
        <f t="shared" si="48"/>
        <v>10484.380578072272</v>
      </c>
      <c r="AY272" s="61"/>
      <c r="AZ272" s="65">
        <f t="shared" si="49"/>
        <v>10484.380578072272</v>
      </c>
      <c r="BA272" s="61"/>
      <c r="BB272" s="61"/>
      <c r="BC272" s="61"/>
      <c r="BD272" s="61"/>
      <c r="BE272" s="61"/>
      <c r="BF272" s="66"/>
      <c r="BG272" s="66"/>
      <c r="BH272" s="66"/>
      <c r="BI272" s="66" t="s">
        <v>1514</v>
      </c>
    </row>
    <row r="273" spans="1:61" s="67" customFormat="1" x14ac:dyDescent="0.35">
      <c r="A273" s="90" t="s">
        <v>722</v>
      </c>
      <c r="B273" s="90" t="s">
        <v>160</v>
      </c>
      <c r="C273" s="90" t="s">
        <v>161</v>
      </c>
      <c r="D273" s="91" t="s">
        <v>162</v>
      </c>
      <c r="E273" s="90" t="s">
        <v>723</v>
      </c>
      <c r="F273" s="90" t="s">
        <v>667</v>
      </c>
      <c r="G273" s="90" t="s">
        <v>668</v>
      </c>
      <c r="H273" s="90" t="s">
        <v>166</v>
      </c>
      <c r="I273" s="92">
        <v>240</v>
      </c>
      <c r="J273" s="90" t="s">
        <v>200</v>
      </c>
      <c r="K273" s="93">
        <f t="shared" si="40"/>
        <v>2198.4</v>
      </c>
      <c r="L273" s="61">
        <v>561.09</v>
      </c>
      <c r="M273" s="63"/>
      <c r="N273" s="63"/>
      <c r="O273" s="63"/>
      <c r="P273" s="60" t="s">
        <v>122</v>
      </c>
      <c r="Q273" s="60"/>
      <c r="R273" s="64">
        <v>577.36161000000004</v>
      </c>
      <c r="S273" s="61"/>
      <c r="T273" s="65">
        <f t="shared" si="44"/>
        <v>577.36161000000004</v>
      </c>
      <c r="U273" s="61"/>
      <c r="V273" s="61"/>
      <c r="W273" s="61"/>
      <c r="X273" s="61"/>
      <c r="Y273" s="61"/>
      <c r="Z273" s="64">
        <f t="shared" si="45"/>
        <v>577.36161000000004</v>
      </c>
      <c r="AA273" s="61"/>
      <c r="AB273" s="65">
        <f t="shared" si="46"/>
        <v>577.36161000000004</v>
      </c>
      <c r="AC273" s="61"/>
      <c r="AD273" s="61"/>
      <c r="AE273" s="61"/>
      <c r="AF273" s="61"/>
      <c r="AG273" s="61"/>
      <c r="AH273" s="64">
        <f t="shared" si="41"/>
        <v>594.1050966900001</v>
      </c>
      <c r="AI273" s="61"/>
      <c r="AJ273" s="65">
        <f t="shared" si="42"/>
        <v>594.1050966900001</v>
      </c>
      <c r="AK273" s="61"/>
      <c r="AL273" s="61"/>
      <c r="AM273" s="61"/>
      <c r="AN273" s="61"/>
      <c r="AO273" s="61"/>
      <c r="AP273" s="64">
        <f t="shared" si="43"/>
        <v>611.33414449401005</v>
      </c>
      <c r="AQ273" s="61"/>
      <c r="AR273" s="65">
        <f t="shared" si="47"/>
        <v>611.33414449401005</v>
      </c>
      <c r="AS273" s="61"/>
      <c r="AT273" s="61"/>
      <c r="AU273" s="61"/>
      <c r="AV273" s="61"/>
      <c r="AW273" s="61"/>
      <c r="AX273" s="64">
        <f t="shared" si="48"/>
        <v>629.06283468433639</v>
      </c>
      <c r="AY273" s="61"/>
      <c r="AZ273" s="65">
        <f t="shared" si="49"/>
        <v>629.06283468433639</v>
      </c>
      <c r="BA273" s="61"/>
      <c r="BB273" s="61"/>
      <c r="BC273" s="61"/>
      <c r="BD273" s="61"/>
      <c r="BE273" s="61"/>
      <c r="BF273" s="66"/>
      <c r="BG273" s="66"/>
      <c r="BH273" s="66"/>
      <c r="BI273" s="66" t="s">
        <v>1514</v>
      </c>
    </row>
    <row r="274" spans="1:61" s="67" customFormat="1" x14ac:dyDescent="0.35">
      <c r="A274" s="90" t="s">
        <v>724</v>
      </c>
      <c r="B274" s="90" t="s">
        <v>160</v>
      </c>
      <c r="C274" s="90" t="s">
        <v>161</v>
      </c>
      <c r="D274" s="91" t="s">
        <v>162</v>
      </c>
      <c r="E274" s="90" t="s">
        <v>725</v>
      </c>
      <c r="F274" s="90" t="s">
        <v>667</v>
      </c>
      <c r="G274" s="90" t="s">
        <v>668</v>
      </c>
      <c r="H274" s="90" t="s">
        <v>166</v>
      </c>
      <c r="I274" s="92">
        <v>5000</v>
      </c>
      <c r="J274" s="90" t="s">
        <v>313</v>
      </c>
      <c r="K274" s="93">
        <f t="shared" si="40"/>
        <v>45800</v>
      </c>
      <c r="L274" s="61">
        <v>11689.37</v>
      </c>
      <c r="M274" s="63"/>
      <c r="N274" s="63"/>
      <c r="O274" s="63"/>
      <c r="P274" s="60" t="s">
        <v>122</v>
      </c>
      <c r="Q274" s="60"/>
      <c r="R274" s="64">
        <v>12028.361730000001</v>
      </c>
      <c r="S274" s="61"/>
      <c r="T274" s="65">
        <f t="shared" si="44"/>
        <v>12028.361730000001</v>
      </c>
      <c r="U274" s="61"/>
      <c r="V274" s="61"/>
      <c r="W274" s="61"/>
      <c r="X274" s="61"/>
      <c r="Y274" s="61"/>
      <c r="Z274" s="64">
        <f t="shared" si="45"/>
        <v>12028.361730000001</v>
      </c>
      <c r="AA274" s="61"/>
      <c r="AB274" s="65">
        <f t="shared" si="46"/>
        <v>12028.361730000001</v>
      </c>
      <c r="AC274" s="61"/>
      <c r="AD274" s="61"/>
      <c r="AE274" s="61"/>
      <c r="AF274" s="61"/>
      <c r="AG274" s="61"/>
      <c r="AH274" s="64">
        <f t="shared" si="41"/>
        <v>12377.18422017</v>
      </c>
      <c r="AI274" s="61"/>
      <c r="AJ274" s="65">
        <f t="shared" si="42"/>
        <v>12377.18422017</v>
      </c>
      <c r="AK274" s="61"/>
      <c r="AL274" s="61"/>
      <c r="AM274" s="61"/>
      <c r="AN274" s="61"/>
      <c r="AO274" s="61"/>
      <c r="AP274" s="64">
        <f t="shared" si="43"/>
        <v>12736.12256255493</v>
      </c>
      <c r="AQ274" s="61"/>
      <c r="AR274" s="65">
        <f t="shared" si="47"/>
        <v>12736.12256255493</v>
      </c>
      <c r="AS274" s="61"/>
      <c r="AT274" s="61"/>
      <c r="AU274" s="61"/>
      <c r="AV274" s="61"/>
      <c r="AW274" s="61"/>
      <c r="AX274" s="64">
        <f t="shared" si="48"/>
        <v>13105.470116869023</v>
      </c>
      <c r="AY274" s="61"/>
      <c r="AZ274" s="65">
        <f t="shared" si="49"/>
        <v>13105.470116869023</v>
      </c>
      <c r="BA274" s="61"/>
      <c r="BB274" s="61"/>
      <c r="BC274" s="61"/>
      <c r="BD274" s="61"/>
      <c r="BE274" s="61"/>
      <c r="BF274" s="66"/>
      <c r="BG274" s="66"/>
      <c r="BH274" s="66"/>
      <c r="BI274" s="66" t="s">
        <v>1514</v>
      </c>
    </row>
    <row r="275" spans="1:61" s="67" customFormat="1" x14ac:dyDescent="0.35">
      <c r="A275" s="90" t="s">
        <v>726</v>
      </c>
      <c r="B275" s="90" t="s">
        <v>160</v>
      </c>
      <c r="C275" s="90" t="s">
        <v>161</v>
      </c>
      <c r="D275" s="91" t="s">
        <v>162</v>
      </c>
      <c r="E275" s="90" t="s">
        <v>727</v>
      </c>
      <c r="F275" s="90" t="s">
        <v>719</v>
      </c>
      <c r="G275" s="90" t="s">
        <v>165</v>
      </c>
      <c r="H275" s="90" t="s">
        <v>166</v>
      </c>
      <c r="I275" s="92">
        <v>46633</v>
      </c>
      <c r="J275" s="90" t="s">
        <v>197</v>
      </c>
      <c r="K275" s="93">
        <f t="shared" si="40"/>
        <v>427158.28</v>
      </c>
      <c r="L275" s="61">
        <v>132159.01</v>
      </c>
      <c r="M275" s="63"/>
      <c r="N275" s="63"/>
      <c r="O275" s="63"/>
      <c r="P275" s="60" t="s">
        <v>120</v>
      </c>
      <c r="Q275" s="60">
        <v>0</v>
      </c>
      <c r="R275" s="64">
        <v>135991.62129000001</v>
      </c>
      <c r="S275" s="61"/>
      <c r="T275" s="65">
        <f t="shared" si="44"/>
        <v>135991.62129000001</v>
      </c>
      <c r="U275" s="61"/>
      <c r="V275" s="61"/>
      <c r="W275" s="61"/>
      <c r="X275" s="61"/>
      <c r="Y275" s="61"/>
      <c r="Z275" s="64">
        <f t="shared" si="45"/>
        <v>135991.62129000001</v>
      </c>
      <c r="AA275" s="61"/>
      <c r="AB275" s="65">
        <f t="shared" si="46"/>
        <v>135991.62129000001</v>
      </c>
      <c r="AC275" s="61"/>
      <c r="AD275" s="61"/>
      <c r="AE275" s="61"/>
      <c r="AF275" s="61"/>
      <c r="AG275" s="61"/>
      <c r="AH275" s="64">
        <f t="shared" si="41"/>
        <v>139935.37830741002</v>
      </c>
      <c r="AI275" s="61"/>
      <c r="AJ275" s="65">
        <f t="shared" si="42"/>
        <v>139935.37830741002</v>
      </c>
      <c r="AK275" s="61"/>
      <c r="AL275" s="61"/>
      <c r="AM275" s="61"/>
      <c r="AN275" s="61"/>
      <c r="AO275" s="61"/>
      <c r="AP275" s="64">
        <f t="shared" si="43"/>
        <v>143993.50427832492</v>
      </c>
      <c r="AQ275" s="61"/>
      <c r="AR275" s="65">
        <f t="shared" si="47"/>
        <v>143993.50427832492</v>
      </c>
      <c r="AS275" s="61"/>
      <c r="AT275" s="61"/>
      <c r="AU275" s="61"/>
      <c r="AV275" s="61"/>
      <c r="AW275" s="61"/>
      <c r="AX275" s="64">
        <f t="shared" si="48"/>
        <v>148169.31590239634</v>
      </c>
      <c r="AY275" s="61"/>
      <c r="AZ275" s="65">
        <f t="shared" si="49"/>
        <v>148169.31590239634</v>
      </c>
      <c r="BA275" s="61"/>
      <c r="BB275" s="61"/>
      <c r="BC275" s="61"/>
      <c r="BD275" s="61"/>
      <c r="BE275" s="61"/>
      <c r="BF275" s="66"/>
      <c r="BG275" s="66"/>
      <c r="BH275" s="66" t="s">
        <v>1499</v>
      </c>
      <c r="BI275" s="66" t="s">
        <v>1515</v>
      </c>
    </row>
    <row r="276" spans="1:61" s="67" customFormat="1" x14ac:dyDescent="0.35">
      <c r="A276" s="90" t="s">
        <v>728</v>
      </c>
      <c r="B276" s="90" t="s">
        <v>160</v>
      </c>
      <c r="C276" s="90" t="s">
        <v>161</v>
      </c>
      <c r="D276" s="91" t="s">
        <v>162</v>
      </c>
      <c r="E276" s="90" t="s">
        <v>729</v>
      </c>
      <c r="F276" s="90" t="s">
        <v>719</v>
      </c>
      <c r="G276" s="90" t="s">
        <v>165</v>
      </c>
      <c r="H276" s="90" t="s">
        <v>166</v>
      </c>
      <c r="I276" s="92">
        <v>186628</v>
      </c>
      <c r="J276" s="90" t="s">
        <v>197</v>
      </c>
      <c r="K276" s="93">
        <f t="shared" si="40"/>
        <v>1709512.48</v>
      </c>
      <c r="L276" s="61">
        <v>528908.09</v>
      </c>
      <c r="M276" s="63"/>
      <c r="N276" s="63"/>
      <c r="O276" s="63"/>
      <c r="P276" s="60" t="s">
        <v>120</v>
      </c>
      <c r="Q276" s="60">
        <v>15</v>
      </c>
      <c r="R276" s="64">
        <v>544246.42460999999</v>
      </c>
      <c r="S276" s="61"/>
      <c r="T276" s="65">
        <f t="shared" si="44"/>
        <v>544246.42460999999</v>
      </c>
      <c r="U276" s="61"/>
      <c r="V276" s="61"/>
      <c r="W276" s="61"/>
      <c r="X276" s="61"/>
      <c r="Y276" s="61"/>
      <c r="Z276" s="64">
        <f t="shared" si="45"/>
        <v>544246.42460999999</v>
      </c>
      <c r="AA276" s="61"/>
      <c r="AB276" s="65">
        <f t="shared" si="46"/>
        <v>544246.42460999999</v>
      </c>
      <c r="AC276" s="61"/>
      <c r="AD276" s="61"/>
      <c r="AE276" s="61"/>
      <c r="AF276" s="61"/>
      <c r="AG276" s="61"/>
      <c r="AH276" s="64">
        <f t="shared" si="41"/>
        <v>560029.57092368999</v>
      </c>
      <c r="AI276" s="61"/>
      <c r="AJ276" s="65">
        <f t="shared" si="42"/>
        <v>560029.57092368999</v>
      </c>
      <c r="AK276" s="61"/>
      <c r="AL276" s="61"/>
      <c r="AM276" s="61"/>
      <c r="AN276" s="61"/>
      <c r="AO276" s="61"/>
      <c r="AP276" s="64">
        <f t="shared" si="43"/>
        <v>576270.42848047696</v>
      </c>
      <c r="AQ276" s="61"/>
      <c r="AR276" s="65">
        <f t="shared" si="47"/>
        <v>576270.42848047696</v>
      </c>
      <c r="AS276" s="61"/>
      <c r="AT276" s="61"/>
      <c r="AU276" s="61"/>
      <c r="AV276" s="61"/>
      <c r="AW276" s="61"/>
      <c r="AX276" s="64">
        <f t="shared" si="48"/>
        <v>592982.27090641076</v>
      </c>
      <c r="AY276" s="61"/>
      <c r="AZ276" s="65">
        <f t="shared" si="49"/>
        <v>592982.27090641076</v>
      </c>
      <c r="BA276" s="61"/>
      <c r="BB276" s="61"/>
      <c r="BC276" s="61"/>
      <c r="BD276" s="61"/>
      <c r="BE276" s="61"/>
      <c r="BF276" s="66"/>
      <c r="BG276" s="66" t="s">
        <v>1332</v>
      </c>
      <c r="BH276" s="66" t="s">
        <v>1500</v>
      </c>
      <c r="BI276" s="66" t="s">
        <v>1515</v>
      </c>
    </row>
    <row r="277" spans="1:61" s="67" customFormat="1" x14ac:dyDescent="0.35">
      <c r="A277" s="90" t="s">
        <v>730</v>
      </c>
      <c r="B277" s="90" t="s">
        <v>160</v>
      </c>
      <c r="C277" s="90" t="s">
        <v>161</v>
      </c>
      <c r="D277" s="91" t="s">
        <v>162</v>
      </c>
      <c r="E277" s="90" t="s">
        <v>731</v>
      </c>
      <c r="F277" s="90" t="s">
        <v>719</v>
      </c>
      <c r="G277" s="90" t="s">
        <v>165</v>
      </c>
      <c r="H277" s="90" t="s">
        <v>166</v>
      </c>
      <c r="I277" s="92">
        <v>36662</v>
      </c>
      <c r="J277" s="90" t="s">
        <v>173</v>
      </c>
      <c r="K277" s="93">
        <f t="shared" si="40"/>
        <v>335823.92</v>
      </c>
      <c r="L277" s="61">
        <v>103900.96</v>
      </c>
      <c r="M277" s="63"/>
      <c r="N277" s="63"/>
      <c r="O277" s="63"/>
      <c r="P277" s="60" t="s">
        <v>120</v>
      </c>
      <c r="Q277" s="60">
        <v>54</v>
      </c>
      <c r="R277" s="64">
        <v>106914.08784000001</v>
      </c>
      <c r="S277" s="61"/>
      <c r="T277" s="65">
        <f t="shared" si="44"/>
        <v>106914.08784000001</v>
      </c>
      <c r="U277" s="61"/>
      <c r="V277" s="61"/>
      <c r="W277" s="61"/>
      <c r="X277" s="61"/>
      <c r="Y277" s="61"/>
      <c r="Z277" s="64">
        <f t="shared" si="45"/>
        <v>106914.08784000001</v>
      </c>
      <c r="AA277" s="61"/>
      <c r="AB277" s="65">
        <f t="shared" si="46"/>
        <v>106914.08784000001</v>
      </c>
      <c r="AC277" s="61"/>
      <c r="AD277" s="61"/>
      <c r="AE277" s="61"/>
      <c r="AF277" s="61"/>
      <c r="AG277" s="61"/>
      <c r="AH277" s="64">
        <f t="shared" si="41"/>
        <v>110014.59638736001</v>
      </c>
      <c r="AI277" s="61"/>
      <c r="AJ277" s="65">
        <f t="shared" si="42"/>
        <v>110014.59638736001</v>
      </c>
      <c r="AK277" s="61"/>
      <c r="AL277" s="61"/>
      <c r="AM277" s="61"/>
      <c r="AN277" s="61"/>
      <c r="AO277" s="61"/>
      <c r="AP277" s="64">
        <f t="shared" si="43"/>
        <v>113205.01968259345</v>
      </c>
      <c r="AQ277" s="61"/>
      <c r="AR277" s="65">
        <f t="shared" si="47"/>
        <v>113205.01968259345</v>
      </c>
      <c r="AS277" s="61"/>
      <c r="AT277" s="61"/>
      <c r="AU277" s="61"/>
      <c r="AV277" s="61"/>
      <c r="AW277" s="61"/>
      <c r="AX277" s="64">
        <f t="shared" si="48"/>
        <v>116487.96525338867</v>
      </c>
      <c r="AY277" s="61"/>
      <c r="AZ277" s="65">
        <f t="shared" si="49"/>
        <v>116487.96525338867</v>
      </c>
      <c r="BA277" s="61"/>
      <c r="BB277" s="61"/>
      <c r="BC277" s="61"/>
      <c r="BD277" s="61"/>
      <c r="BE277" s="61"/>
      <c r="BF277" s="66"/>
      <c r="BG277" s="66" t="s">
        <v>1332</v>
      </c>
      <c r="BH277" s="66"/>
      <c r="BI277" s="66" t="s">
        <v>1515</v>
      </c>
    </row>
    <row r="278" spans="1:61" s="67" customFormat="1" x14ac:dyDescent="0.35">
      <c r="A278" s="90" t="s">
        <v>732</v>
      </c>
      <c r="B278" s="90" t="s">
        <v>160</v>
      </c>
      <c r="C278" s="90" t="s">
        <v>161</v>
      </c>
      <c r="D278" s="91" t="s">
        <v>162</v>
      </c>
      <c r="E278" s="90" t="s">
        <v>733</v>
      </c>
      <c r="F278" s="90" t="s">
        <v>719</v>
      </c>
      <c r="G278" s="90" t="s">
        <v>165</v>
      </c>
      <c r="H278" s="90" t="s">
        <v>166</v>
      </c>
      <c r="I278" s="92">
        <v>1350</v>
      </c>
      <c r="J278" s="90" t="s">
        <v>190</v>
      </c>
      <c r="K278" s="93">
        <f t="shared" si="40"/>
        <v>12366</v>
      </c>
      <c r="L278" s="61">
        <v>3825.93</v>
      </c>
      <c r="M278" s="63"/>
      <c r="N278" s="63"/>
      <c r="O278" s="63"/>
      <c r="P278" s="60" t="s">
        <v>122</v>
      </c>
      <c r="Q278" s="60"/>
      <c r="R278" s="64">
        <v>3936.8819699999999</v>
      </c>
      <c r="S278" s="61"/>
      <c r="T278" s="65">
        <f t="shared" si="44"/>
        <v>3936.8819699999999</v>
      </c>
      <c r="U278" s="61"/>
      <c r="V278" s="61"/>
      <c r="W278" s="61"/>
      <c r="X278" s="61"/>
      <c r="Y278" s="61"/>
      <c r="Z278" s="64">
        <f t="shared" si="45"/>
        <v>3936.8819699999999</v>
      </c>
      <c r="AA278" s="61"/>
      <c r="AB278" s="65">
        <f t="shared" si="46"/>
        <v>3936.8819699999999</v>
      </c>
      <c r="AC278" s="61"/>
      <c r="AD278" s="61"/>
      <c r="AE278" s="61"/>
      <c r="AF278" s="61"/>
      <c r="AG278" s="61"/>
      <c r="AH278" s="64">
        <f t="shared" si="41"/>
        <v>4051.05154713</v>
      </c>
      <c r="AI278" s="61"/>
      <c r="AJ278" s="65">
        <f t="shared" si="42"/>
        <v>4051.05154713</v>
      </c>
      <c r="AK278" s="61"/>
      <c r="AL278" s="61"/>
      <c r="AM278" s="61"/>
      <c r="AN278" s="61"/>
      <c r="AO278" s="61"/>
      <c r="AP278" s="64">
        <f t="shared" si="43"/>
        <v>4168.5320419967702</v>
      </c>
      <c r="AQ278" s="61"/>
      <c r="AR278" s="65">
        <f t="shared" si="47"/>
        <v>4168.5320419967702</v>
      </c>
      <c r="AS278" s="61"/>
      <c r="AT278" s="61"/>
      <c r="AU278" s="61"/>
      <c r="AV278" s="61"/>
      <c r="AW278" s="61"/>
      <c r="AX278" s="64">
        <f t="shared" si="48"/>
        <v>4289.4194712146764</v>
      </c>
      <c r="AY278" s="61"/>
      <c r="AZ278" s="65">
        <f t="shared" si="49"/>
        <v>4289.4194712146764</v>
      </c>
      <c r="BA278" s="61"/>
      <c r="BB278" s="61"/>
      <c r="BC278" s="61"/>
      <c r="BD278" s="61"/>
      <c r="BE278" s="61"/>
      <c r="BF278" s="66"/>
      <c r="BG278" s="66"/>
      <c r="BH278" s="66"/>
      <c r="BI278" s="66" t="s">
        <v>1515</v>
      </c>
    </row>
    <row r="279" spans="1:61" s="67" customFormat="1" x14ac:dyDescent="0.35">
      <c r="A279" s="90" t="s">
        <v>734</v>
      </c>
      <c r="B279" s="90" t="s">
        <v>160</v>
      </c>
      <c r="C279" s="90" t="s">
        <v>161</v>
      </c>
      <c r="D279" s="91" t="s">
        <v>162</v>
      </c>
      <c r="E279" s="90" t="s">
        <v>735</v>
      </c>
      <c r="F279" s="90" t="s">
        <v>719</v>
      </c>
      <c r="G279" s="90" t="s">
        <v>165</v>
      </c>
      <c r="H279" s="90" t="s">
        <v>166</v>
      </c>
      <c r="I279" s="92">
        <v>44091</v>
      </c>
      <c r="J279" s="90" t="s">
        <v>197</v>
      </c>
      <c r="K279" s="93">
        <f t="shared" si="40"/>
        <v>403873.56</v>
      </c>
      <c r="L279" s="61">
        <v>124954.92</v>
      </c>
      <c r="M279" s="63"/>
      <c r="N279" s="63"/>
      <c r="O279" s="63"/>
      <c r="P279" s="60" t="s">
        <v>120</v>
      </c>
      <c r="Q279" s="60">
        <v>0</v>
      </c>
      <c r="R279" s="64">
        <v>128578.61267999999</v>
      </c>
      <c r="S279" s="61"/>
      <c r="T279" s="65">
        <f t="shared" si="44"/>
        <v>128578.61267999999</v>
      </c>
      <c r="U279" s="61"/>
      <c r="V279" s="61"/>
      <c r="W279" s="61"/>
      <c r="X279" s="61"/>
      <c r="Y279" s="61"/>
      <c r="Z279" s="64">
        <f t="shared" si="45"/>
        <v>128578.61267999999</v>
      </c>
      <c r="AA279" s="61"/>
      <c r="AB279" s="65">
        <f t="shared" si="46"/>
        <v>128578.61267999999</v>
      </c>
      <c r="AC279" s="61"/>
      <c r="AD279" s="61"/>
      <c r="AE279" s="61"/>
      <c r="AF279" s="61"/>
      <c r="AG279" s="61"/>
      <c r="AH279" s="64">
        <f t="shared" si="41"/>
        <v>132307.39244771999</v>
      </c>
      <c r="AI279" s="61"/>
      <c r="AJ279" s="65">
        <f t="shared" si="42"/>
        <v>132307.39244771999</v>
      </c>
      <c r="AK279" s="61"/>
      <c r="AL279" s="61"/>
      <c r="AM279" s="61"/>
      <c r="AN279" s="61"/>
      <c r="AO279" s="61"/>
      <c r="AP279" s="64">
        <f t="shared" si="43"/>
        <v>136144.30682870388</v>
      </c>
      <c r="AQ279" s="61"/>
      <c r="AR279" s="65">
        <f t="shared" si="47"/>
        <v>136144.30682870388</v>
      </c>
      <c r="AS279" s="61"/>
      <c r="AT279" s="61"/>
      <c r="AU279" s="61"/>
      <c r="AV279" s="61"/>
      <c r="AW279" s="61"/>
      <c r="AX279" s="64">
        <f t="shared" si="48"/>
        <v>140092.49172673628</v>
      </c>
      <c r="AY279" s="61"/>
      <c r="AZ279" s="65">
        <f t="shared" si="49"/>
        <v>140092.49172673628</v>
      </c>
      <c r="BA279" s="61"/>
      <c r="BB279" s="61"/>
      <c r="BC279" s="61"/>
      <c r="BD279" s="61"/>
      <c r="BE279" s="61"/>
      <c r="BF279" s="66"/>
      <c r="BG279" s="66"/>
      <c r="BH279" s="66" t="s">
        <v>1499</v>
      </c>
      <c r="BI279" s="66" t="s">
        <v>1515</v>
      </c>
    </row>
    <row r="280" spans="1:61" s="67" customFormat="1" x14ac:dyDescent="0.35">
      <c r="A280" s="90" t="s">
        <v>736</v>
      </c>
      <c r="B280" s="90" t="s">
        <v>160</v>
      </c>
      <c r="C280" s="90" t="s">
        <v>161</v>
      </c>
      <c r="D280" s="91" t="s">
        <v>162</v>
      </c>
      <c r="E280" s="90" t="s">
        <v>737</v>
      </c>
      <c r="F280" s="90" t="s">
        <v>719</v>
      </c>
      <c r="G280" s="90" t="s">
        <v>165</v>
      </c>
      <c r="H280" s="90" t="s">
        <v>166</v>
      </c>
      <c r="I280" s="92">
        <v>7492</v>
      </c>
      <c r="J280" s="90" t="s">
        <v>206</v>
      </c>
      <c r="K280" s="93">
        <f t="shared" si="40"/>
        <v>68626.720000000001</v>
      </c>
      <c r="L280" s="61">
        <v>21232.5</v>
      </c>
      <c r="M280" s="63"/>
      <c r="N280" s="63"/>
      <c r="O280" s="63"/>
      <c r="P280" s="60" t="s">
        <v>122</v>
      </c>
      <c r="Q280" s="60"/>
      <c r="R280" s="64">
        <v>21848.2425</v>
      </c>
      <c r="S280" s="61"/>
      <c r="T280" s="65">
        <f t="shared" si="44"/>
        <v>21848.2425</v>
      </c>
      <c r="U280" s="61"/>
      <c r="V280" s="61"/>
      <c r="W280" s="61"/>
      <c r="X280" s="61"/>
      <c r="Y280" s="61"/>
      <c r="Z280" s="64">
        <f t="shared" si="45"/>
        <v>21848.2425</v>
      </c>
      <c r="AA280" s="61"/>
      <c r="AB280" s="65">
        <f t="shared" si="46"/>
        <v>21848.2425</v>
      </c>
      <c r="AC280" s="61"/>
      <c r="AD280" s="61"/>
      <c r="AE280" s="61"/>
      <c r="AF280" s="61"/>
      <c r="AG280" s="61"/>
      <c r="AH280" s="64">
        <f t="shared" si="41"/>
        <v>22481.841532499999</v>
      </c>
      <c r="AI280" s="61"/>
      <c r="AJ280" s="65">
        <f t="shared" si="42"/>
        <v>22481.841532499999</v>
      </c>
      <c r="AK280" s="61"/>
      <c r="AL280" s="61"/>
      <c r="AM280" s="61"/>
      <c r="AN280" s="61"/>
      <c r="AO280" s="61"/>
      <c r="AP280" s="64">
        <f t="shared" si="43"/>
        <v>23133.814936942497</v>
      </c>
      <c r="AQ280" s="61"/>
      <c r="AR280" s="65">
        <f t="shared" si="47"/>
        <v>23133.814936942497</v>
      </c>
      <c r="AS280" s="61"/>
      <c r="AT280" s="61"/>
      <c r="AU280" s="61"/>
      <c r="AV280" s="61"/>
      <c r="AW280" s="61"/>
      <c r="AX280" s="64">
        <f t="shared" si="48"/>
        <v>23804.695570113829</v>
      </c>
      <c r="AY280" s="61"/>
      <c r="AZ280" s="65">
        <f t="shared" si="49"/>
        <v>23804.695570113829</v>
      </c>
      <c r="BA280" s="61"/>
      <c r="BB280" s="61"/>
      <c r="BC280" s="61"/>
      <c r="BD280" s="61"/>
      <c r="BE280" s="61"/>
      <c r="BF280" s="66"/>
      <c r="BG280" s="66"/>
      <c r="BH280" s="66"/>
      <c r="BI280" s="66" t="s">
        <v>1515</v>
      </c>
    </row>
    <row r="281" spans="1:61" s="67" customFormat="1" x14ac:dyDescent="0.35">
      <c r="A281" s="90" t="s">
        <v>738</v>
      </c>
      <c r="B281" s="90" t="s">
        <v>160</v>
      </c>
      <c r="C281" s="90" t="s">
        <v>161</v>
      </c>
      <c r="D281" s="91" t="s">
        <v>162</v>
      </c>
      <c r="E281" s="90" t="s">
        <v>739</v>
      </c>
      <c r="F281" s="90" t="s">
        <v>719</v>
      </c>
      <c r="G281" s="90" t="s">
        <v>165</v>
      </c>
      <c r="H281" s="90" t="s">
        <v>166</v>
      </c>
      <c r="I281" s="92">
        <v>18180</v>
      </c>
      <c r="J281" s="90" t="s">
        <v>173</v>
      </c>
      <c r="K281" s="93">
        <f t="shared" si="40"/>
        <v>166528.79999999999</v>
      </c>
      <c r="L281" s="61">
        <v>51522.54</v>
      </c>
      <c r="M281" s="63"/>
      <c r="N281" s="63"/>
      <c r="O281" s="63"/>
      <c r="P281" s="60" t="s">
        <v>122</v>
      </c>
      <c r="Q281" s="60"/>
      <c r="R281" s="64">
        <v>53016.693660000004</v>
      </c>
      <c r="S281" s="61"/>
      <c r="T281" s="65">
        <f t="shared" si="44"/>
        <v>53016.693660000004</v>
      </c>
      <c r="U281" s="61"/>
      <c r="V281" s="61"/>
      <c r="W281" s="61"/>
      <c r="X281" s="61"/>
      <c r="Y281" s="61"/>
      <c r="Z281" s="64">
        <f t="shared" si="45"/>
        <v>53016.693660000004</v>
      </c>
      <c r="AA281" s="61"/>
      <c r="AB281" s="65">
        <f t="shared" si="46"/>
        <v>53016.693660000004</v>
      </c>
      <c r="AC281" s="61"/>
      <c r="AD281" s="61"/>
      <c r="AE281" s="61"/>
      <c r="AF281" s="61"/>
      <c r="AG281" s="61"/>
      <c r="AH281" s="64">
        <f t="shared" si="41"/>
        <v>54554.177776140008</v>
      </c>
      <c r="AI281" s="61"/>
      <c r="AJ281" s="65">
        <f t="shared" si="42"/>
        <v>54554.177776140008</v>
      </c>
      <c r="AK281" s="61"/>
      <c r="AL281" s="61"/>
      <c r="AM281" s="61"/>
      <c r="AN281" s="61"/>
      <c r="AO281" s="61"/>
      <c r="AP281" s="64">
        <f t="shared" si="43"/>
        <v>56136.248931648071</v>
      </c>
      <c r="AQ281" s="61"/>
      <c r="AR281" s="65">
        <f t="shared" si="47"/>
        <v>56136.248931648071</v>
      </c>
      <c r="AS281" s="61"/>
      <c r="AT281" s="61"/>
      <c r="AU281" s="61"/>
      <c r="AV281" s="61"/>
      <c r="AW281" s="61"/>
      <c r="AX281" s="64">
        <f t="shared" si="48"/>
        <v>57764.200150665863</v>
      </c>
      <c r="AY281" s="61"/>
      <c r="AZ281" s="65">
        <f t="shared" si="49"/>
        <v>57764.200150665863</v>
      </c>
      <c r="BA281" s="61"/>
      <c r="BB281" s="61"/>
      <c r="BC281" s="61"/>
      <c r="BD281" s="61"/>
      <c r="BE281" s="61"/>
      <c r="BF281" s="66"/>
      <c r="BG281" s="66"/>
      <c r="BH281" s="66"/>
      <c r="BI281" s="66" t="s">
        <v>1515</v>
      </c>
    </row>
    <row r="282" spans="1:61" s="67" customFormat="1" x14ac:dyDescent="0.35">
      <c r="A282" s="90" t="s">
        <v>740</v>
      </c>
      <c r="B282" s="90" t="s">
        <v>160</v>
      </c>
      <c r="C282" s="90" t="s">
        <v>161</v>
      </c>
      <c r="D282" s="91" t="s">
        <v>162</v>
      </c>
      <c r="E282" s="90" t="s">
        <v>741</v>
      </c>
      <c r="F282" s="90" t="s">
        <v>719</v>
      </c>
      <c r="G282" s="90" t="s">
        <v>165</v>
      </c>
      <c r="H282" s="90" t="s">
        <v>166</v>
      </c>
      <c r="I282" s="92">
        <v>41227</v>
      </c>
      <c r="J282" s="90" t="s">
        <v>206</v>
      </c>
      <c r="K282" s="93">
        <f t="shared" si="40"/>
        <v>377639.32</v>
      </c>
      <c r="L282" s="61">
        <v>116838.28</v>
      </c>
      <c r="M282" s="63"/>
      <c r="N282" s="63"/>
      <c r="O282" s="63"/>
      <c r="P282" s="60" t="s">
        <v>122</v>
      </c>
      <c r="Q282" s="60"/>
      <c r="R282" s="64">
        <v>120226.59011999999</v>
      </c>
      <c r="S282" s="61"/>
      <c r="T282" s="65">
        <f t="shared" si="44"/>
        <v>120226.59011999999</v>
      </c>
      <c r="U282" s="61"/>
      <c r="V282" s="61"/>
      <c r="W282" s="61"/>
      <c r="X282" s="61"/>
      <c r="Y282" s="61"/>
      <c r="Z282" s="64">
        <f t="shared" si="45"/>
        <v>120226.59011999999</v>
      </c>
      <c r="AA282" s="61"/>
      <c r="AB282" s="65">
        <f t="shared" si="46"/>
        <v>120226.59011999999</v>
      </c>
      <c r="AC282" s="61"/>
      <c r="AD282" s="61"/>
      <c r="AE282" s="61"/>
      <c r="AF282" s="61"/>
      <c r="AG282" s="61"/>
      <c r="AH282" s="64">
        <f t="shared" si="41"/>
        <v>123713.16123347999</v>
      </c>
      <c r="AI282" s="61"/>
      <c r="AJ282" s="65">
        <f t="shared" si="42"/>
        <v>123713.16123347999</v>
      </c>
      <c r="AK282" s="61"/>
      <c r="AL282" s="61"/>
      <c r="AM282" s="61"/>
      <c r="AN282" s="61"/>
      <c r="AO282" s="61"/>
      <c r="AP282" s="64">
        <f t="shared" si="43"/>
        <v>127300.8429092509</v>
      </c>
      <c r="AQ282" s="61"/>
      <c r="AR282" s="65">
        <f t="shared" si="47"/>
        <v>127300.8429092509</v>
      </c>
      <c r="AS282" s="61"/>
      <c r="AT282" s="61"/>
      <c r="AU282" s="61"/>
      <c r="AV282" s="61"/>
      <c r="AW282" s="61"/>
      <c r="AX282" s="64">
        <f t="shared" si="48"/>
        <v>130992.56735361918</v>
      </c>
      <c r="AY282" s="61"/>
      <c r="AZ282" s="65">
        <f t="shared" si="49"/>
        <v>130992.56735361918</v>
      </c>
      <c r="BA282" s="61"/>
      <c r="BB282" s="61"/>
      <c r="BC282" s="61"/>
      <c r="BD282" s="61"/>
      <c r="BE282" s="61"/>
      <c r="BF282" s="66"/>
      <c r="BG282" s="66"/>
      <c r="BH282" s="66"/>
      <c r="BI282" s="66" t="s">
        <v>1515</v>
      </c>
    </row>
    <row r="283" spans="1:61" s="67" customFormat="1" x14ac:dyDescent="0.35">
      <c r="A283" s="90" t="s">
        <v>742</v>
      </c>
      <c r="B283" s="90" t="s">
        <v>160</v>
      </c>
      <c r="C283" s="90" t="s">
        <v>161</v>
      </c>
      <c r="D283" s="91" t="s">
        <v>162</v>
      </c>
      <c r="E283" s="90" t="s">
        <v>743</v>
      </c>
      <c r="F283" s="90" t="s">
        <v>719</v>
      </c>
      <c r="G283" s="90" t="s">
        <v>165</v>
      </c>
      <c r="H283" s="90" t="s">
        <v>166</v>
      </c>
      <c r="I283" s="92">
        <v>880</v>
      </c>
      <c r="J283" s="90" t="s">
        <v>187</v>
      </c>
      <c r="K283" s="93">
        <f t="shared" si="40"/>
        <v>8060.8</v>
      </c>
      <c r="L283" s="61">
        <v>2493.94</v>
      </c>
      <c r="M283" s="63"/>
      <c r="N283" s="63"/>
      <c r="O283" s="63"/>
      <c r="P283" s="60" t="s">
        <v>122</v>
      </c>
      <c r="Q283" s="60"/>
      <c r="R283" s="64">
        <v>2566.2642599999999</v>
      </c>
      <c r="S283" s="61"/>
      <c r="T283" s="65">
        <f t="shared" si="44"/>
        <v>2566.2642599999999</v>
      </c>
      <c r="U283" s="61"/>
      <c r="V283" s="61"/>
      <c r="W283" s="61"/>
      <c r="X283" s="61"/>
      <c r="Y283" s="61"/>
      <c r="Z283" s="64">
        <f t="shared" si="45"/>
        <v>2566.2642599999999</v>
      </c>
      <c r="AA283" s="61"/>
      <c r="AB283" s="65">
        <f t="shared" si="46"/>
        <v>2566.2642599999999</v>
      </c>
      <c r="AC283" s="61"/>
      <c r="AD283" s="61"/>
      <c r="AE283" s="61"/>
      <c r="AF283" s="61"/>
      <c r="AG283" s="61"/>
      <c r="AH283" s="64">
        <f t="shared" si="41"/>
        <v>2640.6859235399997</v>
      </c>
      <c r="AI283" s="61"/>
      <c r="AJ283" s="65">
        <f t="shared" si="42"/>
        <v>2640.6859235399997</v>
      </c>
      <c r="AK283" s="61"/>
      <c r="AL283" s="61"/>
      <c r="AM283" s="61"/>
      <c r="AN283" s="61"/>
      <c r="AO283" s="61"/>
      <c r="AP283" s="64">
        <f t="shared" si="43"/>
        <v>2717.2658153226598</v>
      </c>
      <c r="AQ283" s="61"/>
      <c r="AR283" s="65">
        <f t="shared" si="47"/>
        <v>2717.2658153226598</v>
      </c>
      <c r="AS283" s="61"/>
      <c r="AT283" s="61"/>
      <c r="AU283" s="61"/>
      <c r="AV283" s="61"/>
      <c r="AW283" s="61"/>
      <c r="AX283" s="64">
        <f t="shared" si="48"/>
        <v>2796.066523967017</v>
      </c>
      <c r="AY283" s="61"/>
      <c r="AZ283" s="65">
        <f t="shared" si="49"/>
        <v>2796.066523967017</v>
      </c>
      <c r="BA283" s="61"/>
      <c r="BB283" s="61"/>
      <c r="BC283" s="61"/>
      <c r="BD283" s="61"/>
      <c r="BE283" s="61"/>
      <c r="BF283" s="66"/>
      <c r="BG283" s="66"/>
      <c r="BH283" s="66"/>
      <c r="BI283" s="66" t="s">
        <v>1515</v>
      </c>
    </row>
    <row r="284" spans="1:61" s="67" customFormat="1" x14ac:dyDescent="0.35">
      <c r="A284" s="90" t="s">
        <v>744</v>
      </c>
      <c r="B284" s="90" t="s">
        <v>160</v>
      </c>
      <c r="C284" s="90" t="s">
        <v>161</v>
      </c>
      <c r="D284" s="91" t="s">
        <v>162</v>
      </c>
      <c r="E284" s="90" t="s">
        <v>745</v>
      </c>
      <c r="F284" s="90" t="s">
        <v>719</v>
      </c>
      <c r="G284" s="90" t="s">
        <v>165</v>
      </c>
      <c r="H284" s="90" t="s">
        <v>166</v>
      </c>
      <c r="I284" s="92">
        <v>44328</v>
      </c>
      <c r="J284" s="90" t="s">
        <v>197</v>
      </c>
      <c r="K284" s="93">
        <f t="shared" si="40"/>
        <v>406044.48</v>
      </c>
      <c r="L284" s="61">
        <v>125626.58</v>
      </c>
      <c r="M284" s="63"/>
      <c r="N284" s="63"/>
      <c r="O284" s="63"/>
      <c r="P284" s="60" t="s">
        <v>120</v>
      </c>
      <c r="Q284" s="60">
        <v>0</v>
      </c>
      <c r="R284" s="64">
        <v>129269.75082</v>
      </c>
      <c r="S284" s="61"/>
      <c r="T284" s="65">
        <f t="shared" si="44"/>
        <v>129269.75082</v>
      </c>
      <c r="U284" s="61"/>
      <c r="V284" s="61"/>
      <c r="W284" s="61"/>
      <c r="X284" s="61"/>
      <c r="Y284" s="61"/>
      <c r="Z284" s="64">
        <f t="shared" si="45"/>
        <v>129269.75082</v>
      </c>
      <c r="AA284" s="61"/>
      <c r="AB284" s="65">
        <f t="shared" si="46"/>
        <v>129269.75082</v>
      </c>
      <c r="AC284" s="61"/>
      <c r="AD284" s="61"/>
      <c r="AE284" s="61"/>
      <c r="AF284" s="61"/>
      <c r="AG284" s="61"/>
      <c r="AH284" s="64">
        <f t="shared" si="41"/>
        <v>133018.57359377999</v>
      </c>
      <c r="AI284" s="61"/>
      <c r="AJ284" s="65">
        <f t="shared" si="42"/>
        <v>133018.57359377999</v>
      </c>
      <c r="AK284" s="61"/>
      <c r="AL284" s="61"/>
      <c r="AM284" s="61"/>
      <c r="AN284" s="61"/>
      <c r="AO284" s="61"/>
      <c r="AP284" s="64">
        <f t="shared" si="43"/>
        <v>136876.11222799961</v>
      </c>
      <c r="AQ284" s="61"/>
      <c r="AR284" s="65">
        <f t="shared" si="47"/>
        <v>136876.11222799961</v>
      </c>
      <c r="AS284" s="61"/>
      <c r="AT284" s="61"/>
      <c r="AU284" s="61"/>
      <c r="AV284" s="61"/>
      <c r="AW284" s="61"/>
      <c r="AX284" s="64">
        <f t="shared" si="48"/>
        <v>140845.51948261159</v>
      </c>
      <c r="AY284" s="61"/>
      <c r="AZ284" s="65">
        <f t="shared" si="49"/>
        <v>140845.51948261159</v>
      </c>
      <c r="BA284" s="61"/>
      <c r="BB284" s="61"/>
      <c r="BC284" s="61"/>
      <c r="BD284" s="61"/>
      <c r="BE284" s="61"/>
      <c r="BF284" s="66"/>
      <c r="BG284" s="66"/>
      <c r="BH284" s="66" t="s">
        <v>1499</v>
      </c>
      <c r="BI284" s="66" t="s">
        <v>1515</v>
      </c>
    </row>
    <row r="285" spans="1:61" s="67" customFormat="1" x14ac:dyDescent="0.35">
      <c r="A285" s="90" t="s">
        <v>746</v>
      </c>
      <c r="B285" s="90" t="s">
        <v>160</v>
      </c>
      <c r="C285" s="90" t="s">
        <v>161</v>
      </c>
      <c r="D285" s="91" t="s">
        <v>162</v>
      </c>
      <c r="E285" s="90" t="s">
        <v>747</v>
      </c>
      <c r="F285" s="90" t="s">
        <v>719</v>
      </c>
      <c r="G285" s="90" t="s">
        <v>165</v>
      </c>
      <c r="H285" s="90" t="s">
        <v>166</v>
      </c>
      <c r="I285" s="92">
        <v>2600</v>
      </c>
      <c r="J285" s="90" t="s">
        <v>203</v>
      </c>
      <c r="K285" s="93">
        <f t="shared" si="40"/>
        <v>23816</v>
      </c>
      <c r="L285" s="61">
        <v>7368.46</v>
      </c>
      <c r="M285" s="63"/>
      <c r="N285" s="63"/>
      <c r="O285" s="63"/>
      <c r="P285" s="60" t="s">
        <v>120</v>
      </c>
      <c r="Q285" s="60">
        <v>0</v>
      </c>
      <c r="R285" s="64">
        <v>7582.14534</v>
      </c>
      <c r="S285" s="61"/>
      <c r="T285" s="65">
        <f t="shared" si="44"/>
        <v>7582.14534</v>
      </c>
      <c r="U285" s="61"/>
      <c r="V285" s="61"/>
      <c r="W285" s="61"/>
      <c r="X285" s="61"/>
      <c r="Y285" s="61"/>
      <c r="Z285" s="64">
        <f t="shared" si="45"/>
        <v>7582.14534</v>
      </c>
      <c r="AA285" s="61"/>
      <c r="AB285" s="65">
        <f t="shared" si="46"/>
        <v>7582.14534</v>
      </c>
      <c r="AC285" s="61"/>
      <c r="AD285" s="61"/>
      <c r="AE285" s="61"/>
      <c r="AF285" s="61"/>
      <c r="AG285" s="61"/>
      <c r="AH285" s="64">
        <f t="shared" si="41"/>
        <v>7802.0275548600002</v>
      </c>
      <c r="AI285" s="61"/>
      <c r="AJ285" s="65">
        <f t="shared" si="42"/>
        <v>7802.0275548600002</v>
      </c>
      <c r="AK285" s="61"/>
      <c r="AL285" s="61"/>
      <c r="AM285" s="61"/>
      <c r="AN285" s="61"/>
      <c r="AO285" s="61"/>
      <c r="AP285" s="64">
        <f t="shared" si="43"/>
        <v>8028.2863539509399</v>
      </c>
      <c r="AQ285" s="61"/>
      <c r="AR285" s="65">
        <f t="shared" si="47"/>
        <v>8028.2863539509399</v>
      </c>
      <c r="AS285" s="61"/>
      <c r="AT285" s="61"/>
      <c r="AU285" s="61"/>
      <c r="AV285" s="61"/>
      <c r="AW285" s="61"/>
      <c r="AX285" s="64">
        <f t="shared" si="48"/>
        <v>8261.1066582155163</v>
      </c>
      <c r="AY285" s="61"/>
      <c r="AZ285" s="65">
        <f t="shared" si="49"/>
        <v>8261.1066582155163</v>
      </c>
      <c r="BA285" s="61"/>
      <c r="BB285" s="61"/>
      <c r="BC285" s="61"/>
      <c r="BD285" s="61"/>
      <c r="BE285" s="61"/>
      <c r="BF285" s="66"/>
      <c r="BG285" s="66" t="s">
        <v>1332</v>
      </c>
      <c r="BH285" s="66" t="s">
        <v>1501</v>
      </c>
      <c r="BI285" s="66" t="s">
        <v>1515</v>
      </c>
    </row>
    <row r="286" spans="1:61" s="67" customFormat="1" x14ac:dyDescent="0.35">
      <c r="A286" s="90" t="s">
        <v>748</v>
      </c>
      <c r="B286" s="90" t="s">
        <v>160</v>
      </c>
      <c r="C286" s="90" t="s">
        <v>161</v>
      </c>
      <c r="D286" s="91" t="s">
        <v>162</v>
      </c>
      <c r="E286" s="90" t="s">
        <v>749</v>
      </c>
      <c r="F286" s="90" t="s">
        <v>719</v>
      </c>
      <c r="G286" s="90" t="s">
        <v>165</v>
      </c>
      <c r="H286" s="90" t="s">
        <v>166</v>
      </c>
      <c r="I286" s="92">
        <v>32</v>
      </c>
      <c r="J286" s="90" t="s">
        <v>203</v>
      </c>
      <c r="K286" s="93">
        <f t="shared" si="40"/>
        <v>293.12</v>
      </c>
      <c r="L286" s="61">
        <v>90.69</v>
      </c>
      <c r="M286" s="63"/>
      <c r="N286" s="63"/>
      <c r="O286" s="63"/>
      <c r="P286" s="60" t="s">
        <v>122</v>
      </c>
      <c r="Q286" s="60"/>
      <c r="R286" s="64">
        <v>93.320009999999996</v>
      </c>
      <c r="S286" s="61"/>
      <c r="T286" s="65">
        <f t="shared" si="44"/>
        <v>93.320009999999996</v>
      </c>
      <c r="U286" s="61"/>
      <c r="V286" s="61"/>
      <c r="W286" s="61"/>
      <c r="X286" s="61"/>
      <c r="Y286" s="61"/>
      <c r="Z286" s="64">
        <f t="shared" si="45"/>
        <v>93.320009999999996</v>
      </c>
      <c r="AA286" s="61"/>
      <c r="AB286" s="65">
        <f t="shared" si="46"/>
        <v>93.320009999999996</v>
      </c>
      <c r="AC286" s="61"/>
      <c r="AD286" s="61"/>
      <c r="AE286" s="61"/>
      <c r="AF286" s="61"/>
      <c r="AG286" s="61"/>
      <c r="AH286" s="64">
        <f t="shared" si="41"/>
        <v>96.026290289999992</v>
      </c>
      <c r="AI286" s="61"/>
      <c r="AJ286" s="65">
        <f t="shared" si="42"/>
        <v>96.026290289999992</v>
      </c>
      <c r="AK286" s="61"/>
      <c r="AL286" s="61"/>
      <c r="AM286" s="61"/>
      <c r="AN286" s="61"/>
      <c r="AO286" s="61"/>
      <c r="AP286" s="64">
        <f t="shared" si="43"/>
        <v>98.811052708409989</v>
      </c>
      <c r="AQ286" s="61"/>
      <c r="AR286" s="65">
        <f t="shared" si="47"/>
        <v>98.811052708409989</v>
      </c>
      <c r="AS286" s="61"/>
      <c r="AT286" s="61"/>
      <c r="AU286" s="61"/>
      <c r="AV286" s="61"/>
      <c r="AW286" s="61"/>
      <c r="AX286" s="64">
        <f t="shared" si="48"/>
        <v>101.67657323695389</v>
      </c>
      <c r="AY286" s="61"/>
      <c r="AZ286" s="65">
        <f t="shared" si="49"/>
        <v>101.67657323695389</v>
      </c>
      <c r="BA286" s="61"/>
      <c r="BB286" s="61"/>
      <c r="BC286" s="61"/>
      <c r="BD286" s="61"/>
      <c r="BE286" s="61"/>
      <c r="BF286" s="66"/>
      <c r="BG286" s="66"/>
      <c r="BH286" s="66"/>
      <c r="BI286" s="66" t="s">
        <v>1515</v>
      </c>
    </row>
    <row r="287" spans="1:61" s="67" customFormat="1" x14ac:dyDescent="0.35">
      <c r="A287" s="90" t="s">
        <v>750</v>
      </c>
      <c r="B287" s="90" t="s">
        <v>160</v>
      </c>
      <c r="C287" s="90" t="s">
        <v>161</v>
      </c>
      <c r="D287" s="91" t="s">
        <v>162</v>
      </c>
      <c r="E287" s="90" t="s">
        <v>751</v>
      </c>
      <c r="F287" s="90" t="s">
        <v>719</v>
      </c>
      <c r="G287" s="90" t="s">
        <v>165</v>
      </c>
      <c r="H287" s="90" t="s">
        <v>166</v>
      </c>
      <c r="I287" s="92">
        <v>96121</v>
      </c>
      <c r="J287" s="90" t="s">
        <v>173</v>
      </c>
      <c r="K287" s="93">
        <f t="shared" si="40"/>
        <v>880468.36</v>
      </c>
      <c r="L287" s="61">
        <v>272409.15000000002</v>
      </c>
      <c r="M287" s="63"/>
      <c r="N287" s="63"/>
      <c r="O287" s="63"/>
      <c r="P287" s="60" t="s">
        <v>122</v>
      </c>
      <c r="Q287" s="60"/>
      <c r="R287" s="64">
        <v>280309.01535</v>
      </c>
      <c r="S287" s="61"/>
      <c r="T287" s="65">
        <f t="shared" si="44"/>
        <v>280309.01535</v>
      </c>
      <c r="U287" s="61"/>
      <c r="V287" s="61"/>
      <c r="W287" s="61"/>
      <c r="X287" s="61"/>
      <c r="Y287" s="61"/>
      <c r="Z287" s="64">
        <f t="shared" si="45"/>
        <v>280309.01535</v>
      </c>
      <c r="AA287" s="61"/>
      <c r="AB287" s="65">
        <f t="shared" si="46"/>
        <v>280309.01535</v>
      </c>
      <c r="AC287" s="61"/>
      <c r="AD287" s="61"/>
      <c r="AE287" s="61"/>
      <c r="AF287" s="61"/>
      <c r="AG287" s="61"/>
      <c r="AH287" s="64">
        <f t="shared" si="41"/>
        <v>288437.97679515003</v>
      </c>
      <c r="AI287" s="61"/>
      <c r="AJ287" s="65">
        <f t="shared" si="42"/>
        <v>288437.97679515003</v>
      </c>
      <c r="AK287" s="61"/>
      <c r="AL287" s="61"/>
      <c r="AM287" s="61"/>
      <c r="AN287" s="61"/>
      <c r="AO287" s="61"/>
      <c r="AP287" s="64">
        <f t="shared" si="43"/>
        <v>296802.67812220939</v>
      </c>
      <c r="AQ287" s="61"/>
      <c r="AR287" s="65">
        <f t="shared" si="47"/>
        <v>296802.67812220939</v>
      </c>
      <c r="AS287" s="61"/>
      <c r="AT287" s="61"/>
      <c r="AU287" s="61"/>
      <c r="AV287" s="61"/>
      <c r="AW287" s="61"/>
      <c r="AX287" s="64">
        <f t="shared" si="48"/>
        <v>305409.95578775345</v>
      </c>
      <c r="AY287" s="61"/>
      <c r="AZ287" s="65">
        <f t="shared" si="49"/>
        <v>305409.95578775345</v>
      </c>
      <c r="BA287" s="61"/>
      <c r="BB287" s="61"/>
      <c r="BC287" s="61"/>
      <c r="BD287" s="61"/>
      <c r="BE287" s="61"/>
      <c r="BF287" s="66"/>
      <c r="BG287" s="66"/>
      <c r="BH287" s="66"/>
      <c r="BI287" s="66" t="s">
        <v>1515</v>
      </c>
    </row>
    <row r="288" spans="1:61" s="67" customFormat="1" x14ac:dyDescent="0.35">
      <c r="A288" s="90" t="s">
        <v>752</v>
      </c>
      <c r="B288" s="90" t="s">
        <v>160</v>
      </c>
      <c r="C288" s="90" t="s">
        <v>161</v>
      </c>
      <c r="D288" s="91" t="s">
        <v>162</v>
      </c>
      <c r="E288" s="90" t="s">
        <v>753</v>
      </c>
      <c r="F288" s="90" t="s">
        <v>719</v>
      </c>
      <c r="G288" s="90" t="s">
        <v>165</v>
      </c>
      <c r="H288" s="90" t="s">
        <v>166</v>
      </c>
      <c r="I288" s="92">
        <v>3838</v>
      </c>
      <c r="J288" s="90" t="s">
        <v>203</v>
      </c>
      <c r="K288" s="93">
        <f t="shared" si="40"/>
        <v>35156.080000000002</v>
      </c>
      <c r="L288" s="61">
        <v>10876.98</v>
      </c>
      <c r="M288" s="63"/>
      <c r="N288" s="63"/>
      <c r="O288" s="63"/>
      <c r="P288" s="60" t="s">
        <v>122</v>
      </c>
      <c r="Q288" s="60"/>
      <c r="R288" s="64">
        <v>11192.412419999999</v>
      </c>
      <c r="S288" s="61"/>
      <c r="T288" s="65">
        <f t="shared" si="44"/>
        <v>11192.412419999999</v>
      </c>
      <c r="U288" s="61"/>
      <c r="V288" s="61"/>
      <c r="W288" s="61"/>
      <c r="X288" s="61"/>
      <c r="Y288" s="61"/>
      <c r="Z288" s="64">
        <f t="shared" si="45"/>
        <v>11192.412419999999</v>
      </c>
      <c r="AA288" s="61"/>
      <c r="AB288" s="65">
        <f t="shared" si="46"/>
        <v>11192.412419999999</v>
      </c>
      <c r="AC288" s="61"/>
      <c r="AD288" s="61"/>
      <c r="AE288" s="61"/>
      <c r="AF288" s="61"/>
      <c r="AG288" s="61"/>
      <c r="AH288" s="64">
        <f t="shared" si="41"/>
        <v>11516.99238018</v>
      </c>
      <c r="AI288" s="61"/>
      <c r="AJ288" s="65">
        <f t="shared" si="42"/>
        <v>11516.99238018</v>
      </c>
      <c r="AK288" s="61"/>
      <c r="AL288" s="61"/>
      <c r="AM288" s="61"/>
      <c r="AN288" s="61"/>
      <c r="AO288" s="61"/>
      <c r="AP288" s="64">
        <f t="shared" si="43"/>
        <v>11850.98515920522</v>
      </c>
      <c r="AQ288" s="61"/>
      <c r="AR288" s="65">
        <f t="shared" si="47"/>
        <v>11850.98515920522</v>
      </c>
      <c r="AS288" s="61"/>
      <c r="AT288" s="61"/>
      <c r="AU288" s="61"/>
      <c r="AV288" s="61"/>
      <c r="AW288" s="61"/>
      <c r="AX288" s="64">
        <f t="shared" si="48"/>
        <v>12194.663728822172</v>
      </c>
      <c r="AY288" s="61"/>
      <c r="AZ288" s="65">
        <f t="shared" si="49"/>
        <v>12194.663728822172</v>
      </c>
      <c r="BA288" s="61"/>
      <c r="BB288" s="61"/>
      <c r="BC288" s="61"/>
      <c r="BD288" s="61"/>
      <c r="BE288" s="61"/>
      <c r="BF288" s="66"/>
      <c r="BG288" s="66"/>
      <c r="BH288" s="66"/>
      <c r="BI288" s="66" t="s">
        <v>1515</v>
      </c>
    </row>
    <row r="289" spans="1:61" s="67" customFormat="1" x14ac:dyDescent="0.35">
      <c r="A289" s="90" t="s">
        <v>754</v>
      </c>
      <c r="B289" s="90" t="s">
        <v>160</v>
      </c>
      <c r="C289" s="90" t="s">
        <v>161</v>
      </c>
      <c r="D289" s="91" t="s">
        <v>162</v>
      </c>
      <c r="E289" s="90" t="s">
        <v>755</v>
      </c>
      <c r="F289" s="90" t="s">
        <v>719</v>
      </c>
      <c r="G289" s="90" t="s">
        <v>165</v>
      </c>
      <c r="H289" s="90" t="s">
        <v>166</v>
      </c>
      <c r="I289" s="92">
        <v>202160</v>
      </c>
      <c r="J289" s="90" t="s">
        <v>197</v>
      </c>
      <c r="K289" s="93">
        <f t="shared" si="40"/>
        <v>1851785.6</v>
      </c>
      <c r="L289" s="61">
        <v>572926.14</v>
      </c>
      <c r="M289" s="63"/>
      <c r="N289" s="63"/>
      <c r="O289" s="63"/>
      <c r="P289" s="60" t="s">
        <v>122</v>
      </c>
      <c r="Q289" s="60"/>
      <c r="R289" s="64">
        <v>589540.99806000001</v>
      </c>
      <c r="S289" s="61"/>
      <c r="T289" s="65">
        <f t="shared" si="44"/>
        <v>589540.99806000001</v>
      </c>
      <c r="U289" s="61"/>
      <c r="V289" s="61"/>
      <c r="W289" s="61"/>
      <c r="X289" s="61"/>
      <c r="Y289" s="61"/>
      <c r="Z289" s="64">
        <f t="shared" si="45"/>
        <v>589540.99806000001</v>
      </c>
      <c r="AA289" s="61"/>
      <c r="AB289" s="65">
        <f t="shared" si="46"/>
        <v>589540.99806000001</v>
      </c>
      <c r="AC289" s="61"/>
      <c r="AD289" s="61"/>
      <c r="AE289" s="61"/>
      <c r="AF289" s="61"/>
      <c r="AG289" s="61"/>
      <c r="AH289" s="64">
        <f t="shared" si="41"/>
        <v>606637.68700373999</v>
      </c>
      <c r="AI289" s="61"/>
      <c r="AJ289" s="65">
        <f t="shared" si="42"/>
        <v>606637.68700373999</v>
      </c>
      <c r="AK289" s="61"/>
      <c r="AL289" s="61"/>
      <c r="AM289" s="61"/>
      <c r="AN289" s="61"/>
      <c r="AO289" s="61"/>
      <c r="AP289" s="64">
        <f t="shared" si="43"/>
        <v>624230.1799268485</v>
      </c>
      <c r="AQ289" s="61"/>
      <c r="AR289" s="65">
        <f t="shared" si="47"/>
        <v>624230.1799268485</v>
      </c>
      <c r="AS289" s="61"/>
      <c r="AT289" s="61"/>
      <c r="AU289" s="61"/>
      <c r="AV289" s="61"/>
      <c r="AW289" s="61"/>
      <c r="AX289" s="64">
        <f t="shared" si="48"/>
        <v>642332.85514472716</v>
      </c>
      <c r="AY289" s="61"/>
      <c r="AZ289" s="65">
        <f t="shared" si="49"/>
        <v>642332.85514472716</v>
      </c>
      <c r="BA289" s="61"/>
      <c r="BB289" s="61"/>
      <c r="BC289" s="61"/>
      <c r="BD289" s="61"/>
      <c r="BE289" s="61"/>
      <c r="BF289" s="66"/>
      <c r="BG289" s="66"/>
      <c r="BH289" s="66"/>
      <c r="BI289" s="66" t="s">
        <v>1515</v>
      </c>
    </row>
    <row r="290" spans="1:61" s="67" customFormat="1" x14ac:dyDescent="0.35">
      <c r="A290" s="90" t="s">
        <v>756</v>
      </c>
      <c r="B290" s="90" t="s">
        <v>160</v>
      </c>
      <c r="C290" s="90" t="s">
        <v>161</v>
      </c>
      <c r="D290" s="91" t="s">
        <v>162</v>
      </c>
      <c r="E290" s="90" t="s">
        <v>757</v>
      </c>
      <c r="F290" s="90" t="s">
        <v>719</v>
      </c>
      <c r="G290" s="90" t="s">
        <v>165</v>
      </c>
      <c r="H290" s="90" t="s">
        <v>166</v>
      </c>
      <c r="I290" s="92">
        <v>3400</v>
      </c>
      <c r="J290" s="90" t="s">
        <v>203</v>
      </c>
      <c r="K290" s="93">
        <f t="shared" si="40"/>
        <v>31144</v>
      </c>
      <c r="L290" s="61">
        <v>9635.68</v>
      </c>
      <c r="M290" s="63"/>
      <c r="N290" s="63"/>
      <c r="O290" s="63"/>
      <c r="P290" s="60" t="s">
        <v>120</v>
      </c>
      <c r="Q290" s="60">
        <v>0</v>
      </c>
      <c r="R290" s="64">
        <v>9915.1147199999996</v>
      </c>
      <c r="S290" s="61"/>
      <c r="T290" s="65">
        <f t="shared" si="44"/>
        <v>9915.1147199999996</v>
      </c>
      <c r="U290" s="61"/>
      <c r="V290" s="61"/>
      <c r="W290" s="61"/>
      <c r="X290" s="61"/>
      <c r="Y290" s="61"/>
      <c r="Z290" s="64">
        <f t="shared" si="45"/>
        <v>9915.1147199999996</v>
      </c>
      <c r="AA290" s="61"/>
      <c r="AB290" s="65">
        <f t="shared" si="46"/>
        <v>9915.1147199999996</v>
      </c>
      <c r="AC290" s="61"/>
      <c r="AD290" s="61"/>
      <c r="AE290" s="61"/>
      <c r="AF290" s="61"/>
      <c r="AG290" s="61"/>
      <c r="AH290" s="64">
        <f t="shared" si="41"/>
        <v>10202.653046879999</v>
      </c>
      <c r="AI290" s="61"/>
      <c r="AJ290" s="65">
        <f t="shared" si="42"/>
        <v>10202.653046879999</v>
      </c>
      <c r="AK290" s="61"/>
      <c r="AL290" s="61"/>
      <c r="AM290" s="61"/>
      <c r="AN290" s="61"/>
      <c r="AO290" s="61"/>
      <c r="AP290" s="64">
        <f t="shared" si="43"/>
        <v>10498.52998523952</v>
      </c>
      <c r="AQ290" s="61"/>
      <c r="AR290" s="65">
        <f t="shared" si="47"/>
        <v>10498.52998523952</v>
      </c>
      <c r="AS290" s="61"/>
      <c r="AT290" s="61"/>
      <c r="AU290" s="61"/>
      <c r="AV290" s="61"/>
      <c r="AW290" s="61"/>
      <c r="AX290" s="64">
        <f t="shared" si="48"/>
        <v>10802.987354811467</v>
      </c>
      <c r="AY290" s="61"/>
      <c r="AZ290" s="65">
        <f t="shared" si="49"/>
        <v>10802.987354811467</v>
      </c>
      <c r="BA290" s="61"/>
      <c r="BB290" s="61"/>
      <c r="BC290" s="61"/>
      <c r="BD290" s="61"/>
      <c r="BE290" s="61"/>
      <c r="BF290" s="66"/>
      <c r="BG290" s="66" t="s">
        <v>1332</v>
      </c>
      <c r="BH290" s="66" t="s">
        <v>1501</v>
      </c>
      <c r="BI290" s="66" t="s">
        <v>1515</v>
      </c>
    </row>
    <row r="291" spans="1:61" s="67" customFormat="1" x14ac:dyDescent="0.35">
      <c r="A291" s="90" t="s">
        <v>758</v>
      </c>
      <c r="B291" s="90" t="s">
        <v>160</v>
      </c>
      <c r="C291" s="90" t="s">
        <v>161</v>
      </c>
      <c r="D291" s="91" t="s">
        <v>162</v>
      </c>
      <c r="E291" s="90" t="s">
        <v>759</v>
      </c>
      <c r="F291" s="90" t="s">
        <v>719</v>
      </c>
      <c r="G291" s="90" t="s">
        <v>165</v>
      </c>
      <c r="H291" s="90" t="s">
        <v>166</v>
      </c>
      <c r="I291" s="92">
        <v>2079</v>
      </c>
      <c r="J291" s="90" t="s">
        <v>437</v>
      </c>
      <c r="K291" s="93">
        <f t="shared" si="40"/>
        <v>19043.64</v>
      </c>
      <c r="L291" s="61">
        <v>5891.93</v>
      </c>
      <c r="M291" s="63"/>
      <c r="N291" s="63"/>
      <c r="O291" s="63"/>
      <c r="P291" s="60" t="s">
        <v>122</v>
      </c>
      <c r="Q291" s="60"/>
      <c r="R291" s="64">
        <v>6062.7959700000001</v>
      </c>
      <c r="S291" s="61"/>
      <c r="T291" s="65">
        <f t="shared" si="44"/>
        <v>6062.7959700000001</v>
      </c>
      <c r="U291" s="61"/>
      <c r="V291" s="61"/>
      <c r="W291" s="61"/>
      <c r="X291" s="61"/>
      <c r="Y291" s="61"/>
      <c r="Z291" s="64">
        <f t="shared" si="45"/>
        <v>6062.7959700000001</v>
      </c>
      <c r="AA291" s="61"/>
      <c r="AB291" s="65">
        <f t="shared" si="46"/>
        <v>6062.7959700000001</v>
      </c>
      <c r="AC291" s="61"/>
      <c r="AD291" s="61"/>
      <c r="AE291" s="61"/>
      <c r="AF291" s="61"/>
      <c r="AG291" s="61"/>
      <c r="AH291" s="64">
        <f t="shared" si="41"/>
        <v>6238.6170531300004</v>
      </c>
      <c r="AI291" s="61"/>
      <c r="AJ291" s="65">
        <f t="shared" si="42"/>
        <v>6238.6170531300004</v>
      </c>
      <c r="AK291" s="61"/>
      <c r="AL291" s="61"/>
      <c r="AM291" s="61"/>
      <c r="AN291" s="61"/>
      <c r="AO291" s="61"/>
      <c r="AP291" s="64">
        <f t="shared" si="43"/>
        <v>6419.5369476707701</v>
      </c>
      <c r="AQ291" s="61"/>
      <c r="AR291" s="65">
        <f t="shared" si="47"/>
        <v>6419.5369476707701</v>
      </c>
      <c r="AS291" s="61"/>
      <c r="AT291" s="61"/>
      <c r="AU291" s="61"/>
      <c r="AV291" s="61"/>
      <c r="AW291" s="61"/>
      <c r="AX291" s="64">
        <f t="shared" si="48"/>
        <v>6605.7035191532223</v>
      </c>
      <c r="AY291" s="61"/>
      <c r="AZ291" s="65">
        <f t="shared" si="49"/>
        <v>6605.7035191532223</v>
      </c>
      <c r="BA291" s="61"/>
      <c r="BB291" s="61"/>
      <c r="BC291" s="61"/>
      <c r="BD291" s="61"/>
      <c r="BE291" s="61"/>
      <c r="BF291" s="66"/>
      <c r="BG291" s="66"/>
      <c r="BH291" s="66"/>
      <c r="BI291" s="66" t="s">
        <v>1515</v>
      </c>
    </row>
    <row r="292" spans="1:61" s="67" customFormat="1" x14ac:dyDescent="0.35">
      <c r="A292" s="90" t="s">
        <v>760</v>
      </c>
      <c r="B292" s="90" t="s">
        <v>160</v>
      </c>
      <c r="C292" s="90" t="s">
        <v>161</v>
      </c>
      <c r="D292" s="91" t="s">
        <v>162</v>
      </c>
      <c r="E292" s="90" t="s">
        <v>761</v>
      </c>
      <c r="F292" s="90" t="s">
        <v>719</v>
      </c>
      <c r="G292" s="90" t="s">
        <v>165</v>
      </c>
      <c r="H292" s="90" t="s">
        <v>166</v>
      </c>
      <c r="I292" s="92">
        <v>3936</v>
      </c>
      <c r="J292" s="90" t="s">
        <v>176</v>
      </c>
      <c r="K292" s="93">
        <f t="shared" si="40"/>
        <v>36053.760000000002</v>
      </c>
      <c r="L292" s="61">
        <v>11154.72</v>
      </c>
      <c r="M292" s="63"/>
      <c r="N292" s="63"/>
      <c r="O292" s="63"/>
      <c r="P292" s="60" t="s">
        <v>122</v>
      </c>
      <c r="Q292" s="60"/>
      <c r="R292" s="64">
        <v>11478.20688</v>
      </c>
      <c r="S292" s="61"/>
      <c r="T292" s="65">
        <f t="shared" si="44"/>
        <v>11478.20688</v>
      </c>
      <c r="U292" s="61"/>
      <c r="V292" s="61"/>
      <c r="W292" s="61"/>
      <c r="X292" s="61"/>
      <c r="Y292" s="61"/>
      <c r="Z292" s="64">
        <f t="shared" si="45"/>
        <v>11478.20688</v>
      </c>
      <c r="AA292" s="61"/>
      <c r="AB292" s="65">
        <f t="shared" si="46"/>
        <v>11478.20688</v>
      </c>
      <c r="AC292" s="61"/>
      <c r="AD292" s="61"/>
      <c r="AE292" s="61"/>
      <c r="AF292" s="61"/>
      <c r="AG292" s="61"/>
      <c r="AH292" s="64">
        <f t="shared" si="41"/>
        <v>11811.07487952</v>
      </c>
      <c r="AI292" s="61"/>
      <c r="AJ292" s="65">
        <f t="shared" si="42"/>
        <v>11811.07487952</v>
      </c>
      <c r="AK292" s="61"/>
      <c r="AL292" s="61"/>
      <c r="AM292" s="61"/>
      <c r="AN292" s="61"/>
      <c r="AO292" s="61"/>
      <c r="AP292" s="64">
        <f t="shared" si="43"/>
        <v>12153.596051026079</v>
      </c>
      <c r="AQ292" s="61"/>
      <c r="AR292" s="65">
        <f t="shared" si="47"/>
        <v>12153.596051026079</v>
      </c>
      <c r="AS292" s="61"/>
      <c r="AT292" s="61"/>
      <c r="AU292" s="61"/>
      <c r="AV292" s="61"/>
      <c r="AW292" s="61"/>
      <c r="AX292" s="64">
        <f t="shared" si="48"/>
        <v>12506.050336505836</v>
      </c>
      <c r="AY292" s="61"/>
      <c r="AZ292" s="65">
        <f t="shared" si="49"/>
        <v>12506.050336505836</v>
      </c>
      <c r="BA292" s="61"/>
      <c r="BB292" s="61"/>
      <c r="BC292" s="61"/>
      <c r="BD292" s="61"/>
      <c r="BE292" s="61"/>
      <c r="BF292" s="66"/>
      <c r="BG292" s="66"/>
      <c r="BH292" s="66"/>
      <c r="BI292" s="66" t="s">
        <v>1515</v>
      </c>
    </row>
    <row r="293" spans="1:61" s="67" customFormat="1" x14ac:dyDescent="0.35">
      <c r="A293" s="90" t="s">
        <v>762</v>
      </c>
      <c r="B293" s="90" t="s">
        <v>160</v>
      </c>
      <c r="C293" s="90" t="s">
        <v>161</v>
      </c>
      <c r="D293" s="91" t="s">
        <v>162</v>
      </c>
      <c r="E293" s="90" t="s">
        <v>763</v>
      </c>
      <c r="F293" s="90" t="s">
        <v>719</v>
      </c>
      <c r="G293" s="90" t="s">
        <v>165</v>
      </c>
      <c r="H293" s="90" t="s">
        <v>166</v>
      </c>
      <c r="I293" s="92">
        <v>15555</v>
      </c>
      <c r="J293" s="90" t="s">
        <v>173</v>
      </c>
      <c r="K293" s="93">
        <f t="shared" si="40"/>
        <v>142483.79999999999</v>
      </c>
      <c r="L293" s="61">
        <v>44083.23</v>
      </c>
      <c r="M293" s="63"/>
      <c r="N293" s="63"/>
      <c r="O293" s="63"/>
      <c r="P293" s="60" t="s">
        <v>122</v>
      </c>
      <c r="Q293" s="60"/>
      <c r="R293" s="64">
        <v>45361.643670000005</v>
      </c>
      <c r="S293" s="61"/>
      <c r="T293" s="65">
        <f t="shared" si="44"/>
        <v>45361.643670000005</v>
      </c>
      <c r="U293" s="61"/>
      <c r="V293" s="61"/>
      <c r="W293" s="61"/>
      <c r="X293" s="61"/>
      <c r="Y293" s="61"/>
      <c r="Z293" s="64">
        <f t="shared" si="45"/>
        <v>45361.643670000005</v>
      </c>
      <c r="AA293" s="61"/>
      <c r="AB293" s="65">
        <f t="shared" si="46"/>
        <v>45361.643670000005</v>
      </c>
      <c r="AC293" s="61"/>
      <c r="AD293" s="61"/>
      <c r="AE293" s="61"/>
      <c r="AF293" s="61"/>
      <c r="AG293" s="61"/>
      <c r="AH293" s="64">
        <f t="shared" si="41"/>
        <v>46677.131336430008</v>
      </c>
      <c r="AI293" s="61"/>
      <c r="AJ293" s="65">
        <f t="shared" si="42"/>
        <v>46677.131336430008</v>
      </c>
      <c r="AK293" s="61"/>
      <c r="AL293" s="61"/>
      <c r="AM293" s="61"/>
      <c r="AN293" s="61"/>
      <c r="AO293" s="61"/>
      <c r="AP293" s="64">
        <f t="shared" si="43"/>
        <v>48030.768145186477</v>
      </c>
      <c r="AQ293" s="61"/>
      <c r="AR293" s="65">
        <f t="shared" si="47"/>
        <v>48030.768145186477</v>
      </c>
      <c r="AS293" s="61"/>
      <c r="AT293" s="61"/>
      <c r="AU293" s="61"/>
      <c r="AV293" s="61"/>
      <c r="AW293" s="61"/>
      <c r="AX293" s="64">
        <f t="shared" si="48"/>
        <v>49423.660421396882</v>
      </c>
      <c r="AY293" s="61"/>
      <c r="AZ293" s="65">
        <f t="shared" si="49"/>
        <v>49423.660421396882</v>
      </c>
      <c r="BA293" s="61"/>
      <c r="BB293" s="61"/>
      <c r="BC293" s="61"/>
      <c r="BD293" s="61"/>
      <c r="BE293" s="61"/>
      <c r="BF293" s="66"/>
      <c r="BG293" s="66"/>
      <c r="BH293" s="66"/>
      <c r="BI293" s="66" t="s">
        <v>1515</v>
      </c>
    </row>
    <row r="294" spans="1:61" s="67" customFormat="1" x14ac:dyDescent="0.35">
      <c r="A294" s="90" t="s">
        <v>764</v>
      </c>
      <c r="B294" s="90" t="s">
        <v>160</v>
      </c>
      <c r="C294" s="90" t="s">
        <v>161</v>
      </c>
      <c r="D294" s="91" t="s">
        <v>162</v>
      </c>
      <c r="E294" s="90" t="s">
        <v>765</v>
      </c>
      <c r="F294" s="90" t="s">
        <v>719</v>
      </c>
      <c r="G294" s="90" t="s">
        <v>165</v>
      </c>
      <c r="H294" s="90" t="s">
        <v>166</v>
      </c>
      <c r="I294" s="92">
        <v>1826</v>
      </c>
      <c r="J294" s="90" t="s">
        <v>206</v>
      </c>
      <c r="K294" s="93">
        <f t="shared" si="40"/>
        <v>16726.16</v>
      </c>
      <c r="L294" s="61">
        <v>5174.93</v>
      </c>
      <c r="M294" s="63"/>
      <c r="N294" s="63"/>
      <c r="O294" s="63"/>
      <c r="P294" s="60" t="s">
        <v>122</v>
      </c>
      <c r="Q294" s="60"/>
      <c r="R294" s="64">
        <v>5325.0029700000005</v>
      </c>
      <c r="S294" s="61"/>
      <c r="T294" s="65">
        <f t="shared" si="44"/>
        <v>5325.0029700000005</v>
      </c>
      <c r="U294" s="61"/>
      <c r="V294" s="61"/>
      <c r="W294" s="61"/>
      <c r="X294" s="61"/>
      <c r="Y294" s="61"/>
      <c r="Z294" s="64">
        <f t="shared" si="45"/>
        <v>5325.0029700000005</v>
      </c>
      <c r="AA294" s="61"/>
      <c r="AB294" s="65">
        <f t="shared" si="46"/>
        <v>5325.0029700000005</v>
      </c>
      <c r="AC294" s="61"/>
      <c r="AD294" s="61"/>
      <c r="AE294" s="61"/>
      <c r="AF294" s="61"/>
      <c r="AG294" s="61"/>
      <c r="AH294" s="64">
        <f t="shared" si="41"/>
        <v>5479.4280561300002</v>
      </c>
      <c r="AI294" s="61"/>
      <c r="AJ294" s="65">
        <f t="shared" si="42"/>
        <v>5479.4280561300002</v>
      </c>
      <c r="AK294" s="61"/>
      <c r="AL294" s="61"/>
      <c r="AM294" s="61"/>
      <c r="AN294" s="61"/>
      <c r="AO294" s="61"/>
      <c r="AP294" s="64">
        <f t="shared" si="43"/>
        <v>5638.3314697577698</v>
      </c>
      <c r="AQ294" s="61"/>
      <c r="AR294" s="65">
        <f t="shared" si="47"/>
        <v>5638.3314697577698</v>
      </c>
      <c r="AS294" s="61"/>
      <c r="AT294" s="61"/>
      <c r="AU294" s="61"/>
      <c r="AV294" s="61"/>
      <c r="AW294" s="61"/>
      <c r="AX294" s="64">
        <f t="shared" si="48"/>
        <v>5801.8430823807448</v>
      </c>
      <c r="AY294" s="61"/>
      <c r="AZ294" s="65">
        <f t="shared" si="49"/>
        <v>5801.8430823807448</v>
      </c>
      <c r="BA294" s="61"/>
      <c r="BB294" s="61"/>
      <c r="BC294" s="61"/>
      <c r="BD294" s="61"/>
      <c r="BE294" s="61"/>
      <c r="BF294" s="66"/>
      <c r="BG294" s="66"/>
      <c r="BH294" s="66"/>
      <c r="BI294" s="66" t="s">
        <v>1515</v>
      </c>
    </row>
    <row r="295" spans="1:61" s="67" customFormat="1" x14ac:dyDescent="0.35">
      <c r="A295" s="90" t="s">
        <v>766</v>
      </c>
      <c r="B295" s="90" t="s">
        <v>160</v>
      </c>
      <c r="C295" s="90" t="s">
        <v>161</v>
      </c>
      <c r="D295" s="91" t="s">
        <v>162</v>
      </c>
      <c r="E295" s="90" t="s">
        <v>767</v>
      </c>
      <c r="F295" s="90" t="s">
        <v>719</v>
      </c>
      <c r="G295" s="90" t="s">
        <v>165</v>
      </c>
      <c r="H295" s="90" t="s">
        <v>166</v>
      </c>
      <c r="I295" s="92">
        <v>7623</v>
      </c>
      <c r="J295" s="90" t="s">
        <v>173</v>
      </c>
      <c r="K295" s="93">
        <f t="shared" si="40"/>
        <v>69826.680000000008</v>
      </c>
      <c r="L295" s="61">
        <v>21603.759999999998</v>
      </c>
      <c r="M295" s="63"/>
      <c r="N295" s="63"/>
      <c r="O295" s="63"/>
      <c r="P295" s="60" t="s">
        <v>122</v>
      </c>
      <c r="Q295" s="60"/>
      <c r="R295" s="64">
        <v>22230.269039999999</v>
      </c>
      <c r="S295" s="61"/>
      <c r="T295" s="65">
        <f t="shared" si="44"/>
        <v>22230.269039999999</v>
      </c>
      <c r="U295" s="61"/>
      <c r="V295" s="61"/>
      <c r="W295" s="61"/>
      <c r="X295" s="61"/>
      <c r="Y295" s="61"/>
      <c r="Z295" s="64">
        <f t="shared" si="45"/>
        <v>22230.269039999999</v>
      </c>
      <c r="AA295" s="61"/>
      <c r="AB295" s="65">
        <f t="shared" si="46"/>
        <v>22230.269039999999</v>
      </c>
      <c r="AC295" s="61"/>
      <c r="AD295" s="61"/>
      <c r="AE295" s="61"/>
      <c r="AF295" s="61"/>
      <c r="AG295" s="61"/>
      <c r="AH295" s="64">
        <f t="shared" si="41"/>
        <v>22874.94684216</v>
      </c>
      <c r="AI295" s="61"/>
      <c r="AJ295" s="65">
        <f t="shared" si="42"/>
        <v>22874.94684216</v>
      </c>
      <c r="AK295" s="61"/>
      <c r="AL295" s="61"/>
      <c r="AM295" s="61"/>
      <c r="AN295" s="61"/>
      <c r="AO295" s="61"/>
      <c r="AP295" s="64">
        <f t="shared" si="43"/>
        <v>23538.32030058264</v>
      </c>
      <c r="AQ295" s="61"/>
      <c r="AR295" s="65">
        <f t="shared" si="47"/>
        <v>23538.32030058264</v>
      </c>
      <c r="AS295" s="61"/>
      <c r="AT295" s="61"/>
      <c r="AU295" s="61"/>
      <c r="AV295" s="61"/>
      <c r="AW295" s="61"/>
      <c r="AX295" s="64">
        <f t="shared" si="48"/>
        <v>24220.931589299536</v>
      </c>
      <c r="AY295" s="61"/>
      <c r="AZ295" s="65">
        <f t="shared" si="49"/>
        <v>24220.931589299536</v>
      </c>
      <c r="BA295" s="61"/>
      <c r="BB295" s="61"/>
      <c r="BC295" s="61"/>
      <c r="BD295" s="61"/>
      <c r="BE295" s="61"/>
      <c r="BF295" s="66"/>
      <c r="BG295" s="66"/>
      <c r="BH295" s="66"/>
      <c r="BI295" s="66" t="s">
        <v>1515</v>
      </c>
    </row>
    <row r="296" spans="1:61" s="67" customFormat="1" x14ac:dyDescent="0.35">
      <c r="A296" s="90" t="s">
        <v>768</v>
      </c>
      <c r="B296" s="90" t="s">
        <v>160</v>
      </c>
      <c r="C296" s="90" t="s">
        <v>161</v>
      </c>
      <c r="D296" s="91" t="s">
        <v>162</v>
      </c>
      <c r="E296" s="90" t="s">
        <v>769</v>
      </c>
      <c r="F296" s="90" t="s">
        <v>719</v>
      </c>
      <c r="G296" s="90" t="s">
        <v>165</v>
      </c>
      <c r="H296" s="90" t="s">
        <v>166</v>
      </c>
      <c r="I296" s="92">
        <v>9382</v>
      </c>
      <c r="J296" s="90" t="s">
        <v>203</v>
      </c>
      <c r="K296" s="93">
        <f t="shared" si="40"/>
        <v>85939.12</v>
      </c>
      <c r="L296" s="61">
        <v>26588.81</v>
      </c>
      <c r="M296" s="63"/>
      <c r="N296" s="63"/>
      <c r="O296" s="63"/>
      <c r="P296" s="60" t="s">
        <v>122</v>
      </c>
      <c r="Q296" s="60"/>
      <c r="R296" s="64">
        <v>27359.885490000001</v>
      </c>
      <c r="S296" s="61"/>
      <c r="T296" s="65">
        <f t="shared" si="44"/>
        <v>27359.885490000001</v>
      </c>
      <c r="U296" s="61"/>
      <c r="V296" s="61"/>
      <c r="W296" s="61"/>
      <c r="X296" s="61"/>
      <c r="Y296" s="61"/>
      <c r="Z296" s="64">
        <f t="shared" si="45"/>
        <v>27359.885490000001</v>
      </c>
      <c r="AA296" s="61"/>
      <c r="AB296" s="65">
        <f t="shared" si="46"/>
        <v>27359.885490000001</v>
      </c>
      <c r="AC296" s="61"/>
      <c r="AD296" s="61"/>
      <c r="AE296" s="61"/>
      <c r="AF296" s="61"/>
      <c r="AG296" s="61"/>
      <c r="AH296" s="64">
        <f t="shared" si="41"/>
        <v>28153.322169210001</v>
      </c>
      <c r="AI296" s="61"/>
      <c r="AJ296" s="65">
        <f t="shared" si="42"/>
        <v>28153.322169210001</v>
      </c>
      <c r="AK296" s="61"/>
      <c r="AL296" s="61"/>
      <c r="AM296" s="61"/>
      <c r="AN296" s="61"/>
      <c r="AO296" s="61"/>
      <c r="AP296" s="64">
        <f t="shared" si="43"/>
        <v>28969.768512117091</v>
      </c>
      <c r="AQ296" s="61"/>
      <c r="AR296" s="65">
        <f t="shared" si="47"/>
        <v>28969.768512117091</v>
      </c>
      <c r="AS296" s="61"/>
      <c r="AT296" s="61"/>
      <c r="AU296" s="61"/>
      <c r="AV296" s="61"/>
      <c r="AW296" s="61"/>
      <c r="AX296" s="64">
        <f t="shared" si="48"/>
        <v>29809.891798968485</v>
      </c>
      <c r="AY296" s="61"/>
      <c r="AZ296" s="65">
        <f t="shared" si="49"/>
        <v>29809.891798968485</v>
      </c>
      <c r="BA296" s="61"/>
      <c r="BB296" s="61"/>
      <c r="BC296" s="61"/>
      <c r="BD296" s="61"/>
      <c r="BE296" s="61"/>
      <c r="BF296" s="66"/>
      <c r="BG296" s="66"/>
      <c r="BH296" s="66"/>
      <c r="BI296" s="66" t="s">
        <v>1515</v>
      </c>
    </row>
    <row r="297" spans="1:61" s="67" customFormat="1" x14ac:dyDescent="0.35">
      <c r="A297" s="90" t="s">
        <v>770</v>
      </c>
      <c r="B297" s="90" t="s">
        <v>160</v>
      </c>
      <c r="C297" s="90" t="s">
        <v>161</v>
      </c>
      <c r="D297" s="91" t="s">
        <v>162</v>
      </c>
      <c r="E297" s="90" t="s">
        <v>771</v>
      </c>
      <c r="F297" s="90" t="s">
        <v>719</v>
      </c>
      <c r="G297" s="90" t="s">
        <v>165</v>
      </c>
      <c r="H297" s="90" t="s">
        <v>166</v>
      </c>
      <c r="I297" s="92">
        <v>15235</v>
      </c>
      <c r="J297" s="90" t="s">
        <v>772</v>
      </c>
      <c r="K297" s="93">
        <f t="shared" si="40"/>
        <v>139552.6</v>
      </c>
      <c r="L297" s="61">
        <v>43176.34</v>
      </c>
      <c r="M297" s="63"/>
      <c r="N297" s="63"/>
      <c r="O297" s="63"/>
      <c r="P297" s="60" t="s">
        <v>122</v>
      </c>
      <c r="Q297" s="60"/>
      <c r="R297" s="64">
        <v>44428.453859999994</v>
      </c>
      <c r="S297" s="61"/>
      <c r="T297" s="65">
        <f t="shared" si="44"/>
        <v>44428.453859999994</v>
      </c>
      <c r="U297" s="61"/>
      <c r="V297" s="61"/>
      <c r="W297" s="61"/>
      <c r="X297" s="61"/>
      <c r="Y297" s="61"/>
      <c r="Z297" s="64">
        <f t="shared" si="45"/>
        <v>44428.453859999994</v>
      </c>
      <c r="AA297" s="61"/>
      <c r="AB297" s="65">
        <f t="shared" si="46"/>
        <v>44428.453859999994</v>
      </c>
      <c r="AC297" s="61"/>
      <c r="AD297" s="61"/>
      <c r="AE297" s="61"/>
      <c r="AF297" s="61"/>
      <c r="AG297" s="61"/>
      <c r="AH297" s="64">
        <f t="shared" si="41"/>
        <v>45716.879021939996</v>
      </c>
      <c r="AI297" s="61"/>
      <c r="AJ297" s="65">
        <f t="shared" si="42"/>
        <v>45716.879021939996</v>
      </c>
      <c r="AK297" s="61"/>
      <c r="AL297" s="61"/>
      <c r="AM297" s="61"/>
      <c r="AN297" s="61"/>
      <c r="AO297" s="61"/>
      <c r="AP297" s="64">
        <f t="shared" si="43"/>
        <v>47042.668513576253</v>
      </c>
      <c r="AQ297" s="61"/>
      <c r="AR297" s="65">
        <f t="shared" si="47"/>
        <v>47042.668513576253</v>
      </c>
      <c r="AS297" s="61"/>
      <c r="AT297" s="61"/>
      <c r="AU297" s="61"/>
      <c r="AV297" s="61"/>
      <c r="AW297" s="61"/>
      <c r="AX297" s="64">
        <f t="shared" si="48"/>
        <v>48406.905900469967</v>
      </c>
      <c r="AY297" s="61"/>
      <c r="AZ297" s="65">
        <f t="shared" si="49"/>
        <v>48406.905900469967</v>
      </c>
      <c r="BA297" s="61"/>
      <c r="BB297" s="61"/>
      <c r="BC297" s="61"/>
      <c r="BD297" s="61"/>
      <c r="BE297" s="61"/>
      <c r="BF297" s="66"/>
      <c r="BG297" s="66"/>
      <c r="BH297" s="66"/>
      <c r="BI297" s="66" t="s">
        <v>1515</v>
      </c>
    </row>
    <row r="298" spans="1:61" s="67" customFormat="1" x14ac:dyDescent="0.35">
      <c r="A298" s="90" t="s">
        <v>773</v>
      </c>
      <c r="B298" s="90" t="s">
        <v>160</v>
      </c>
      <c r="C298" s="90" t="s">
        <v>161</v>
      </c>
      <c r="D298" s="91" t="s">
        <v>162</v>
      </c>
      <c r="E298" s="90" t="s">
        <v>774</v>
      </c>
      <c r="F298" s="90" t="s">
        <v>719</v>
      </c>
      <c r="G298" s="90" t="s">
        <v>165</v>
      </c>
      <c r="H298" s="90" t="s">
        <v>166</v>
      </c>
      <c r="I298" s="92">
        <v>22247</v>
      </c>
      <c r="J298" s="90" t="s">
        <v>173</v>
      </c>
      <c r="K298" s="93">
        <f t="shared" si="40"/>
        <v>203782.52</v>
      </c>
      <c r="L298" s="61">
        <v>63048.52</v>
      </c>
      <c r="M298" s="63"/>
      <c r="N298" s="63"/>
      <c r="O298" s="63"/>
      <c r="P298" s="60" t="s">
        <v>120</v>
      </c>
      <c r="Q298" s="60">
        <v>0</v>
      </c>
      <c r="R298" s="64">
        <v>64876.927079999994</v>
      </c>
      <c r="S298" s="61"/>
      <c r="T298" s="65">
        <f t="shared" si="44"/>
        <v>64876.927079999994</v>
      </c>
      <c r="U298" s="61"/>
      <c r="V298" s="61"/>
      <c r="W298" s="61"/>
      <c r="X298" s="61"/>
      <c r="Y298" s="61"/>
      <c r="Z298" s="64">
        <f t="shared" si="45"/>
        <v>64876.927079999994</v>
      </c>
      <c r="AA298" s="61"/>
      <c r="AB298" s="65">
        <f t="shared" si="46"/>
        <v>64876.927079999994</v>
      </c>
      <c r="AC298" s="61"/>
      <c r="AD298" s="61"/>
      <c r="AE298" s="61"/>
      <c r="AF298" s="61"/>
      <c r="AG298" s="61"/>
      <c r="AH298" s="64">
        <f t="shared" si="41"/>
        <v>66758.357965319999</v>
      </c>
      <c r="AI298" s="61"/>
      <c r="AJ298" s="65">
        <f t="shared" si="42"/>
        <v>66758.357965319999</v>
      </c>
      <c r="AK298" s="61"/>
      <c r="AL298" s="61"/>
      <c r="AM298" s="61"/>
      <c r="AN298" s="61"/>
      <c r="AO298" s="61"/>
      <c r="AP298" s="64">
        <f t="shared" si="43"/>
        <v>68694.350346314284</v>
      </c>
      <c r="AQ298" s="61"/>
      <c r="AR298" s="65">
        <f t="shared" si="47"/>
        <v>68694.350346314284</v>
      </c>
      <c r="AS298" s="61"/>
      <c r="AT298" s="61"/>
      <c r="AU298" s="61"/>
      <c r="AV298" s="61"/>
      <c r="AW298" s="61"/>
      <c r="AX298" s="64">
        <f t="shared" si="48"/>
        <v>70686.486506357396</v>
      </c>
      <c r="AY298" s="61"/>
      <c r="AZ298" s="65">
        <f t="shared" si="49"/>
        <v>70686.486506357396</v>
      </c>
      <c r="BA298" s="61"/>
      <c r="BB298" s="61"/>
      <c r="BC298" s="61"/>
      <c r="BD298" s="61"/>
      <c r="BE298" s="61"/>
      <c r="BF298" s="66"/>
      <c r="BG298" s="66" t="s">
        <v>1332</v>
      </c>
      <c r="BH298" s="66" t="s">
        <v>1501</v>
      </c>
      <c r="BI298" s="66" t="s">
        <v>1515</v>
      </c>
    </row>
    <row r="299" spans="1:61" s="67" customFormat="1" x14ac:dyDescent="0.35">
      <c r="A299" s="90" t="s">
        <v>775</v>
      </c>
      <c r="B299" s="90" t="s">
        <v>160</v>
      </c>
      <c r="C299" s="90" t="s">
        <v>161</v>
      </c>
      <c r="D299" s="91" t="s">
        <v>162</v>
      </c>
      <c r="E299" s="90" t="s">
        <v>776</v>
      </c>
      <c r="F299" s="90" t="s">
        <v>719</v>
      </c>
      <c r="G299" s="90" t="s">
        <v>165</v>
      </c>
      <c r="H299" s="90" t="s">
        <v>166</v>
      </c>
      <c r="I299" s="92">
        <v>3450</v>
      </c>
      <c r="J299" s="90" t="s">
        <v>203</v>
      </c>
      <c r="K299" s="93">
        <f t="shared" si="40"/>
        <v>31602</v>
      </c>
      <c r="L299" s="61">
        <v>9777.3799999999992</v>
      </c>
      <c r="M299" s="63"/>
      <c r="N299" s="63"/>
      <c r="O299" s="63"/>
      <c r="P299" s="60" t="s">
        <v>120</v>
      </c>
      <c r="Q299" s="60">
        <v>0</v>
      </c>
      <c r="R299" s="64">
        <v>10060.924019999999</v>
      </c>
      <c r="S299" s="61"/>
      <c r="T299" s="65">
        <f t="shared" si="44"/>
        <v>10060.924019999999</v>
      </c>
      <c r="U299" s="61"/>
      <c r="V299" s="61"/>
      <c r="W299" s="61"/>
      <c r="X299" s="61"/>
      <c r="Y299" s="61"/>
      <c r="Z299" s="64">
        <f t="shared" si="45"/>
        <v>10060.924019999999</v>
      </c>
      <c r="AA299" s="61"/>
      <c r="AB299" s="65">
        <f t="shared" si="46"/>
        <v>10060.924019999999</v>
      </c>
      <c r="AC299" s="61"/>
      <c r="AD299" s="61"/>
      <c r="AE299" s="61"/>
      <c r="AF299" s="61"/>
      <c r="AG299" s="61"/>
      <c r="AH299" s="64">
        <f t="shared" si="41"/>
        <v>10352.690816579998</v>
      </c>
      <c r="AI299" s="61"/>
      <c r="AJ299" s="65">
        <f t="shared" si="42"/>
        <v>10352.690816579998</v>
      </c>
      <c r="AK299" s="61"/>
      <c r="AL299" s="61"/>
      <c r="AM299" s="61"/>
      <c r="AN299" s="61"/>
      <c r="AO299" s="61"/>
      <c r="AP299" s="64">
        <f t="shared" si="43"/>
        <v>10652.918850260818</v>
      </c>
      <c r="AQ299" s="61"/>
      <c r="AR299" s="65">
        <f t="shared" si="47"/>
        <v>10652.918850260818</v>
      </c>
      <c r="AS299" s="61"/>
      <c r="AT299" s="61"/>
      <c r="AU299" s="61"/>
      <c r="AV299" s="61"/>
      <c r="AW299" s="61"/>
      <c r="AX299" s="64">
        <f t="shared" si="48"/>
        <v>10961.853496918382</v>
      </c>
      <c r="AY299" s="61"/>
      <c r="AZ299" s="65">
        <f t="shared" si="49"/>
        <v>10961.853496918382</v>
      </c>
      <c r="BA299" s="61"/>
      <c r="BB299" s="61"/>
      <c r="BC299" s="61"/>
      <c r="BD299" s="61"/>
      <c r="BE299" s="61"/>
      <c r="BF299" s="66"/>
      <c r="BG299" s="66" t="s">
        <v>1332</v>
      </c>
      <c r="BH299" s="66" t="s">
        <v>1501</v>
      </c>
      <c r="BI299" s="66" t="s">
        <v>1515</v>
      </c>
    </row>
    <row r="300" spans="1:61" s="67" customFormat="1" x14ac:dyDescent="0.35">
      <c r="A300" s="90" t="s">
        <v>777</v>
      </c>
      <c r="B300" s="90" t="s">
        <v>160</v>
      </c>
      <c r="C300" s="90" t="s">
        <v>161</v>
      </c>
      <c r="D300" s="91" t="s">
        <v>162</v>
      </c>
      <c r="E300" s="90" t="s">
        <v>778</v>
      </c>
      <c r="F300" s="90" t="s">
        <v>719</v>
      </c>
      <c r="G300" s="90" t="s">
        <v>165</v>
      </c>
      <c r="H300" s="90" t="s">
        <v>166</v>
      </c>
      <c r="I300" s="92">
        <v>1516</v>
      </c>
      <c r="J300" s="90" t="s">
        <v>190</v>
      </c>
      <c r="K300" s="93">
        <f t="shared" si="40"/>
        <v>13886.56</v>
      </c>
      <c r="L300" s="61">
        <v>4296.38</v>
      </c>
      <c r="M300" s="63"/>
      <c r="N300" s="63"/>
      <c r="O300" s="63"/>
      <c r="P300" s="60" t="s">
        <v>122</v>
      </c>
      <c r="Q300" s="60"/>
      <c r="R300" s="64">
        <v>4420.9750199999999</v>
      </c>
      <c r="S300" s="61"/>
      <c r="T300" s="65">
        <f t="shared" si="44"/>
        <v>4420.9750199999999</v>
      </c>
      <c r="U300" s="61"/>
      <c r="V300" s="61"/>
      <c r="W300" s="61"/>
      <c r="X300" s="61"/>
      <c r="Y300" s="61"/>
      <c r="Z300" s="64">
        <f t="shared" si="45"/>
        <v>4420.9750199999999</v>
      </c>
      <c r="AA300" s="61"/>
      <c r="AB300" s="65">
        <f t="shared" si="46"/>
        <v>4420.9750199999999</v>
      </c>
      <c r="AC300" s="61"/>
      <c r="AD300" s="61"/>
      <c r="AE300" s="61"/>
      <c r="AF300" s="61"/>
      <c r="AG300" s="61"/>
      <c r="AH300" s="64">
        <f t="shared" si="41"/>
        <v>4549.18329558</v>
      </c>
      <c r="AI300" s="61"/>
      <c r="AJ300" s="65">
        <f t="shared" si="42"/>
        <v>4549.18329558</v>
      </c>
      <c r="AK300" s="61"/>
      <c r="AL300" s="61"/>
      <c r="AM300" s="61"/>
      <c r="AN300" s="61"/>
      <c r="AO300" s="61"/>
      <c r="AP300" s="64">
        <f t="shared" si="43"/>
        <v>4681.10961115182</v>
      </c>
      <c r="AQ300" s="61"/>
      <c r="AR300" s="65">
        <f t="shared" si="47"/>
        <v>4681.10961115182</v>
      </c>
      <c r="AS300" s="61"/>
      <c r="AT300" s="61"/>
      <c r="AU300" s="61"/>
      <c r="AV300" s="61"/>
      <c r="AW300" s="61"/>
      <c r="AX300" s="64">
        <f t="shared" si="48"/>
        <v>4816.8617898752227</v>
      </c>
      <c r="AY300" s="61"/>
      <c r="AZ300" s="65">
        <f t="shared" si="49"/>
        <v>4816.8617898752227</v>
      </c>
      <c r="BA300" s="61"/>
      <c r="BB300" s="61"/>
      <c r="BC300" s="61"/>
      <c r="BD300" s="61"/>
      <c r="BE300" s="61"/>
      <c r="BF300" s="66"/>
      <c r="BG300" s="66"/>
      <c r="BH300" s="66"/>
      <c r="BI300" s="66" t="s">
        <v>1515</v>
      </c>
    </row>
    <row r="301" spans="1:61" s="67" customFormat="1" x14ac:dyDescent="0.35">
      <c r="A301" s="90" t="s">
        <v>779</v>
      </c>
      <c r="B301" s="90" t="s">
        <v>160</v>
      </c>
      <c r="C301" s="90" t="s">
        <v>161</v>
      </c>
      <c r="D301" s="91" t="s">
        <v>162</v>
      </c>
      <c r="E301" s="90" t="s">
        <v>780</v>
      </c>
      <c r="F301" s="90" t="s">
        <v>719</v>
      </c>
      <c r="G301" s="90" t="s">
        <v>165</v>
      </c>
      <c r="H301" s="90" t="s">
        <v>166</v>
      </c>
      <c r="I301" s="92">
        <v>4000</v>
      </c>
      <c r="J301" s="90" t="s">
        <v>176</v>
      </c>
      <c r="K301" s="93">
        <f t="shared" si="40"/>
        <v>36640</v>
      </c>
      <c r="L301" s="61">
        <v>11336.09</v>
      </c>
      <c r="M301" s="63"/>
      <c r="N301" s="63"/>
      <c r="O301" s="63"/>
      <c r="P301" s="60" t="s">
        <v>122</v>
      </c>
      <c r="Q301" s="60"/>
      <c r="R301" s="64">
        <v>11664.83661</v>
      </c>
      <c r="S301" s="61"/>
      <c r="T301" s="65">
        <f t="shared" si="44"/>
        <v>11664.83661</v>
      </c>
      <c r="U301" s="61"/>
      <c r="V301" s="61"/>
      <c r="W301" s="61"/>
      <c r="X301" s="61"/>
      <c r="Y301" s="61"/>
      <c r="Z301" s="64">
        <f t="shared" si="45"/>
        <v>11664.83661</v>
      </c>
      <c r="AA301" s="61"/>
      <c r="AB301" s="65">
        <f t="shared" si="46"/>
        <v>11664.83661</v>
      </c>
      <c r="AC301" s="61"/>
      <c r="AD301" s="61"/>
      <c r="AE301" s="61"/>
      <c r="AF301" s="61"/>
      <c r="AG301" s="61"/>
      <c r="AH301" s="64">
        <f t="shared" si="41"/>
        <v>12003.116871690001</v>
      </c>
      <c r="AI301" s="61"/>
      <c r="AJ301" s="65">
        <f t="shared" si="42"/>
        <v>12003.116871690001</v>
      </c>
      <c r="AK301" s="61"/>
      <c r="AL301" s="61"/>
      <c r="AM301" s="61"/>
      <c r="AN301" s="61"/>
      <c r="AO301" s="61"/>
      <c r="AP301" s="64">
        <f t="shared" si="43"/>
        <v>12351.207260969011</v>
      </c>
      <c r="AQ301" s="61"/>
      <c r="AR301" s="65">
        <f t="shared" si="47"/>
        <v>12351.207260969011</v>
      </c>
      <c r="AS301" s="61"/>
      <c r="AT301" s="61"/>
      <c r="AU301" s="61"/>
      <c r="AV301" s="61"/>
      <c r="AW301" s="61"/>
      <c r="AX301" s="64">
        <f t="shared" si="48"/>
        <v>12709.392271537112</v>
      </c>
      <c r="AY301" s="61"/>
      <c r="AZ301" s="65">
        <f t="shared" si="49"/>
        <v>12709.392271537112</v>
      </c>
      <c r="BA301" s="61"/>
      <c r="BB301" s="61"/>
      <c r="BC301" s="61"/>
      <c r="BD301" s="61"/>
      <c r="BE301" s="61"/>
      <c r="BF301" s="66"/>
      <c r="BG301" s="66"/>
      <c r="BH301" s="66"/>
      <c r="BI301" s="66" t="s">
        <v>1515</v>
      </c>
    </row>
    <row r="302" spans="1:61" s="67" customFormat="1" x14ac:dyDescent="0.35">
      <c r="A302" s="90" t="s">
        <v>781</v>
      </c>
      <c r="B302" s="90" t="s">
        <v>160</v>
      </c>
      <c r="C302" s="90" t="s">
        <v>161</v>
      </c>
      <c r="D302" s="91" t="s">
        <v>162</v>
      </c>
      <c r="E302" s="90" t="s">
        <v>782</v>
      </c>
      <c r="F302" s="90" t="s">
        <v>719</v>
      </c>
      <c r="G302" s="90" t="s">
        <v>165</v>
      </c>
      <c r="H302" s="90" t="s">
        <v>166</v>
      </c>
      <c r="I302" s="92">
        <v>22350</v>
      </c>
      <c r="J302" s="90" t="s">
        <v>176</v>
      </c>
      <c r="K302" s="93">
        <f t="shared" si="40"/>
        <v>204726</v>
      </c>
      <c r="L302" s="61">
        <v>63340.42</v>
      </c>
      <c r="M302" s="63"/>
      <c r="N302" s="63"/>
      <c r="O302" s="63"/>
      <c r="P302" s="60" t="s">
        <v>122</v>
      </c>
      <c r="Q302" s="60"/>
      <c r="R302" s="64">
        <v>65177.292179999997</v>
      </c>
      <c r="S302" s="61"/>
      <c r="T302" s="65">
        <f t="shared" si="44"/>
        <v>65177.292179999997</v>
      </c>
      <c r="U302" s="61"/>
      <c r="V302" s="61"/>
      <c r="W302" s="61"/>
      <c r="X302" s="61"/>
      <c r="Y302" s="61"/>
      <c r="Z302" s="64">
        <f t="shared" si="45"/>
        <v>65177.292179999997</v>
      </c>
      <c r="AA302" s="61"/>
      <c r="AB302" s="65">
        <f t="shared" si="46"/>
        <v>65177.292179999997</v>
      </c>
      <c r="AC302" s="61"/>
      <c r="AD302" s="61"/>
      <c r="AE302" s="61"/>
      <c r="AF302" s="61"/>
      <c r="AG302" s="61"/>
      <c r="AH302" s="64">
        <f t="shared" si="41"/>
        <v>67067.433653219996</v>
      </c>
      <c r="AI302" s="61"/>
      <c r="AJ302" s="65">
        <f t="shared" si="42"/>
        <v>67067.433653219996</v>
      </c>
      <c r="AK302" s="61"/>
      <c r="AL302" s="61"/>
      <c r="AM302" s="61"/>
      <c r="AN302" s="61"/>
      <c r="AO302" s="61"/>
      <c r="AP302" s="64">
        <f t="shared" si="43"/>
        <v>69012.389229163382</v>
      </c>
      <c r="AQ302" s="61"/>
      <c r="AR302" s="65">
        <f t="shared" si="47"/>
        <v>69012.389229163382</v>
      </c>
      <c r="AS302" s="61"/>
      <c r="AT302" s="61"/>
      <c r="AU302" s="61"/>
      <c r="AV302" s="61"/>
      <c r="AW302" s="61"/>
      <c r="AX302" s="64">
        <f t="shared" si="48"/>
        <v>71013.748516809123</v>
      </c>
      <c r="AY302" s="61"/>
      <c r="AZ302" s="65">
        <f t="shared" si="49"/>
        <v>71013.748516809123</v>
      </c>
      <c r="BA302" s="61"/>
      <c r="BB302" s="61"/>
      <c r="BC302" s="61"/>
      <c r="BD302" s="61"/>
      <c r="BE302" s="61"/>
      <c r="BF302" s="66"/>
      <c r="BG302" s="66"/>
      <c r="BH302" s="66"/>
      <c r="BI302" s="66" t="s">
        <v>1515</v>
      </c>
    </row>
    <row r="303" spans="1:61" s="67" customFormat="1" x14ac:dyDescent="0.35">
      <c r="A303" s="90" t="s">
        <v>783</v>
      </c>
      <c r="B303" s="90" t="s">
        <v>160</v>
      </c>
      <c r="C303" s="90" t="s">
        <v>161</v>
      </c>
      <c r="D303" s="91" t="s">
        <v>162</v>
      </c>
      <c r="E303" s="90" t="s">
        <v>784</v>
      </c>
      <c r="F303" s="90" t="s">
        <v>719</v>
      </c>
      <c r="G303" s="90" t="s">
        <v>165</v>
      </c>
      <c r="H303" s="90" t="s">
        <v>166</v>
      </c>
      <c r="I303" s="92">
        <v>18470</v>
      </c>
      <c r="J303" s="90" t="s">
        <v>200</v>
      </c>
      <c r="K303" s="93">
        <f t="shared" si="40"/>
        <v>169185.2</v>
      </c>
      <c r="L303" s="61">
        <v>52344.41</v>
      </c>
      <c r="M303" s="63"/>
      <c r="N303" s="63"/>
      <c r="O303" s="63"/>
      <c r="P303" s="60" t="s">
        <v>120</v>
      </c>
      <c r="Q303" s="60">
        <v>0</v>
      </c>
      <c r="R303" s="64">
        <v>53862.39789</v>
      </c>
      <c r="S303" s="61"/>
      <c r="T303" s="65">
        <f t="shared" si="44"/>
        <v>53862.39789</v>
      </c>
      <c r="U303" s="61"/>
      <c r="V303" s="61"/>
      <c r="W303" s="61"/>
      <c r="X303" s="61"/>
      <c r="Y303" s="61"/>
      <c r="Z303" s="64">
        <f t="shared" si="45"/>
        <v>53862.39789</v>
      </c>
      <c r="AA303" s="61"/>
      <c r="AB303" s="65">
        <f t="shared" si="46"/>
        <v>53862.39789</v>
      </c>
      <c r="AC303" s="61"/>
      <c r="AD303" s="61"/>
      <c r="AE303" s="61"/>
      <c r="AF303" s="61"/>
      <c r="AG303" s="61"/>
      <c r="AH303" s="64">
        <f t="shared" si="41"/>
        <v>55424.407428810002</v>
      </c>
      <c r="AI303" s="61"/>
      <c r="AJ303" s="65">
        <f t="shared" si="42"/>
        <v>55424.407428810002</v>
      </c>
      <c r="AK303" s="61"/>
      <c r="AL303" s="61"/>
      <c r="AM303" s="61"/>
      <c r="AN303" s="61"/>
      <c r="AO303" s="61"/>
      <c r="AP303" s="64">
        <f t="shared" si="43"/>
        <v>57031.71524424549</v>
      </c>
      <c r="AQ303" s="61"/>
      <c r="AR303" s="65">
        <f t="shared" si="47"/>
        <v>57031.71524424549</v>
      </c>
      <c r="AS303" s="61"/>
      <c r="AT303" s="61"/>
      <c r="AU303" s="61"/>
      <c r="AV303" s="61"/>
      <c r="AW303" s="61"/>
      <c r="AX303" s="64">
        <f t="shared" si="48"/>
        <v>58685.634986328609</v>
      </c>
      <c r="AY303" s="61"/>
      <c r="AZ303" s="65">
        <f t="shared" si="49"/>
        <v>58685.634986328609</v>
      </c>
      <c r="BA303" s="61"/>
      <c r="BB303" s="61"/>
      <c r="BC303" s="61"/>
      <c r="BD303" s="61"/>
      <c r="BE303" s="61"/>
      <c r="BF303" s="66"/>
      <c r="BG303" s="66"/>
      <c r="BH303" s="66"/>
      <c r="BI303" s="66" t="s">
        <v>1515</v>
      </c>
    </row>
    <row r="304" spans="1:61" s="67" customFormat="1" x14ac:dyDescent="0.35">
      <c r="A304" s="90" t="s">
        <v>785</v>
      </c>
      <c r="B304" s="90" t="s">
        <v>160</v>
      </c>
      <c r="C304" s="90" t="s">
        <v>161</v>
      </c>
      <c r="D304" s="91" t="s">
        <v>162</v>
      </c>
      <c r="E304" s="90" t="s">
        <v>786</v>
      </c>
      <c r="F304" s="90" t="s">
        <v>719</v>
      </c>
      <c r="G304" s="90" t="s">
        <v>165</v>
      </c>
      <c r="H304" s="90" t="s">
        <v>166</v>
      </c>
      <c r="I304" s="92">
        <v>476</v>
      </c>
      <c r="J304" s="90" t="s">
        <v>203</v>
      </c>
      <c r="K304" s="93">
        <f t="shared" si="40"/>
        <v>4360.16</v>
      </c>
      <c r="L304" s="61">
        <v>1349</v>
      </c>
      <c r="M304" s="63"/>
      <c r="N304" s="63"/>
      <c r="O304" s="63"/>
      <c r="P304" s="60" t="s">
        <v>120</v>
      </c>
      <c r="Q304" s="60">
        <v>170</v>
      </c>
      <c r="R304" s="64">
        <v>1388.1210000000001</v>
      </c>
      <c r="S304" s="61"/>
      <c r="T304" s="65">
        <f t="shared" si="44"/>
        <v>1388.1210000000001</v>
      </c>
      <c r="U304" s="61"/>
      <c r="V304" s="61"/>
      <c r="W304" s="61"/>
      <c r="X304" s="61"/>
      <c r="Y304" s="61"/>
      <c r="Z304" s="64">
        <f t="shared" si="45"/>
        <v>1388.1210000000001</v>
      </c>
      <c r="AA304" s="61"/>
      <c r="AB304" s="65">
        <f t="shared" si="46"/>
        <v>1388.1210000000001</v>
      </c>
      <c r="AC304" s="61"/>
      <c r="AD304" s="61"/>
      <c r="AE304" s="61"/>
      <c r="AF304" s="61"/>
      <c r="AG304" s="61"/>
      <c r="AH304" s="64">
        <f t="shared" si="41"/>
        <v>1428.3765090000002</v>
      </c>
      <c r="AI304" s="61"/>
      <c r="AJ304" s="65">
        <f t="shared" si="42"/>
        <v>1428.3765090000002</v>
      </c>
      <c r="AK304" s="61"/>
      <c r="AL304" s="61"/>
      <c r="AM304" s="61"/>
      <c r="AN304" s="61"/>
      <c r="AO304" s="61"/>
      <c r="AP304" s="64">
        <f t="shared" si="43"/>
        <v>1469.7994277610001</v>
      </c>
      <c r="AQ304" s="61"/>
      <c r="AR304" s="65">
        <f t="shared" si="47"/>
        <v>1469.7994277610001</v>
      </c>
      <c r="AS304" s="61"/>
      <c r="AT304" s="61"/>
      <c r="AU304" s="61"/>
      <c r="AV304" s="61"/>
      <c r="AW304" s="61"/>
      <c r="AX304" s="64">
        <f t="shared" si="48"/>
        <v>1512.4236111660691</v>
      </c>
      <c r="AY304" s="61"/>
      <c r="AZ304" s="65">
        <f t="shared" si="49"/>
        <v>1512.4236111660691</v>
      </c>
      <c r="BA304" s="61"/>
      <c r="BB304" s="61"/>
      <c r="BC304" s="61"/>
      <c r="BD304" s="61"/>
      <c r="BE304" s="61"/>
      <c r="BF304" s="66"/>
      <c r="BG304" s="66" t="s">
        <v>1332</v>
      </c>
      <c r="BH304" s="66"/>
      <c r="BI304" s="66" t="s">
        <v>1515</v>
      </c>
    </row>
    <row r="305" spans="1:61" s="67" customFormat="1" x14ac:dyDescent="0.35">
      <c r="A305" s="90" t="s">
        <v>787</v>
      </c>
      <c r="B305" s="90" t="s">
        <v>160</v>
      </c>
      <c r="C305" s="90" t="s">
        <v>161</v>
      </c>
      <c r="D305" s="91" t="s">
        <v>162</v>
      </c>
      <c r="E305" s="90" t="s">
        <v>788</v>
      </c>
      <c r="F305" s="90" t="s">
        <v>719</v>
      </c>
      <c r="G305" s="90" t="s">
        <v>165</v>
      </c>
      <c r="H305" s="90" t="s">
        <v>166</v>
      </c>
      <c r="I305" s="92">
        <v>2602</v>
      </c>
      <c r="J305" s="90" t="s">
        <v>203</v>
      </c>
      <c r="K305" s="93">
        <f t="shared" si="40"/>
        <v>23834.32</v>
      </c>
      <c r="L305" s="61">
        <v>7374.13</v>
      </c>
      <c r="M305" s="63"/>
      <c r="N305" s="63"/>
      <c r="O305" s="63"/>
      <c r="P305" s="60" t="s">
        <v>120</v>
      </c>
      <c r="Q305" s="60">
        <v>0</v>
      </c>
      <c r="R305" s="64">
        <v>7587.9797699999999</v>
      </c>
      <c r="S305" s="61"/>
      <c r="T305" s="65">
        <f t="shared" si="44"/>
        <v>7587.9797699999999</v>
      </c>
      <c r="U305" s="61"/>
      <c r="V305" s="61"/>
      <c r="W305" s="61"/>
      <c r="X305" s="61"/>
      <c r="Y305" s="61"/>
      <c r="Z305" s="64">
        <f t="shared" si="45"/>
        <v>7587.9797699999999</v>
      </c>
      <c r="AA305" s="61"/>
      <c r="AB305" s="65">
        <f t="shared" si="46"/>
        <v>7587.9797699999999</v>
      </c>
      <c r="AC305" s="61"/>
      <c r="AD305" s="61"/>
      <c r="AE305" s="61"/>
      <c r="AF305" s="61"/>
      <c r="AG305" s="61"/>
      <c r="AH305" s="64">
        <f t="shared" si="41"/>
        <v>7808.0311833300002</v>
      </c>
      <c r="AI305" s="61"/>
      <c r="AJ305" s="65">
        <f t="shared" si="42"/>
        <v>7808.0311833300002</v>
      </c>
      <c r="AK305" s="61"/>
      <c r="AL305" s="61"/>
      <c r="AM305" s="61"/>
      <c r="AN305" s="61"/>
      <c r="AO305" s="61"/>
      <c r="AP305" s="64">
        <f t="shared" si="43"/>
        <v>8034.4640876465701</v>
      </c>
      <c r="AQ305" s="61"/>
      <c r="AR305" s="65">
        <f t="shared" si="47"/>
        <v>8034.4640876465701</v>
      </c>
      <c r="AS305" s="61"/>
      <c r="AT305" s="61"/>
      <c r="AU305" s="61"/>
      <c r="AV305" s="61"/>
      <c r="AW305" s="61"/>
      <c r="AX305" s="64">
        <f t="shared" si="48"/>
        <v>8267.4635461883208</v>
      </c>
      <c r="AY305" s="61"/>
      <c r="AZ305" s="65">
        <f t="shared" si="49"/>
        <v>8267.4635461883208</v>
      </c>
      <c r="BA305" s="61"/>
      <c r="BB305" s="61"/>
      <c r="BC305" s="61"/>
      <c r="BD305" s="61"/>
      <c r="BE305" s="61"/>
      <c r="BF305" s="66"/>
      <c r="BG305" s="66" t="s">
        <v>1521</v>
      </c>
      <c r="BH305" s="66" t="s">
        <v>1501</v>
      </c>
      <c r="BI305" s="66" t="s">
        <v>1515</v>
      </c>
    </row>
    <row r="306" spans="1:61" s="67" customFormat="1" x14ac:dyDescent="0.35">
      <c r="A306" s="90" t="s">
        <v>789</v>
      </c>
      <c r="B306" s="90" t="s">
        <v>160</v>
      </c>
      <c r="C306" s="90" t="s">
        <v>161</v>
      </c>
      <c r="D306" s="91" t="s">
        <v>162</v>
      </c>
      <c r="E306" s="90" t="s">
        <v>790</v>
      </c>
      <c r="F306" s="90" t="s">
        <v>719</v>
      </c>
      <c r="G306" s="90" t="s">
        <v>165</v>
      </c>
      <c r="H306" s="90" t="s">
        <v>166</v>
      </c>
      <c r="I306" s="92">
        <v>75644</v>
      </c>
      <c r="J306" s="90" t="s">
        <v>190</v>
      </c>
      <c r="K306" s="93">
        <f t="shared" si="40"/>
        <v>692899.04</v>
      </c>
      <c r="L306" s="61">
        <v>214376.86</v>
      </c>
      <c r="M306" s="63"/>
      <c r="N306" s="63"/>
      <c r="O306" s="63"/>
      <c r="P306" s="60" t="s">
        <v>122</v>
      </c>
      <c r="Q306" s="60"/>
      <c r="R306" s="64">
        <v>220593.78894</v>
      </c>
      <c r="S306" s="61"/>
      <c r="T306" s="65">
        <f t="shared" si="44"/>
        <v>220593.78894</v>
      </c>
      <c r="U306" s="61"/>
      <c r="V306" s="61"/>
      <c r="W306" s="61"/>
      <c r="X306" s="61"/>
      <c r="Y306" s="61"/>
      <c r="Z306" s="64">
        <f t="shared" si="45"/>
        <v>220593.78894</v>
      </c>
      <c r="AA306" s="61"/>
      <c r="AB306" s="65">
        <f t="shared" si="46"/>
        <v>220593.78894</v>
      </c>
      <c r="AC306" s="61"/>
      <c r="AD306" s="61"/>
      <c r="AE306" s="61"/>
      <c r="AF306" s="61"/>
      <c r="AG306" s="61"/>
      <c r="AH306" s="64">
        <f t="shared" si="41"/>
        <v>226991.00881925999</v>
      </c>
      <c r="AI306" s="61"/>
      <c r="AJ306" s="65">
        <f t="shared" si="42"/>
        <v>226991.00881925999</v>
      </c>
      <c r="AK306" s="61"/>
      <c r="AL306" s="61"/>
      <c r="AM306" s="61"/>
      <c r="AN306" s="61"/>
      <c r="AO306" s="61"/>
      <c r="AP306" s="64">
        <f t="shared" si="43"/>
        <v>233573.74807501852</v>
      </c>
      <c r="AQ306" s="61"/>
      <c r="AR306" s="65">
        <f t="shared" si="47"/>
        <v>233573.74807501852</v>
      </c>
      <c r="AS306" s="61"/>
      <c r="AT306" s="61"/>
      <c r="AU306" s="61"/>
      <c r="AV306" s="61"/>
      <c r="AW306" s="61"/>
      <c r="AX306" s="64">
        <f t="shared" si="48"/>
        <v>240347.38676919407</v>
      </c>
      <c r="AY306" s="61"/>
      <c r="AZ306" s="65">
        <f t="shared" si="49"/>
        <v>240347.38676919407</v>
      </c>
      <c r="BA306" s="61"/>
      <c r="BB306" s="61"/>
      <c r="BC306" s="61"/>
      <c r="BD306" s="61"/>
      <c r="BE306" s="61"/>
      <c r="BF306" s="66"/>
      <c r="BG306" s="66"/>
      <c r="BH306" s="66"/>
      <c r="BI306" s="66" t="s">
        <v>1515</v>
      </c>
    </row>
    <row r="307" spans="1:61" s="67" customFormat="1" x14ac:dyDescent="0.35">
      <c r="A307" s="90" t="s">
        <v>791</v>
      </c>
      <c r="B307" s="90" t="s">
        <v>160</v>
      </c>
      <c r="C307" s="90" t="s">
        <v>161</v>
      </c>
      <c r="D307" s="91" t="s">
        <v>162</v>
      </c>
      <c r="E307" s="90" t="s">
        <v>792</v>
      </c>
      <c r="F307" s="90" t="s">
        <v>719</v>
      </c>
      <c r="G307" s="90" t="s">
        <v>165</v>
      </c>
      <c r="H307" s="90" t="s">
        <v>166</v>
      </c>
      <c r="I307" s="92">
        <v>1560</v>
      </c>
      <c r="J307" s="90" t="s">
        <v>176</v>
      </c>
      <c r="K307" s="93">
        <f t="shared" si="40"/>
        <v>14289.6</v>
      </c>
      <c r="L307" s="61">
        <v>4421.08</v>
      </c>
      <c r="M307" s="63"/>
      <c r="N307" s="63"/>
      <c r="O307" s="63"/>
      <c r="P307" s="60" t="s">
        <v>122</v>
      </c>
      <c r="Q307" s="60"/>
      <c r="R307" s="64">
        <v>4549.2913200000003</v>
      </c>
      <c r="S307" s="61"/>
      <c r="T307" s="65">
        <f t="shared" si="44"/>
        <v>4549.2913200000003</v>
      </c>
      <c r="U307" s="61"/>
      <c r="V307" s="61"/>
      <c r="W307" s="61"/>
      <c r="X307" s="61"/>
      <c r="Y307" s="61"/>
      <c r="Z307" s="64">
        <f t="shared" si="45"/>
        <v>4549.2913200000003</v>
      </c>
      <c r="AA307" s="61"/>
      <c r="AB307" s="65">
        <f t="shared" si="46"/>
        <v>4549.2913200000003</v>
      </c>
      <c r="AC307" s="61"/>
      <c r="AD307" s="61"/>
      <c r="AE307" s="61"/>
      <c r="AF307" s="61"/>
      <c r="AG307" s="61"/>
      <c r="AH307" s="64">
        <f t="shared" si="41"/>
        <v>4681.2207682799999</v>
      </c>
      <c r="AI307" s="61"/>
      <c r="AJ307" s="65">
        <f t="shared" si="42"/>
        <v>4681.2207682799999</v>
      </c>
      <c r="AK307" s="61"/>
      <c r="AL307" s="61"/>
      <c r="AM307" s="61"/>
      <c r="AN307" s="61"/>
      <c r="AO307" s="61"/>
      <c r="AP307" s="64">
        <f t="shared" si="43"/>
        <v>4816.9761705601195</v>
      </c>
      <c r="AQ307" s="61"/>
      <c r="AR307" s="65">
        <f t="shared" si="47"/>
        <v>4816.9761705601195</v>
      </c>
      <c r="AS307" s="61"/>
      <c r="AT307" s="61"/>
      <c r="AU307" s="61"/>
      <c r="AV307" s="61"/>
      <c r="AW307" s="61"/>
      <c r="AX307" s="64">
        <f t="shared" si="48"/>
        <v>4956.6684795063629</v>
      </c>
      <c r="AY307" s="61"/>
      <c r="AZ307" s="65">
        <f t="shared" si="49"/>
        <v>4956.6684795063629</v>
      </c>
      <c r="BA307" s="61"/>
      <c r="BB307" s="61"/>
      <c r="BC307" s="61"/>
      <c r="BD307" s="61"/>
      <c r="BE307" s="61"/>
      <c r="BF307" s="66"/>
      <c r="BG307" s="66"/>
      <c r="BH307" s="66"/>
      <c r="BI307" s="66" t="s">
        <v>1515</v>
      </c>
    </row>
    <row r="308" spans="1:61" s="67" customFormat="1" x14ac:dyDescent="0.35">
      <c r="A308" s="90" t="s">
        <v>793</v>
      </c>
      <c r="B308" s="90" t="s">
        <v>160</v>
      </c>
      <c r="C308" s="90" t="s">
        <v>161</v>
      </c>
      <c r="D308" s="91" t="s">
        <v>162</v>
      </c>
      <c r="E308" s="90" t="s">
        <v>794</v>
      </c>
      <c r="F308" s="90" t="s">
        <v>719</v>
      </c>
      <c r="G308" s="90" t="s">
        <v>165</v>
      </c>
      <c r="H308" s="90" t="s">
        <v>166</v>
      </c>
      <c r="I308" s="92">
        <v>109795</v>
      </c>
      <c r="J308" s="90" t="s">
        <v>197</v>
      </c>
      <c r="K308" s="93">
        <f t="shared" si="40"/>
        <v>1005722.2000000001</v>
      </c>
      <c r="L308" s="61">
        <v>311161.58</v>
      </c>
      <c r="M308" s="63"/>
      <c r="N308" s="63"/>
      <c r="O308" s="63"/>
      <c r="P308" s="60" t="s">
        <v>126</v>
      </c>
      <c r="Q308" s="60"/>
      <c r="R308" s="64">
        <v>320185.26582000003</v>
      </c>
      <c r="S308" s="61"/>
      <c r="T308" s="65">
        <f t="shared" si="44"/>
        <v>320185.26582000003</v>
      </c>
      <c r="U308" s="61"/>
      <c r="V308" s="61"/>
      <c r="W308" s="61"/>
      <c r="X308" s="61"/>
      <c r="Y308" s="61"/>
      <c r="Z308" s="64">
        <f t="shared" si="45"/>
        <v>320185.26582000003</v>
      </c>
      <c r="AA308" s="61"/>
      <c r="AB308" s="65">
        <f t="shared" si="46"/>
        <v>320185.26582000003</v>
      </c>
      <c r="AC308" s="61"/>
      <c r="AD308" s="61"/>
      <c r="AE308" s="61"/>
      <c r="AF308" s="61"/>
      <c r="AG308" s="61"/>
      <c r="AH308" s="64">
        <f t="shared" si="41"/>
        <v>329470.63852878002</v>
      </c>
      <c r="AI308" s="61"/>
      <c r="AJ308" s="65">
        <f t="shared" si="42"/>
        <v>329470.63852878002</v>
      </c>
      <c r="AK308" s="61"/>
      <c r="AL308" s="61"/>
      <c r="AM308" s="61"/>
      <c r="AN308" s="61"/>
      <c r="AO308" s="61"/>
      <c r="AP308" s="64">
        <f t="shared" si="43"/>
        <v>339025.28704611462</v>
      </c>
      <c r="AQ308" s="61"/>
      <c r="AR308" s="65">
        <f t="shared" si="47"/>
        <v>339025.28704611462</v>
      </c>
      <c r="AS308" s="61"/>
      <c r="AT308" s="61"/>
      <c r="AU308" s="61"/>
      <c r="AV308" s="61"/>
      <c r="AW308" s="61"/>
      <c r="AX308" s="64">
        <f t="shared" si="48"/>
        <v>348857.02037045197</v>
      </c>
      <c r="AY308" s="61"/>
      <c r="AZ308" s="65">
        <f t="shared" si="49"/>
        <v>348857.02037045197</v>
      </c>
      <c r="BA308" s="61"/>
      <c r="BB308" s="61"/>
      <c r="BC308" s="61"/>
      <c r="BD308" s="61"/>
      <c r="BE308" s="61"/>
      <c r="BF308" s="66"/>
      <c r="BG308" s="66" t="s">
        <v>1332</v>
      </c>
      <c r="BH308" s="66"/>
      <c r="BI308" s="66" t="s">
        <v>1515</v>
      </c>
    </row>
    <row r="309" spans="1:61" s="67" customFormat="1" x14ac:dyDescent="0.35">
      <c r="A309" s="90" t="s">
        <v>795</v>
      </c>
      <c r="B309" s="90" t="s">
        <v>160</v>
      </c>
      <c r="C309" s="90" t="s">
        <v>161</v>
      </c>
      <c r="D309" s="91" t="s">
        <v>162</v>
      </c>
      <c r="E309" s="90" t="s">
        <v>796</v>
      </c>
      <c r="F309" s="90" t="s">
        <v>719</v>
      </c>
      <c r="G309" s="90" t="s">
        <v>165</v>
      </c>
      <c r="H309" s="90" t="s">
        <v>166</v>
      </c>
      <c r="I309" s="92">
        <v>41144</v>
      </c>
      <c r="J309" s="90" t="s">
        <v>197</v>
      </c>
      <c r="K309" s="93">
        <f t="shared" si="40"/>
        <v>376879.04</v>
      </c>
      <c r="L309" s="61">
        <v>116603.05</v>
      </c>
      <c r="M309" s="63"/>
      <c r="N309" s="63"/>
      <c r="O309" s="63"/>
      <c r="P309" s="60" t="s">
        <v>120</v>
      </c>
      <c r="Q309" s="60">
        <v>160</v>
      </c>
      <c r="R309" s="64">
        <v>119984.53845000001</v>
      </c>
      <c r="S309" s="61"/>
      <c r="T309" s="65">
        <f t="shared" si="44"/>
        <v>119984.53845000001</v>
      </c>
      <c r="U309" s="61"/>
      <c r="V309" s="61"/>
      <c r="W309" s="61"/>
      <c r="X309" s="61"/>
      <c r="Y309" s="61"/>
      <c r="Z309" s="64">
        <f t="shared" si="45"/>
        <v>119984.53845000001</v>
      </c>
      <c r="AA309" s="61"/>
      <c r="AB309" s="65">
        <f t="shared" si="46"/>
        <v>119984.53845000001</v>
      </c>
      <c r="AC309" s="61"/>
      <c r="AD309" s="61"/>
      <c r="AE309" s="61"/>
      <c r="AF309" s="61"/>
      <c r="AG309" s="61"/>
      <c r="AH309" s="64">
        <f t="shared" si="41"/>
        <v>123464.09006505001</v>
      </c>
      <c r="AI309" s="61"/>
      <c r="AJ309" s="65">
        <f t="shared" si="42"/>
        <v>123464.09006505001</v>
      </c>
      <c r="AK309" s="61"/>
      <c r="AL309" s="61"/>
      <c r="AM309" s="61"/>
      <c r="AN309" s="61"/>
      <c r="AO309" s="61"/>
      <c r="AP309" s="64">
        <f t="shared" si="43"/>
        <v>127044.54867693647</v>
      </c>
      <c r="AQ309" s="61"/>
      <c r="AR309" s="65">
        <f t="shared" si="47"/>
        <v>127044.54867693647</v>
      </c>
      <c r="AS309" s="61"/>
      <c r="AT309" s="61"/>
      <c r="AU309" s="61"/>
      <c r="AV309" s="61"/>
      <c r="AW309" s="61"/>
      <c r="AX309" s="64">
        <f t="shared" si="48"/>
        <v>130728.84058856762</v>
      </c>
      <c r="AY309" s="61"/>
      <c r="AZ309" s="65">
        <f t="shared" si="49"/>
        <v>130728.84058856762</v>
      </c>
      <c r="BA309" s="61"/>
      <c r="BB309" s="61"/>
      <c r="BC309" s="61"/>
      <c r="BD309" s="61"/>
      <c r="BE309" s="61"/>
      <c r="BF309" s="66"/>
      <c r="BG309" s="66" t="s">
        <v>1332</v>
      </c>
      <c r="BH309" s="66"/>
      <c r="BI309" s="66" t="s">
        <v>1515</v>
      </c>
    </row>
    <row r="310" spans="1:61" s="67" customFormat="1" x14ac:dyDescent="0.35">
      <c r="A310" s="90" t="s">
        <v>797</v>
      </c>
      <c r="B310" s="90" t="s">
        <v>160</v>
      </c>
      <c r="C310" s="90" t="s">
        <v>161</v>
      </c>
      <c r="D310" s="91" t="s">
        <v>162</v>
      </c>
      <c r="E310" s="90" t="s">
        <v>798</v>
      </c>
      <c r="F310" s="90" t="s">
        <v>719</v>
      </c>
      <c r="G310" s="90" t="s">
        <v>165</v>
      </c>
      <c r="H310" s="90" t="s">
        <v>166</v>
      </c>
      <c r="I310" s="92">
        <v>33275</v>
      </c>
      <c r="J310" s="90" t="s">
        <v>313</v>
      </c>
      <c r="K310" s="93">
        <f t="shared" si="40"/>
        <v>304799</v>
      </c>
      <c r="L310" s="61">
        <v>94302.12</v>
      </c>
      <c r="M310" s="63"/>
      <c r="N310" s="63"/>
      <c r="O310" s="63"/>
      <c r="P310" s="60" t="s">
        <v>122</v>
      </c>
      <c r="Q310" s="60"/>
      <c r="R310" s="64">
        <v>97036.881479999996</v>
      </c>
      <c r="S310" s="61"/>
      <c r="T310" s="65">
        <f t="shared" si="44"/>
        <v>97036.881479999996</v>
      </c>
      <c r="U310" s="61"/>
      <c r="V310" s="61"/>
      <c r="W310" s="61"/>
      <c r="X310" s="61"/>
      <c r="Y310" s="61"/>
      <c r="Z310" s="64">
        <f t="shared" si="45"/>
        <v>97036.881479999996</v>
      </c>
      <c r="AA310" s="61"/>
      <c r="AB310" s="65">
        <f t="shared" si="46"/>
        <v>97036.881479999996</v>
      </c>
      <c r="AC310" s="61"/>
      <c r="AD310" s="61"/>
      <c r="AE310" s="61"/>
      <c r="AF310" s="61"/>
      <c r="AG310" s="61"/>
      <c r="AH310" s="64">
        <f t="shared" si="41"/>
        <v>99850.951042920002</v>
      </c>
      <c r="AI310" s="61"/>
      <c r="AJ310" s="65">
        <f t="shared" si="42"/>
        <v>99850.951042920002</v>
      </c>
      <c r="AK310" s="61"/>
      <c r="AL310" s="61"/>
      <c r="AM310" s="61"/>
      <c r="AN310" s="61"/>
      <c r="AO310" s="61"/>
      <c r="AP310" s="64">
        <f t="shared" si="43"/>
        <v>102746.62862316468</v>
      </c>
      <c r="AQ310" s="61"/>
      <c r="AR310" s="65">
        <f t="shared" si="47"/>
        <v>102746.62862316468</v>
      </c>
      <c r="AS310" s="61"/>
      <c r="AT310" s="61"/>
      <c r="AU310" s="61"/>
      <c r="AV310" s="61"/>
      <c r="AW310" s="61"/>
      <c r="AX310" s="64">
        <f t="shared" si="48"/>
        <v>105726.28085323646</v>
      </c>
      <c r="AY310" s="61"/>
      <c r="AZ310" s="65">
        <f t="shared" si="49"/>
        <v>105726.28085323646</v>
      </c>
      <c r="BA310" s="61"/>
      <c r="BB310" s="61"/>
      <c r="BC310" s="61"/>
      <c r="BD310" s="61"/>
      <c r="BE310" s="61"/>
      <c r="BF310" s="66"/>
      <c r="BG310" s="66"/>
      <c r="BH310" s="66"/>
      <c r="BI310" s="66" t="s">
        <v>1515</v>
      </c>
    </row>
    <row r="311" spans="1:61" s="67" customFormat="1" x14ac:dyDescent="0.35">
      <c r="A311" s="90" t="s">
        <v>799</v>
      </c>
      <c r="B311" s="90" t="s">
        <v>160</v>
      </c>
      <c r="C311" s="90" t="s">
        <v>161</v>
      </c>
      <c r="D311" s="91" t="s">
        <v>162</v>
      </c>
      <c r="E311" s="90" t="s">
        <v>800</v>
      </c>
      <c r="F311" s="90" t="s">
        <v>719</v>
      </c>
      <c r="G311" s="90" t="s">
        <v>165</v>
      </c>
      <c r="H311" s="90" t="s">
        <v>166</v>
      </c>
      <c r="I311" s="92">
        <v>6161</v>
      </c>
      <c r="J311" s="90" t="s">
        <v>176</v>
      </c>
      <c r="K311" s="93">
        <f t="shared" si="40"/>
        <v>56434.76</v>
      </c>
      <c r="L311" s="61">
        <v>17460.419999999998</v>
      </c>
      <c r="M311" s="63"/>
      <c r="N311" s="63"/>
      <c r="O311" s="63"/>
      <c r="P311" s="60" t="s">
        <v>122</v>
      </c>
      <c r="Q311" s="60"/>
      <c r="R311" s="64">
        <v>17966.77218</v>
      </c>
      <c r="S311" s="61"/>
      <c r="T311" s="65">
        <f t="shared" si="44"/>
        <v>17966.77218</v>
      </c>
      <c r="U311" s="61"/>
      <c r="V311" s="61"/>
      <c r="W311" s="61"/>
      <c r="X311" s="61"/>
      <c r="Y311" s="61"/>
      <c r="Z311" s="64">
        <f t="shared" si="45"/>
        <v>17966.77218</v>
      </c>
      <c r="AA311" s="61"/>
      <c r="AB311" s="65">
        <f t="shared" si="46"/>
        <v>17966.77218</v>
      </c>
      <c r="AC311" s="61"/>
      <c r="AD311" s="61"/>
      <c r="AE311" s="61"/>
      <c r="AF311" s="61"/>
      <c r="AG311" s="61"/>
      <c r="AH311" s="64">
        <f t="shared" si="41"/>
        <v>18487.808573220002</v>
      </c>
      <c r="AI311" s="61"/>
      <c r="AJ311" s="65">
        <f t="shared" si="42"/>
        <v>18487.808573220002</v>
      </c>
      <c r="AK311" s="61"/>
      <c r="AL311" s="61"/>
      <c r="AM311" s="61"/>
      <c r="AN311" s="61"/>
      <c r="AO311" s="61"/>
      <c r="AP311" s="64">
        <f t="shared" si="43"/>
        <v>19023.955021843383</v>
      </c>
      <c r="AQ311" s="61"/>
      <c r="AR311" s="65">
        <f t="shared" si="47"/>
        <v>19023.955021843383</v>
      </c>
      <c r="AS311" s="61"/>
      <c r="AT311" s="61"/>
      <c r="AU311" s="61"/>
      <c r="AV311" s="61"/>
      <c r="AW311" s="61"/>
      <c r="AX311" s="64">
        <f t="shared" si="48"/>
        <v>19575.649717476841</v>
      </c>
      <c r="AY311" s="61"/>
      <c r="AZ311" s="65">
        <f t="shared" si="49"/>
        <v>19575.649717476841</v>
      </c>
      <c r="BA311" s="61"/>
      <c r="BB311" s="61"/>
      <c r="BC311" s="61"/>
      <c r="BD311" s="61"/>
      <c r="BE311" s="61"/>
      <c r="BF311" s="66"/>
      <c r="BG311" s="66"/>
      <c r="BH311" s="66"/>
      <c r="BI311" s="66" t="s">
        <v>1515</v>
      </c>
    </row>
    <row r="312" spans="1:61" s="67" customFormat="1" x14ac:dyDescent="0.35">
      <c r="A312" s="90" t="s">
        <v>801</v>
      </c>
      <c r="B312" s="90" t="s">
        <v>160</v>
      </c>
      <c r="C312" s="90" t="s">
        <v>161</v>
      </c>
      <c r="D312" s="91" t="s">
        <v>162</v>
      </c>
      <c r="E312" s="90" t="s">
        <v>802</v>
      </c>
      <c r="F312" s="90" t="s">
        <v>719</v>
      </c>
      <c r="G312" s="90" t="s">
        <v>165</v>
      </c>
      <c r="H312" s="90" t="s">
        <v>166</v>
      </c>
      <c r="I312" s="92">
        <v>476</v>
      </c>
      <c r="J312" s="90" t="s">
        <v>203</v>
      </c>
      <c r="K312" s="93">
        <f t="shared" si="40"/>
        <v>4360.16</v>
      </c>
      <c r="L312" s="61">
        <v>1349</v>
      </c>
      <c r="M312" s="63"/>
      <c r="N312" s="63"/>
      <c r="O312" s="63"/>
      <c r="P312" s="60" t="s">
        <v>122</v>
      </c>
      <c r="Q312" s="60"/>
      <c r="R312" s="64">
        <v>1388.1210000000001</v>
      </c>
      <c r="S312" s="61"/>
      <c r="T312" s="65">
        <f t="shared" si="44"/>
        <v>1388.1210000000001</v>
      </c>
      <c r="U312" s="61"/>
      <c r="V312" s="61"/>
      <c r="W312" s="61"/>
      <c r="X312" s="61"/>
      <c r="Y312" s="61"/>
      <c r="Z312" s="64">
        <f t="shared" si="45"/>
        <v>1388.1210000000001</v>
      </c>
      <c r="AA312" s="61"/>
      <c r="AB312" s="65">
        <f t="shared" si="46"/>
        <v>1388.1210000000001</v>
      </c>
      <c r="AC312" s="61"/>
      <c r="AD312" s="61"/>
      <c r="AE312" s="61"/>
      <c r="AF312" s="61"/>
      <c r="AG312" s="61"/>
      <c r="AH312" s="64">
        <f t="shared" si="41"/>
        <v>1428.3765090000002</v>
      </c>
      <c r="AI312" s="61"/>
      <c r="AJ312" s="65">
        <f t="shared" si="42"/>
        <v>1428.3765090000002</v>
      </c>
      <c r="AK312" s="61"/>
      <c r="AL312" s="61"/>
      <c r="AM312" s="61"/>
      <c r="AN312" s="61"/>
      <c r="AO312" s="61"/>
      <c r="AP312" s="64">
        <f t="shared" si="43"/>
        <v>1469.7994277610001</v>
      </c>
      <c r="AQ312" s="61"/>
      <c r="AR312" s="65">
        <f t="shared" si="47"/>
        <v>1469.7994277610001</v>
      </c>
      <c r="AS312" s="61"/>
      <c r="AT312" s="61"/>
      <c r="AU312" s="61"/>
      <c r="AV312" s="61"/>
      <c r="AW312" s="61"/>
      <c r="AX312" s="64">
        <f t="shared" si="48"/>
        <v>1512.4236111660691</v>
      </c>
      <c r="AY312" s="61"/>
      <c r="AZ312" s="65">
        <f t="shared" si="49"/>
        <v>1512.4236111660691</v>
      </c>
      <c r="BA312" s="61"/>
      <c r="BB312" s="61"/>
      <c r="BC312" s="61"/>
      <c r="BD312" s="61"/>
      <c r="BE312" s="61"/>
      <c r="BF312" s="66"/>
      <c r="BG312" s="66"/>
      <c r="BH312" s="66"/>
      <c r="BI312" s="66" t="s">
        <v>1515</v>
      </c>
    </row>
    <row r="313" spans="1:61" s="67" customFormat="1" x14ac:dyDescent="0.35">
      <c r="A313" s="90" t="s">
        <v>803</v>
      </c>
      <c r="B313" s="90" t="s">
        <v>160</v>
      </c>
      <c r="C313" s="90" t="s">
        <v>161</v>
      </c>
      <c r="D313" s="91" t="s">
        <v>162</v>
      </c>
      <c r="E313" s="90" t="s">
        <v>804</v>
      </c>
      <c r="F313" s="90" t="s">
        <v>719</v>
      </c>
      <c r="G313" s="90" t="s">
        <v>165</v>
      </c>
      <c r="H313" s="90" t="s">
        <v>166</v>
      </c>
      <c r="I313" s="92">
        <v>19892</v>
      </c>
      <c r="J313" s="90" t="s">
        <v>200</v>
      </c>
      <c r="K313" s="93">
        <f t="shared" si="40"/>
        <v>182210.72</v>
      </c>
      <c r="L313" s="61">
        <v>56374.39</v>
      </c>
      <c r="M313" s="63"/>
      <c r="N313" s="63"/>
      <c r="O313" s="63"/>
      <c r="P313" s="60" t="s">
        <v>120</v>
      </c>
      <c r="Q313" s="60">
        <v>163</v>
      </c>
      <c r="R313" s="64">
        <v>58009.247309999999</v>
      </c>
      <c r="S313" s="61"/>
      <c r="T313" s="65">
        <f t="shared" si="44"/>
        <v>58009.247309999999</v>
      </c>
      <c r="U313" s="61"/>
      <c r="V313" s="61"/>
      <c r="W313" s="61"/>
      <c r="X313" s="61"/>
      <c r="Y313" s="61"/>
      <c r="Z313" s="64">
        <f t="shared" si="45"/>
        <v>58009.247309999999</v>
      </c>
      <c r="AA313" s="61"/>
      <c r="AB313" s="65">
        <f t="shared" si="46"/>
        <v>58009.247309999999</v>
      </c>
      <c r="AC313" s="61"/>
      <c r="AD313" s="61"/>
      <c r="AE313" s="61"/>
      <c r="AF313" s="61"/>
      <c r="AG313" s="61"/>
      <c r="AH313" s="64">
        <f t="shared" si="41"/>
        <v>59691.515481989998</v>
      </c>
      <c r="AI313" s="61"/>
      <c r="AJ313" s="65">
        <f t="shared" si="42"/>
        <v>59691.515481989998</v>
      </c>
      <c r="AK313" s="61"/>
      <c r="AL313" s="61"/>
      <c r="AM313" s="61"/>
      <c r="AN313" s="61"/>
      <c r="AO313" s="61"/>
      <c r="AP313" s="64">
        <f t="shared" si="43"/>
        <v>61422.569430967706</v>
      </c>
      <c r="AQ313" s="61"/>
      <c r="AR313" s="65">
        <f t="shared" si="47"/>
        <v>61422.569430967706</v>
      </c>
      <c r="AS313" s="61"/>
      <c r="AT313" s="61"/>
      <c r="AU313" s="61"/>
      <c r="AV313" s="61"/>
      <c r="AW313" s="61"/>
      <c r="AX313" s="64">
        <f t="shared" si="48"/>
        <v>63203.823944465767</v>
      </c>
      <c r="AY313" s="61"/>
      <c r="AZ313" s="65">
        <f t="shared" si="49"/>
        <v>63203.823944465767</v>
      </c>
      <c r="BA313" s="61"/>
      <c r="BB313" s="61"/>
      <c r="BC313" s="61"/>
      <c r="BD313" s="61"/>
      <c r="BE313" s="61"/>
      <c r="BF313" s="66"/>
      <c r="BG313" s="66" t="s">
        <v>1332</v>
      </c>
      <c r="BH313" s="66"/>
      <c r="BI313" s="66" t="s">
        <v>1515</v>
      </c>
    </row>
    <row r="314" spans="1:61" s="67" customFormat="1" x14ac:dyDescent="0.35">
      <c r="A314" s="90" t="s">
        <v>805</v>
      </c>
      <c r="B314" s="90" t="s">
        <v>160</v>
      </c>
      <c r="C314" s="90" t="s">
        <v>161</v>
      </c>
      <c r="D314" s="91" t="s">
        <v>162</v>
      </c>
      <c r="E314" s="90" t="s">
        <v>806</v>
      </c>
      <c r="F314" s="90" t="s">
        <v>719</v>
      </c>
      <c r="G314" s="90" t="s">
        <v>165</v>
      </c>
      <c r="H314" s="90" t="s">
        <v>166</v>
      </c>
      <c r="I314" s="92">
        <v>11149</v>
      </c>
      <c r="J314" s="90" t="s">
        <v>173</v>
      </c>
      <c r="K314" s="93">
        <f t="shared" si="40"/>
        <v>102124.84</v>
      </c>
      <c r="L314" s="61">
        <v>31596.53</v>
      </c>
      <c r="M314" s="63"/>
      <c r="N314" s="63"/>
      <c r="O314" s="63"/>
      <c r="P314" s="60" t="s">
        <v>122</v>
      </c>
      <c r="Q314" s="60"/>
      <c r="R314" s="64">
        <v>32512.829369999999</v>
      </c>
      <c r="S314" s="61"/>
      <c r="T314" s="65">
        <f t="shared" si="44"/>
        <v>32512.829369999999</v>
      </c>
      <c r="U314" s="61"/>
      <c r="V314" s="61"/>
      <c r="W314" s="61"/>
      <c r="X314" s="61"/>
      <c r="Y314" s="61"/>
      <c r="Z314" s="64">
        <f t="shared" si="45"/>
        <v>32512.829369999999</v>
      </c>
      <c r="AA314" s="61"/>
      <c r="AB314" s="65">
        <f t="shared" si="46"/>
        <v>32512.829369999999</v>
      </c>
      <c r="AC314" s="61"/>
      <c r="AD314" s="61"/>
      <c r="AE314" s="61"/>
      <c r="AF314" s="61"/>
      <c r="AG314" s="61"/>
      <c r="AH314" s="64">
        <f t="shared" si="41"/>
        <v>33455.701421730002</v>
      </c>
      <c r="AI314" s="61"/>
      <c r="AJ314" s="65">
        <f t="shared" si="42"/>
        <v>33455.701421730002</v>
      </c>
      <c r="AK314" s="61"/>
      <c r="AL314" s="61"/>
      <c r="AM314" s="61"/>
      <c r="AN314" s="61"/>
      <c r="AO314" s="61"/>
      <c r="AP314" s="64">
        <f t="shared" si="43"/>
        <v>34425.916762960172</v>
      </c>
      <c r="AQ314" s="61"/>
      <c r="AR314" s="65">
        <f t="shared" si="47"/>
        <v>34425.916762960172</v>
      </c>
      <c r="AS314" s="61"/>
      <c r="AT314" s="61"/>
      <c r="AU314" s="61"/>
      <c r="AV314" s="61"/>
      <c r="AW314" s="61"/>
      <c r="AX314" s="64">
        <f t="shared" si="48"/>
        <v>35424.268349086014</v>
      </c>
      <c r="AY314" s="61"/>
      <c r="AZ314" s="65">
        <f t="shared" si="49"/>
        <v>35424.268349086014</v>
      </c>
      <c r="BA314" s="61"/>
      <c r="BB314" s="61"/>
      <c r="BC314" s="61"/>
      <c r="BD314" s="61"/>
      <c r="BE314" s="61"/>
      <c r="BF314" s="66"/>
      <c r="BG314" s="66"/>
      <c r="BH314" s="66"/>
      <c r="BI314" s="66" t="s">
        <v>1515</v>
      </c>
    </row>
    <row r="315" spans="1:61" s="67" customFormat="1" x14ac:dyDescent="0.35">
      <c r="A315" s="90" t="s">
        <v>807</v>
      </c>
      <c r="B315" s="90" t="s">
        <v>160</v>
      </c>
      <c r="C315" s="90" t="s">
        <v>161</v>
      </c>
      <c r="D315" s="91" t="s">
        <v>162</v>
      </c>
      <c r="E315" s="90" t="s">
        <v>808</v>
      </c>
      <c r="F315" s="90" t="s">
        <v>719</v>
      </c>
      <c r="G315" s="90" t="s">
        <v>165</v>
      </c>
      <c r="H315" s="90" t="s">
        <v>166</v>
      </c>
      <c r="I315" s="92">
        <v>21518</v>
      </c>
      <c r="J315" s="90" t="s">
        <v>176</v>
      </c>
      <c r="K315" s="93">
        <f t="shared" si="40"/>
        <v>197104.88</v>
      </c>
      <c r="L315" s="61">
        <v>60982.51</v>
      </c>
      <c r="M315" s="63"/>
      <c r="N315" s="63"/>
      <c r="O315" s="63"/>
      <c r="P315" s="60" t="s">
        <v>122</v>
      </c>
      <c r="Q315" s="60"/>
      <c r="R315" s="64">
        <v>62751.002789999999</v>
      </c>
      <c r="S315" s="61"/>
      <c r="T315" s="65">
        <f t="shared" si="44"/>
        <v>62751.002789999999</v>
      </c>
      <c r="U315" s="61"/>
      <c r="V315" s="61"/>
      <c r="W315" s="61"/>
      <c r="X315" s="61"/>
      <c r="Y315" s="61"/>
      <c r="Z315" s="64">
        <f t="shared" si="45"/>
        <v>62751.002789999999</v>
      </c>
      <c r="AA315" s="61"/>
      <c r="AB315" s="65">
        <f t="shared" si="46"/>
        <v>62751.002789999999</v>
      </c>
      <c r="AC315" s="61"/>
      <c r="AD315" s="61"/>
      <c r="AE315" s="61"/>
      <c r="AF315" s="61"/>
      <c r="AG315" s="61"/>
      <c r="AH315" s="64">
        <f t="shared" si="41"/>
        <v>64570.781870909996</v>
      </c>
      <c r="AI315" s="61"/>
      <c r="AJ315" s="65">
        <f t="shared" si="42"/>
        <v>64570.781870909996</v>
      </c>
      <c r="AK315" s="61"/>
      <c r="AL315" s="61"/>
      <c r="AM315" s="61"/>
      <c r="AN315" s="61"/>
      <c r="AO315" s="61"/>
      <c r="AP315" s="64">
        <f t="shared" si="43"/>
        <v>66443.334545166392</v>
      </c>
      <c r="AQ315" s="61"/>
      <c r="AR315" s="65">
        <f t="shared" si="47"/>
        <v>66443.334545166392</v>
      </c>
      <c r="AS315" s="61"/>
      <c r="AT315" s="61"/>
      <c r="AU315" s="61"/>
      <c r="AV315" s="61"/>
      <c r="AW315" s="61"/>
      <c r="AX315" s="64">
        <f t="shared" si="48"/>
        <v>68370.191246976217</v>
      </c>
      <c r="AY315" s="61"/>
      <c r="AZ315" s="65">
        <f t="shared" si="49"/>
        <v>68370.191246976217</v>
      </c>
      <c r="BA315" s="61"/>
      <c r="BB315" s="61"/>
      <c r="BC315" s="61"/>
      <c r="BD315" s="61"/>
      <c r="BE315" s="61"/>
      <c r="BF315" s="66"/>
      <c r="BG315" s="66"/>
      <c r="BH315" s="66"/>
      <c r="BI315" s="66" t="s">
        <v>1515</v>
      </c>
    </row>
    <row r="316" spans="1:61" s="67" customFormat="1" x14ac:dyDescent="0.35">
      <c r="A316" s="90" t="s">
        <v>809</v>
      </c>
      <c r="B316" s="90" t="s">
        <v>160</v>
      </c>
      <c r="C316" s="90" t="s">
        <v>161</v>
      </c>
      <c r="D316" s="91" t="s">
        <v>162</v>
      </c>
      <c r="E316" s="90" t="s">
        <v>810</v>
      </c>
      <c r="F316" s="90" t="s">
        <v>811</v>
      </c>
      <c r="G316" s="90" t="s">
        <v>812</v>
      </c>
      <c r="H316" s="90" t="s">
        <v>813</v>
      </c>
      <c r="I316" s="92">
        <v>8960</v>
      </c>
      <c r="J316" s="90" t="s">
        <v>176</v>
      </c>
      <c r="K316" s="93">
        <f t="shared" si="40"/>
        <v>82073.600000000006</v>
      </c>
      <c r="L316" s="223">
        <v>28354.14</v>
      </c>
      <c r="M316" s="63"/>
      <c r="N316" s="63"/>
      <c r="O316" s="63"/>
      <c r="P316" s="60" t="s">
        <v>122</v>
      </c>
      <c r="Q316" s="60"/>
      <c r="R316" s="64">
        <v>29176.410059999998</v>
      </c>
      <c r="S316" s="61"/>
      <c r="T316" s="65">
        <f t="shared" si="44"/>
        <v>29176.410059999998</v>
      </c>
      <c r="U316" s="61"/>
      <c r="V316" s="61"/>
      <c r="W316" s="61"/>
      <c r="X316" s="61"/>
      <c r="Y316" s="61"/>
      <c r="Z316" s="64">
        <f t="shared" si="45"/>
        <v>29176.410059999998</v>
      </c>
      <c r="AA316" s="61"/>
      <c r="AB316" s="65">
        <f t="shared" si="46"/>
        <v>29176.410059999998</v>
      </c>
      <c r="AC316" s="61"/>
      <c r="AD316" s="61"/>
      <c r="AE316" s="61"/>
      <c r="AF316" s="61"/>
      <c r="AG316" s="61"/>
      <c r="AH316" s="64">
        <f t="shared" si="41"/>
        <v>30022.525951739997</v>
      </c>
      <c r="AI316" s="61"/>
      <c r="AJ316" s="65">
        <f t="shared" si="42"/>
        <v>30022.525951739997</v>
      </c>
      <c r="AK316" s="61"/>
      <c r="AL316" s="61"/>
      <c r="AM316" s="61"/>
      <c r="AN316" s="61"/>
      <c r="AO316" s="61"/>
      <c r="AP316" s="64">
        <f t="shared" si="43"/>
        <v>30893.179204340457</v>
      </c>
      <c r="AQ316" s="61"/>
      <c r="AR316" s="65">
        <f t="shared" si="47"/>
        <v>30893.179204340457</v>
      </c>
      <c r="AS316" s="61"/>
      <c r="AT316" s="61"/>
      <c r="AU316" s="61"/>
      <c r="AV316" s="61"/>
      <c r="AW316" s="61"/>
      <c r="AX316" s="64">
        <f t="shared" si="48"/>
        <v>31789.081401266329</v>
      </c>
      <c r="AY316" s="61"/>
      <c r="AZ316" s="65">
        <f t="shared" si="49"/>
        <v>31789.081401266329</v>
      </c>
      <c r="BA316" s="61"/>
      <c r="BB316" s="61"/>
      <c r="BC316" s="61"/>
      <c r="BD316" s="61"/>
      <c r="BE316" s="61"/>
      <c r="BF316" s="66"/>
      <c r="BG316" s="66"/>
      <c r="BH316" s="66"/>
      <c r="BI316" s="66" t="s">
        <v>1516</v>
      </c>
    </row>
    <row r="317" spans="1:61" s="67" customFormat="1" x14ac:dyDescent="0.35">
      <c r="A317" s="90" t="s">
        <v>814</v>
      </c>
      <c r="B317" s="90" t="s">
        <v>160</v>
      </c>
      <c r="C317" s="90" t="s">
        <v>161</v>
      </c>
      <c r="D317" s="91" t="s">
        <v>162</v>
      </c>
      <c r="E317" s="90" t="s">
        <v>815</v>
      </c>
      <c r="F317" s="90" t="s">
        <v>811</v>
      </c>
      <c r="G317" s="90" t="s">
        <v>812</v>
      </c>
      <c r="H317" s="90" t="s">
        <v>813</v>
      </c>
      <c r="I317" s="92">
        <v>6747</v>
      </c>
      <c r="J317" s="90" t="s">
        <v>170</v>
      </c>
      <c r="K317" s="93">
        <f t="shared" si="40"/>
        <v>61802.520000000004</v>
      </c>
      <c r="L317" s="223">
        <v>21351.05</v>
      </c>
      <c r="M317" s="63"/>
      <c r="N317" s="63"/>
      <c r="O317" s="63"/>
      <c r="P317" s="60" t="s">
        <v>120</v>
      </c>
      <c r="Q317" s="60">
        <v>0</v>
      </c>
      <c r="R317" s="64">
        <v>21970.230449999999</v>
      </c>
      <c r="S317" s="61"/>
      <c r="T317" s="65">
        <f t="shared" si="44"/>
        <v>21970.230449999999</v>
      </c>
      <c r="U317" s="61"/>
      <c r="V317" s="61"/>
      <c r="W317" s="61"/>
      <c r="X317" s="61"/>
      <c r="Y317" s="61"/>
      <c r="Z317" s="64">
        <f t="shared" si="45"/>
        <v>21970.230449999999</v>
      </c>
      <c r="AA317" s="61"/>
      <c r="AB317" s="65">
        <f t="shared" si="46"/>
        <v>21970.230449999999</v>
      </c>
      <c r="AC317" s="61"/>
      <c r="AD317" s="61"/>
      <c r="AE317" s="61"/>
      <c r="AF317" s="61"/>
      <c r="AG317" s="61"/>
      <c r="AH317" s="64">
        <f t="shared" si="41"/>
        <v>22607.36713305</v>
      </c>
      <c r="AI317" s="61"/>
      <c r="AJ317" s="65">
        <f t="shared" si="42"/>
        <v>22607.36713305</v>
      </c>
      <c r="AK317" s="61"/>
      <c r="AL317" s="61"/>
      <c r="AM317" s="61"/>
      <c r="AN317" s="61"/>
      <c r="AO317" s="61"/>
      <c r="AP317" s="64">
        <f t="shared" si="43"/>
        <v>23262.980779908452</v>
      </c>
      <c r="AQ317" s="61"/>
      <c r="AR317" s="65">
        <f t="shared" si="47"/>
        <v>23262.980779908452</v>
      </c>
      <c r="AS317" s="61"/>
      <c r="AT317" s="61"/>
      <c r="AU317" s="61"/>
      <c r="AV317" s="61"/>
      <c r="AW317" s="61"/>
      <c r="AX317" s="64">
        <f t="shared" si="48"/>
        <v>23937.607222525796</v>
      </c>
      <c r="AY317" s="61"/>
      <c r="AZ317" s="65">
        <f t="shared" si="49"/>
        <v>23937.607222525796</v>
      </c>
      <c r="BA317" s="61"/>
      <c r="BB317" s="61"/>
      <c r="BC317" s="61"/>
      <c r="BD317" s="61"/>
      <c r="BE317" s="61"/>
      <c r="BF317" s="66"/>
      <c r="BG317" s="66"/>
      <c r="BH317" s="66" t="s">
        <v>1502</v>
      </c>
      <c r="BI317" s="66" t="s">
        <v>1516</v>
      </c>
    </row>
    <row r="318" spans="1:61" s="67" customFormat="1" x14ac:dyDescent="0.35">
      <c r="A318" s="90" t="s">
        <v>816</v>
      </c>
      <c r="B318" s="90" t="s">
        <v>160</v>
      </c>
      <c r="C318" s="90" t="s">
        <v>161</v>
      </c>
      <c r="D318" s="91" t="s">
        <v>162</v>
      </c>
      <c r="E318" s="90" t="s">
        <v>817</v>
      </c>
      <c r="F318" s="90" t="s">
        <v>811</v>
      </c>
      <c r="G318" s="90" t="s">
        <v>812</v>
      </c>
      <c r="H318" s="90" t="s">
        <v>813</v>
      </c>
      <c r="I318" s="92">
        <v>60481</v>
      </c>
      <c r="J318" s="90" t="s">
        <v>173</v>
      </c>
      <c r="K318" s="93">
        <f t="shared" si="40"/>
        <v>554005.96</v>
      </c>
      <c r="L318" s="223">
        <v>191393.64</v>
      </c>
      <c r="M318" s="63"/>
      <c r="N318" s="63"/>
      <c r="O318" s="63"/>
      <c r="P318" s="60" t="s">
        <v>120</v>
      </c>
      <c r="Q318" s="60">
        <v>999</v>
      </c>
      <c r="R318" s="64">
        <v>196944.05556000001</v>
      </c>
      <c r="S318" s="61"/>
      <c r="T318" s="65">
        <f t="shared" si="44"/>
        <v>196944.05556000001</v>
      </c>
      <c r="U318" s="61"/>
      <c r="V318" s="61"/>
      <c r="W318" s="61"/>
      <c r="X318" s="61"/>
      <c r="Y318" s="61"/>
      <c r="Z318" s="64">
        <f t="shared" si="45"/>
        <v>196944.05556000001</v>
      </c>
      <c r="AA318" s="61"/>
      <c r="AB318" s="65">
        <f t="shared" si="46"/>
        <v>196944.05556000001</v>
      </c>
      <c r="AC318" s="61"/>
      <c r="AD318" s="61"/>
      <c r="AE318" s="61"/>
      <c r="AF318" s="61"/>
      <c r="AG318" s="61"/>
      <c r="AH318" s="64">
        <f t="shared" si="41"/>
        <v>202655.43317124</v>
      </c>
      <c r="AI318" s="61"/>
      <c r="AJ318" s="65">
        <f t="shared" si="42"/>
        <v>202655.43317124</v>
      </c>
      <c r="AK318" s="61"/>
      <c r="AL318" s="61"/>
      <c r="AM318" s="61"/>
      <c r="AN318" s="61"/>
      <c r="AO318" s="61"/>
      <c r="AP318" s="64">
        <f t="shared" si="43"/>
        <v>208532.44073320596</v>
      </c>
      <c r="AQ318" s="61"/>
      <c r="AR318" s="65">
        <f t="shared" si="47"/>
        <v>208532.44073320596</v>
      </c>
      <c r="AS318" s="61"/>
      <c r="AT318" s="61"/>
      <c r="AU318" s="61"/>
      <c r="AV318" s="61"/>
      <c r="AW318" s="61"/>
      <c r="AX318" s="64">
        <f t="shared" si="48"/>
        <v>214579.88151446893</v>
      </c>
      <c r="AY318" s="61"/>
      <c r="AZ318" s="65">
        <f t="shared" si="49"/>
        <v>214579.88151446893</v>
      </c>
      <c r="BA318" s="61"/>
      <c r="BB318" s="61"/>
      <c r="BC318" s="61"/>
      <c r="BD318" s="61"/>
      <c r="BE318" s="61"/>
      <c r="BF318" s="66"/>
      <c r="BG318" s="66"/>
      <c r="BH318" s="66"/>
      <c r="BI318" s="66" t="s">
        <v>1516</v>
      </c>
    </row>
    <row r="319" spans="1:61" s="67" customFormat="1" x14ac:dyDescent="0.35">
      <c r="A319" s="90" t="s">
        <v>818</v>
      </c>
      <c r="B319" s="90" t="s">
        <v>160</v>
      </c>
      <c r="C319" s="90" t="s">
        <v>161</v>
      </c>
      <c r="D319" s="91" t="s">
        <v>162</v>
      </c>
      <c r="E319" s="90" t="s">
        <v>819</v>
      </c>
      <c r="F319" s="90" t="s">
        <v>811</v>
      </c>
      <c r="G319" s="90" t="s">
        <v>812</v>
      </c>
      <c r="H319" s="90" t="s">
        <v>813</v>
      </c>
      <c r="I319" s="92">
        <v>6747</v>
      </c>
      <c r="J319" s="90" t="s">
        <v>170</v>
      </c>
      <c r="K319" s="93">
        <f t="shared" si="40"/>
        <v>61802.520000000004</v>
      </c>
      <c r="L319" s="223">
        <v>21351.05</v>
      </c>
      <c r="M319" s="63"/>
      <c r="N319" s="63"/>
      <c r="O319" s="63"/>
      <c r="P319" s="60" t="s">
        <v>120</v>
      </c>
      <c r="Q319" s="60">
        <v>0</v>
      </c>
      <c r="R319" s="64">
        <v>21970.230449999999</v>
      </c>
      <c r="S319" s="61"/>
      <c r="T319" s="65">
        <f t="shared" si="44"/>
        <v>21970.230449999999</v>
      </c>
      <c r="U319" s="61"/>
      <c r="V319" s="61"/>
      <c r="W319" s="61"/>
      <c r="X319" s="61"/>
      <c r="Y319" s="61"/>
      <c r="Z319" s="64">
        <f t="shared" si="45"/>
        <v>21970.230449999999</v>
      </c>
      <c r="AA319" s="61"/>
      <c r="AB319" s="65">
        <f t="shared" si="46"/>
        <v>21970.230449999999</v>
      </c>
      <c r="AC319" s="61"/>
      <c r="AD319" s="61"/>
      <c r="AE319" s="61"/>
      <c r="AF319" s="61"/>
      <c r="AG319" s="61"/>
      <c r="AH319" s="64">
        <f t="shared" si="41"/>
        <v>22607.36713305</v>
      </c>
      <c r="AI319" s="61"/>
      <c r="AJ319" s="65">
        <f t="shared" si="42"/>
        <v>22607.36713305</v>
      </c>
      <c r="AK319" s="61"/>
      <c r="AL319" s="61"/>
      <c r="AM319" s="61"/>
      <c r="AN319" s="61"/>
      <c r="AO319" s="61"/>
      <c r="AP319" s="64">
        <f t="shared" si="43"/>
        <v>23262.980779908452</v>
      </c>
      <c r="AQ319" s="61"/>
      <c r="AR319" s="65">
        <f t="shared" si="47"/>
        <v>23262.980779908452</v>
      </c>
      <c r="AS319" s="61"/>
      <c r="AT319" s="61"/>
      <c r="AU319" s="61"/>
      <c r="AV319" s="61"/>
      <c r="AW319" s="61"/>
      <c r="AX319" s="64">
        <f t="shared" si="48"/>
        <v>23937.607222525796</v>
      </c>
      <c r="AY319" s="61"/>
      <c r="AZ319" s="65">
        <f t="shared" si="49"/>
        <v>23937.607222525796</v>
      </c>
      <c r="BA319" s="61"/>
      <c r="BB319" s="61"/>
      <c r="BC319" s="61"/>
      <c r="BD319" s="61"/>
      <c r="BE319" s="61"/>
      <c r="BF319" s="66"/>
      <c r="BG319" s="66"/>
      <c r="BH319" s="66" t="s">
        <v>1502</v>
      </c>
      <c r="BI319" s="66" t="s">
        <v>1516</v>
      </c>
    </row>
    <row r="320" spans="1:61" s="67" customFormat="1" x14ac:dyDescent="0.35">
      <c r="A320" s="90" t="s">
        <v>820</v>
      </c>
      <c r="B320" s="90" t="s">
        <v>160</v>
      </c>
      <c r="C320" s="90" t="s">
        <v>161</v>
      </c>
      <c r="D320" s="91" t="s">
        <v>162</v>
      </c>
      <c r="E320" s="90" t="s">
        <v>821</v>
      </c>
      <c r="F320" s="90" t="s">
        <v>811</v>
      </c>
      <c r="G320" s="90" t="s">
        <v>812</v>
      </c>
      <c r="H320" s="90" t="s">
        <v>813</v>
      </c>
      <c r="I320" s="92">
        <v>6747</v>
      </c>
      <c r="J320" s="90" t="s">
        <v>170</v>
      </c>
      <c r="K320" s="93">
        <f t="shared" si="40"/>
        <v>61802.520000000004</v>
      </c>
      <c r="L320" s="223">
        <v>21351.05</v>
      </c>
      <c r="M320" s="63"/>
      <c r="N320" s="63"/>
      <c r="O320" s="63"/>
      <c r="P320" s="60" t="s">
        <v>120</v>
      </c>
      <c r="Q320" s="60">
        <v>0</v>
      </c>
      <c r="R320" s="64">
        <v>21970.230449999999</v>
      </c>
      <c r="S320" s="61"/>
      <c r="T320" s="65">
        <f t="shared" si="44"/>
        <v>21970.230449999999</v>
      </c>
      <c r="U320" s="61"/>
      <c r="V320" s="61"/>
      <c r="W320" s="61"/>
      <c r="X320" s="61"/>
      <c r="Y320" s="61"/>
      <c r="Z320" s="64">
        <f t="shared" si="45"/>
        <v>21970.230449999999</v>
      </c>
      <c r="AA320" s="61"/>
      <c r="AB320" s="65">
        <f t="shared" si="46"/>
        <v>21970.230449999999</v>
      </c>
      <c r="AC320" s="61"/>
      <c r="AD320" s="61"/>
      <c r="AE320" s="61"/>
      <c r="AF320" s="61"/>
      <c r="AG320" s="61"/>
      <c r="AH320" s="64">
        <f t="shared" si="41"/>
        <v>22607.36713305</v>
      </c>
      <c r="AI320" s="61"/>
      <c r="AJ320" s="65">
        <f t="shared" si="42"/>
        <v>22607.36713305</v>
      </c>
      <c r="AK320" s="61"/>
      <c r="AL320" s="61"/>
      <c r="AM320" s="61"/>
      <c r="AN320" s="61"/>
      <c r="AO320" s="61"/>
      <c r="AP320" s="64">
        <f t="shared" si="43"/>
        <v>23262.980779908452</v>
      </c>
      <c r="AQ320" s="61"/>
      <c r="AR320" s="65">
        <f t="shared" si="47"/>
        <v>23262.980779908452</v>
      </c>
      <c r="AS320" s="61"/>
      <c r="AT320" s="61"/>
      <c r="AU320" s="61"/>
      <c r="AV320" s="61"/>
      <c r="AW320" s="61"/>
      <c r="AX320" s="64">
        <f t="shared" si="48"/>
        <v>23937.607222525796</v>
      </c>
      <c r="AY320" s="61"/>
      <c r="AZ320" s="65">
        <f t="shared" si="49"/>
        <v>23937.607222525796</v>
      </c>
      <c r="BA320" s="61"/>
      <c r="BB320" s="61"/>
      <c r="BC320" s="61"/>
      <c r="BD320" s="61"/>
      <c r="BE320" s="61"/>
      <c r="BF320" s="66"/>
      <c r="BG320" s="66"/>
      <c r="BH320" s="66" t="s">
        <v>1502</v>
      </c>
      <c r="BI320" s="66" t="s">
        <v>1516</v>
      </c>
    </row>
    <row r="321" spans="1:61" s="67" customFormat="1" x14ac:dyDescent="0.35">
      <c r="A321" s="90" t="s">
        <v>822</v>
      </c>
      <c r="B321" s="90" t="s">
        <v>160</v>
      </c>
      <c r="C321" s="90" t="s">
        <v>161</v>
      </c>
      <c r="D321" s="91" t="s">
        <v>162</v>
      </c>
      <c r="E321" s="90" t="s">
        <v>823</v>
      </c>
      <c r="F321" s="90" t="s">
        <v>811</v>
      </c>
      <c r="G321" s="90" t="s">
        <v>812</v>
      </c>
      <c r="H321" s="90" t="s">
        <v>813</v>
      </c>
      <c r="I321" s="92">
        <v>6747</v>
      </c>
      <c r="J321" s="90" t="s">
        <v>170</v>
      </c>
      <c r="K321" s="93">
        <f t="shared" si="40"/>
        <v>61802.520000000004</v>
      </c>
      <c r="L321" s="223">
        <v>21351.05</v>
      </c>
      <c r="M321" s="63"/>
      <c r="N321" s="63"/>
      <c r="O321" s="63"/>
      <c r="P321" s="60" t="s">
        <v>120</v>
      </c>
      <c r="Q321" s="60">
        <v>0</v>
      </c>
      <c r="R321" s="64">
        <v>21970.230449999999</v>
      </c>
      <c r="S321" s="61"/>
      <c r="T321" s="65">
        <f t="shared" si="44"/>
        <v>21970.230449999999</v>
      </c>
      <c r="U321" s="61"/>
      <c r="V321" s="61"/>
      <c r="W321" s="61"/>
      <c r="X321" s="61"/>
      <c r="Y321" s="61"/>
      <c r="Z321" s="64">
        <f t="shared" si="45"/>
        <v>21970.230449999999</v>
      </c>
      <c r="AA321" s="61"/>
      <c r="AB321" s="65">
        <f t="shared" si="46"/>
        <v>21970.230449999999</v>
      </c>
      <c r="AC321" s="61"/>
      <c r="AD321" s="61"/>
      <c r="AE321" s="61"/>
      <c r="AF321" s="61"/>
      <c r="AG321" s="61"/>
      <c r="AH321" s="64">
        <f t="shared" si="41"/>
        <v>22607.36713305</v>
      </c>
      <c r="AI321" s="61"/>
      <c r="AJ321" s="65">
        <f t="shared" si="42"/>
        <v>22607.36713305</v>
      </c>
      <c r="AK321" s="61"/>
      <c r="AL321" s="61"/>
      <c r="AM321" s="61"/>
      <c r="AN321" s="61"/>
      <c r="AO321" s="61"/>
      <c r="AP321" s="64">
        <f t="shared" si="43"/>
        <v>23262.980779908452</v>
      </c>
      <c r="AQ321" s="61"/>
      <c r="AR321" s="65">
        <f t="shared" si="47"/>
        <v>23262.980779908452</v>
      </c>
      <c r="AS321" s="61"/>
      <c r="AT321" s="61"/>
      <c r="AU321" s="61"/>
      <c r="AV321" s="61"/>
      <c r="AW321" s="61"/>
      <c r="AX321" s="64">
        <f t="shared" si="48"/>
        <v>23937.607222525796</v>
      </c>
      <c r="AY321" s="61"/>
      <c r="AZ321" s="65">
        <f t="shared" si="49"/>
        <v>23937.607222525796</v>
      </c>
      <c r="BA321" s="61"/>
      <c r="BB321" s="61"/>
      <c r="BC321" s="61"/>
      <c r="BD321" s="61"/>
      <c r="BE321" s="61"/>
      <c r="BF321" s="66"/>
      <c r="BG321" s="66"/>
      <c r="BH321" s="66" t="s">
        <v>1502</v>
      </c>
      <c r="BI321" s="66" t="s">
        <v>1516</v>
      </c>
    </row>
    <row r="322" spans="1:61" s="67" customFormat="1" x14ac:dyDescent="0.35">
      <c r="A322" s="90" t="s">
        <v>824</v>
      </c>
      <c r="B322" s="90" t="s">
        <v>160</v>
      </c>
      <c r="C322" s="90" t="s">
        <v>161</v>
      </c>
      <c r="D322" s="91" t="s">
        <v>162</v>
      </c>
      <c r="E322" s="90" t="s">
        <v>825</v>
      </c>
      <c r="F322" s="90" t="s">
        <v>811</v>
      </c>
      <c r="G322" s="90" t="s">
        <v>812</v>
      </c>
      <c r="H322" s="90" t="s">
        <v>813</v>
      </c>
      <c r="I322" s="92">
        <v>6747</v>
      </c>
      <c r="J322" s="90" t="s">
        <v>170</v>
      </c>
      <c r="K322" s="93">
        <f t="shared" si="40"/>
        <v>61802.520000000004</v>
      </c>
      <c r="L322" s="223">
        <v>21351.05</v>
      </c>
      <c r="M322" s="63"/>
      <c r="N322" s="63"/>
      <c r="O322" s="63"/>
      <c r="P322" s="60" t="s">
        <v>120</v>
      </c>
      <c r="Q322" s="60">
        <v>0</v>
      </c>
      <c r="R322" s="64">
        <v>21970.230449999999</v>
      </c>
      <c r="S322" s="61"/>
      <c r="T322" s="65">
        <f t="shared" si="44"/>
        <v>21970.230449999999</v>
      </c>
      <c r="U322" s="61"/>
      <c r="V322" s="61"/>
      <c r="W322" s="61"/>
      <c r="X322" s="61"/>
      <c r="Y322" s="61"/>
      <c r="Z322" s="64">
        <f t="shared" si="45"/>
        <v>21970.230449999999</v>
      </c>
      <c r="AA322" s="61"/>
      <c r="AB322" s="65">
        <f t="shared" si="46"/>
        <v>21970.230449999999</v>
      </c>
      <c r="AC322" s="61"/>
      <c r="AD322" s="61"/>
      <c r="AE322" s="61"/>
      <c r="AF322" s="61"/>
      <c r="AG322" s="61"/>
      <c r="AH322" s="64">
        <f t="shared" si="41"/>
        <v>22607.36713305</v>
      </c>
      <c r="AI322" s="61"/>
      <c r="AJ322" s="65">
        <f t="shared" si="42"/>
        <v>22607.36713305</v>
      </c>
      <c r="AK322" s="61"/>
      <c r="AL322" s="61"/>
      <c r="AM322" s="61"/>
      <c r="AN322" s="61"/>
      <c r="AO322" s="61"/>
      <c r="AP322" s="64">
        <f t="shared" si="43"/>
        <v>23262.980779908452</v>
      </c>
      <c r="AQ322" s="61"/>
      <c r="AR322" s="65">
        <f t="shared" si="47"/>
        <v>23262.980779908452</v>
      </c>
      <c r="AS322" s="61"/>
      <c r="AT322" s="61"/>
      <c r="AU322" s="61"/>
      <c r="AV322" s="61"/>
      <c r="AW322" s="61"/>
      <c r="AX322" s="64">
        <f t="shared" si="48"/>
        <v>23937.607222525796</v>
      </c>
      <c r="AY322" s="61"/>
      <c r="AZ322" s="65">
        <f t="shared" si="49"/>
        <v>23937.607222525796</v>
      </c>
      <c r="BA322" s="61"/>
      <c r="BB322" s="61"/>
      <c r="BC322" s="61"/>
      <c r="BD322" s="61"/>
      <c r="BE322" s="61"/>
      <c r="BF322" s="66"/>
      <c r="BG322" s="66"/>
      <c r="BH322" s="66" t="s">
        <v>1502</v>
      </c>
      <c r="BI322" s="66" t="s">
        <v>1516</v>
      </c>
    </row>
    <row r="323" spans="1:61" s="67" customFormat="1" x14ac:dyDescent="0.35">
      <c r="A323" s="90" t="s">
        <v>826</v>
      </c>
      <c r="B323" s="90" t="s">
        <v>160</v>
      </c>
      <c r="C323" s="90" t="s">
        <v>161</v>
      </c>
      <c r="D323" s="91" t="s">
        <v>162</v>
      </c>
      <c r="E323" s="90" t="s">
        <v>827</v>
      </c>
      <c r="F323" s="90" t="s">
        <v>811</v>
      </c>
      <c r="G323" s="90" t="s">
        <v>812</v>
      </c>
      <c r="H323" s="90" t="s">
        <v>813</v>
      </c>
      <c r="I323" s="92">
        <v>6747</v>
      </c>
      <c r="J323" s="90" t="s">
        <v>170</v>
      </c>
      <c r="K323" s="93">
        <f t="shared" si="40"/>
        <v>61802.520000000004</v>
      </c>
      <c r="L323" s="223">
        <v>21351.05</v>
      </c>
      <c r="M323" s="63"/>
      <c r="N323" s="63"/>
      <c r="O323" s="63"/>
      <c r="P323" s="60" t="s">
        <v>120</v>
      </c>
      <c r="Q323" s="60">
        <v>0</v>
      </c>
      <c r="R323" s="64">
        <v>21970.230449999999</v>
      </c>
      <c r="S323" s="61"/>
      <c r="T323" s="65">
        <f t="shared" si="44"/>
        <v>21970.230449999999</v>
      </c>
      <c r="U323" s="61"/>
      <c r="V323" s="61"/>
      <c r="W323" s="61"/>
      <c r="X323" s="61"/>
      <c r="Y323" s="61"/>
      <c r="Z323" s="64">
        <f t="shared" si="45"/>
        <v>21970.230449999999</v>
      </c>
      <c r="AA323" s="61"/>
      <c r="AB323" s="65">
        <f t="shared" si="46"/>
        <v>21970.230449999999</v>
      </c>
      <c r="AC323" s="61"/>
      <c r="AD323" s="61"/>
      <c r="AE323" s="61"/>
      <c r="AF323" s="61"/>
      <c r="AG323" s="61"/>
      <c r="AH323" s="64">
        <f t="shared" si="41"/>
        <v>22607.36713305</v>
      </c>
      <c r="AI323" s="61"/>
      <c r="AJ323" s="65">
        <f t="shared" si="42"/>
        <v>22607.36713305</v>
      </c>
      <c r="AK323" s="61"/>
      <c r="AL323" s="61"/>
      <c r="AM323" s="61"/>
      <c r="AN323" s="61"/>
      <c r="AO323" s="61"/>
      <c r="AP323" s="64">
        <f t="shared" si="43"/>
        <v>23262.980779908452</v>
      </c>
      <c r="AQ323" s="61"/>
      <c r="AR323" s="65">
        <f t="shared" si="47"/>
        <v>23262.980779908452</v>
      </c>
      <c r="AS323" s="61"/>
      <c r="AT323" s="61"/>
      <c r="AU323" s="61"/>
      <c r="AV323" s="61"/>
      <c r="AW323" s="61"/>
      <c r="AX323" s="64">
        <f t="shared" si="48"/>
        <v>23937.607222525796</v>
      </c>
      <c r="AY323" s="61"/>
      <c r="AZ323" s="65">
        <f t="shared" si="49"/>
        <v>23937.607222525796</v>
      </c>
      <c r="BA323" s="61"/>
      <c r="BB323" s="61"/>
      <c r="BC323" s="61"/>
      <c r="BD323" s="61"/>
      <c r="BE323" s="61"/>
      <c r="BF323" s="66"/>
      <c r="BG323" s="66"/>
      <c r="BH323" s="66" t="s">
        <v>1502</v>
      </c>
      <c r="BI323" s="66" t="s">
        <v>1516</v>
      </c>
    </row>
    <row r="324" spans="1:61" s="67" customFormat="1" x14ac:dyDescent="0.35">
      <c r="A324" s="90" t="s">
        <v>828</v>
      </c>
      <c r="B324" s="90" t="s">
        <v>160</v>
      </c>
      <c r="C324" s="90" t="s">
        <v>161</v>
      </c>
      <c r="D324" s="91" t="s">
        <v>162</v>
      </c>
      <c r="E324" s="90" t="s">
        <v>829</v>
      </c>
      <c r="F324" s="90" t="s">
        <v>811</v>
      </c>
      <c r="G324" s="90" t="s">
        <v>812</v>
      </c>
      <c r="H324" s="90" t="s">
        <v>813</v>
      </c>
      <c r="I324" s="92">
        <v>9548</v>
      </c>
      <c r="J324" s="90" t="s">
        <v>197</v>
      </c>
      <c r="K324" s="93">
        <f t="shared" si="40"/>
        <v>87459.680000000008</v>
      </c>
      <c r="L324" s="223">
        <v>30214.880000000001</v>
      </c>
      <c r="M324" s="63"/>
      <c r="N324" s="63"/>
      <c r="O324" s="63"/>
      <c r="P324" s="60" t="s">
        <v>120</v>
      </c>
      <c r="Q324" s="60">
        <v>0</v>
      </c>
      <c r="R324" s="64">
        <v>31091.111520000002</v>
      </c>
      <c r="S324" s="61"/>
      <c r="T324" s="65">
        <f t="shared" si="44"/>
        <v>31091.111520000002</v>
      </c>
      <c r="U324" s="61"/>
      <c r="V324" s="61"/>
      <c r="W324" s="61"/>
      <c r="X324" s="61"/>
      <c r="Y324" s="61"/>
      <c r="Z324" s="64">
        <f t="shared" si="45"/>
        <v>31091.111520000002</v>
      </c>
      <c r="AA324" s="61"/>
      <c r="AB324" s="65">
        <f t="shared" si="46"/>
        <v>31091.111520000002</v>
      </c>
      <c r="AC324" s="61"/>
      <c r="AD324" s="61"/>
      <c r="AE324" s="61"/>
      <c r="AF324" s="61"/>
      <c r="AG324" s="61"/>
      <c r="AH324" s="64">
        <f t="shared" si="41"/>
        <v>31992.753754080004</v>
      </c>
      <c r="AI324" s="61"/>
      <c r="AJ324" s="65">
        <f t="shared" si="42"/>
        <v>31992.753754080004</v>
      </c>
      <c r="AK324" s="61"/>
      <c r="AL324" s="61"/>
      <c r="AM324" s="61"/>
      <c r="AN324" s="61"/>
      <c r="AO324" s="61"/>
      <c r="AP324" s="64">
        <f t="shared" si="43"/>
        <v>32920.543612948328</v>
      </c>
      <c r="AQ324" s="61"/>
      <c r="AR324" s="65">
        <f t="shared" si="47"/>
        <v>32920.543612948328</v>
      </c>
      <c r="AS324" s="61"/>
      <c r="AT324" s="61"/>
      <c r="AU324" s="61"/>
      <c r="AV324" s="61"/>
      <c r="AW324" s="61"/>
      <c r="AX324" s="64">
        <f t="shared" si="48"/>
        <v>33875.239377723832</v>
      </c>
      <c r="AY324" s="61"/>
      <c r="AZ324" s="65">
        <f t="shared" si="49"/>
        <v>33875.239377723832</v>
      </c>
      <c r="BA324" s="61"/>
      <c r="BB324" s="61"/>
      <c r="BC324" s="61"/>
      <c r="BD324" s="61"/>
      <c r="BE324" s="61"/>
      <c r="BF324" s="66"/>
      <c r="BG324" s="66"/>
      <c r="BH324" s="217" t="s">
        <v>1503</v>
      </c>
      <c r="BI324" s="66" t="s">
        <v>1516</v>
      </c>
    </row>
    <row r="325" spans="1:61" s="67" customFormat="1" x14ac:dyDescent="0.35">
      <c r="A325" s="90" t="s">
        <v>830</v>
      </c>
      <c r="B325" s="90" t="s">
        <v>160</v>
      </c>
      <c r="C325" s="90" t="s">
        <v>161</v>
      </c>
      <c r="D325" s="91" t="s">
        <v>162</v>
      </c>
      <c r="E325" s="90" t="s">
        <v>831</v>
      </c>
      <c r="F325" s="90" t="s">
        <v>811</v>
      </c>
      <c r="G325" s="90" t="s">
        <v>812</v>
      </c>
      <c r="H325" s="90" t="s">
        <v>813</v>
      </c>
      <c r="I325" s="92">
        <v>6578</v>
      </c>
      <c r="J325" s="90" t="s">
        <v>203</v>
      </c>
      <c r="K325" s="93">
        <f t="shared" si="40"/>
        <v>60254.48</v>
      </c>
      <c r="L325" s="223">
        <v>20816.25</v>
      </c>
      <c r="M325" s="63"/>
      <c r="N325" s="63"/>
      <c r="O325" s="63"/>
      <c r="P325" s="60" t="s">
        <v>120</v>
      </c>
      <c r="Q325" s="60">
        <v>0</v>
      </c>
      <c r="R325" s="64">
        <v>21419.921249999999</v>
      </c>
      <c r="S325" s="61"/>
      <c r="T325" s="65">
        <f t="shared" si="44"/>
        <v>21419.921249999999</v>
      </c>
      <c r="U325" s="61"/>
      <c r="V325" s="61"/>
      <c r="W325" s="61"/>
      <c r="X325" s="61"/>
      <c r="Y325" s="61"/>
      <c r="Z325" s="64">
        <f t="shared" si="45"/>
        <v>21419.921249999999</v>
      </c>
      <c r="AA325" s="61"/>
      <c r="AB325" s="65">
        <f t="shared" si="46"/>
        <v>21419.921249999999</v>
      </c>
      <c r="AC325" s="61"/>
      <c r="AD325" s="61"/>
      <c r="AE325" s="61"/>
      <c r="AF325" s="61"/>
      <c r="AG325" s="61"/>
      <c r="AH325" s="64">
        <f t="shared" si="41"/>
        <v>22041.09896625</v>
      </c>
      <c r="AI325" s="61"/>
      <c r="AJ325" s="65">
        <f t="shared" si="42"/>
        <v>22041.09896625</v>
      </c>
      <c r="AK325" s="61"/>
      <c r="AL325" s="61"/>
      <c r="AM325" s="61"/>
      <c r="AN325" s="61"/>
      <c r="AO325" s="61"/>
      <c r="AP325" s="64">
        <f t="shared" si="43"/>
        <v>22680.290836271248</v>
      </c>
      <c r="AQ325" s="61"/>
      <c r="AR325" s="65">
        <f t="shared" si="47"/>
        <v>22680.290836271248</v>
      </c>
      <c r="AS325" s="61"/>
      <c r="AT325" s="61"/>
      <c r="AU325" s="61"/>
      <c r="AV325" s="61"/>
      <c r="AW325" s="61"/>
      <c r="AX325" s="64">
        <f t="shared" si="48"/>
        <v>23338.019270523113</v>
      </c>
      <c r="AY325" s="61"/>
      <c r="AZ325" s="65">
        <f t="shared" si="49"/>
        <v>23338.019270523113</v>
      </c>
      <c r="BA325" s="61"/>
      <c r="BB325" s="61"/>
      <c r="BC325" s="61"/>
      <c r="BD325" s="61"/>
      <c r="BE325" s="61"/>
      <c r="BF325" s="66"/>
      <c r="BG325" s="66"/>
      <c r="BH325" s="66" t="s">
        <v>1503</v>
      </c>
      <c r="BI325" s="66" t="s">
        <v>1516</v>
      </c>
    </row>
    <row r="326" spans="1:61" s="67" customFormat="1" x14ac:dyDescent="0.35">
      <c r="A326" s="90" t="s">
        <v>832</v>
      </c>
      <c r="B326" s="90" t="s">
        <v>160</v>
      </c>
      <c r="C326" s="90" t="s">
        <v>161</v>
      </c>
      <c r="D326" s="91" t="s">
        <v>162</v>
      </c>
      <c r="E326" s="90" t="s">
        <v>833</v>
      </c>
      <c r="F326" s="90" t="s">
        <v>811</v>
      </c>
      <c r="G326" s="90" t="s">
        <v>812</v>
      </c>
      <c r="H326" s="90" t="s">
        <v>813</v>
      </c>
      <c r="I326" s="92">
        <v>2184</v>
      </c>
      <c r="J326" s="90" t="s">
        <v>203</v>
      </c>
      <c r="K326" s="93">
        <f t="shared" si="40"/>
        <v>20005.439999999999</v>
      </c>
      <c r="L326" s="223">
        <v>6911.32</v>
      </c>
      <c r="M326" s="63"/>
      <c r="N326" s="63"/>
      <c r="O326" s="63"/>
      <c r="P326" s="60" t="s">
        <v>122</v>
      </c>
      <c r="Q326" s="60"/>
      <c r="R326" s="64">
        <v>7111.7482799999998</v>
      </c>
      <c r="S326" s="61"/>
      <c r="T326" s="65">
        <f t="shared" si="44"/>
        <v>7111.7482799999998</v>
      </c>
      <c r="U326" s="61"/>
      <c r="V326" s="61"/>
      <c r="W326" s="61"/>
      <c r="X326" s="61"/>
      <c r="Y326" s="61"/>
      <c r="Z326" s="64">
        <f t="shared" si="45"/>
        <v>7111.7482799999998</v>
      </c>
      <c r="AA326" s="61"/>
      <c r="AB326" s="65">
        <f t="shared" si="46"/>
        <v>7111.7482799999998</v>
      </c>
      <c r="AC326" s="61"/>
      <c r="AD326" s="61"/>
      <c r="AE326" s="61"/>
      <c r="AF326" s="61"/>
      <c r="AG326" s="61"/>
      <c r="AH326" s="64">
        <f t="shared" si="41"/>
        <v>7317.9889801199997</v>
      </c>
      <c r="AI326" s="61"/>
      <c r="AJ326" s="65">
        <f t="shared" si="42"/>
        <v>7317.9889801199997</v>
      </c>
      <c r="AK326" s="61"/>
      <c r="AL326" s="61"/>
      <c r="AM326" s="61"/>
      <c r="AN326" s="61"/>
      <c r="AO326" s="61"/>
      <c r="AP326" s="64">
        <f t="shared" si="43"/>
        <v>7530.2106605434801</v>
      </c>
      <c r="AQ326" s="61"/>
      <c r="AR326" s="65">
        <f t="shared" si="47"/>
        <v>7530.2106605434801</v>
      </c>
      <c r="AS326" s="61"/>
      <c r="AT326" s="61"/>
      <c r="AU326" s="61"/>
      <c r="AV326" s="61"/>
      <c r="AW326" s="61"/>
      <c r="AX326" s="64">
        <f t="shared" si="48"/>
        <v>7748.5867696992409</v>
      </c>
      <c r="AY326" s="61"/>
      <c r="AZ326" s="65">
        <f t="shared" si="49"/>
        <v>7748.5867696992409</v>
      </c>
      <c r="BA326" s="61"/>
      <c r="BB326" s="61"/>
      <c r="BC326" s="61"/>
      <c r="BD326" s="61"/>
      <c r="BE326" s="61"/>
      <c r="BF326" s="66"/>
      <c r="BG326" s="66"/>
      <c r="BH326" s="66"/>
      <c r="BI326" s="66" t="s">
        <v>1516</v>
      </c>
    </row>
    <row r="327" spans="1:61" s="67" customFormat="1" x14ac:dyDescent="0.35">
      <c r="A327" s="90" t="s">
        <v>834</v>
      </c>
      <c r="B327" s="90" t="s">
        <v>160</v>
      </c>
      <c r="C327" s="90" t="s">
        <v>161</v>
      </c>
      <c r="D327" s="91" t="s">
        <v>162</v>
      </c>
      <c r="E327" s="90" t="s">
        <v>835</v>
      </c>
      <c r="F327" s="90" t="s">
        <v>811</v>
      </c>
      <c r="G327" s="90" t="s">
        <v>812</v>
      </c>
      <c r="H327" s="90" t="s">
        <v>813</v>
      </c>
      <c r="I327" s="92">
        <v>6747</v>
      </c>
      <c r="J327" s="90" t="s">
        <v>170</v>
      </c>
      <c r="K327" s="93">
        <f t="shared" si="40"/>
        <v>61802.520000000004</v>
      </c>
      <c r="L327" s="223">
        <v>21351.05</v>
      </c>
      <c r="M327" s="63"/>
      <c r="N327" s="63"/>
      <c r="O327" s="63"/>
      <c r="P327" s="60" t="s">
        <v>120</v>
      </c>
      <c r="Q327" s="60">
        <v>0</v>
      </c>
      <c r="R327" s="64">
        <v>21970.230449999999</v>
      </c>
      <c r="S327" s="61"/>
      <c r="T327" s="65">
        <f t="shared" si="44"/>
        <v>21970.230449999999</v>
      </c>
      <c r="U327" s="61"/>
      <c r="V327" s="61"/>
      <c r="W327" s="61"/>
      <c r="X327" s="61"/>
      <c r="Y327" s="61"/>
      <c r="Z327" s="64">
        <f t="shared" si="45"/>
        <v>21970.230449999999</v>
      </c>
      <c r="AA327" s="61"/>
      <c r="AB327" s="65">
        <f t="shared" si="46"/>
        <v>21970.230449999999</v>
      </c>
      <c r="AC327" s="61"/>
      <c r="AD327" s="61"/>
      <c r="AE327" s="61"/>
      <c r="AF327" s="61"/>
      <c r="AG327" s="61"/>
      <c r="AH327" s="64">
        <f t="shared" si="41"/>
        <v>22607.36713305</v>
      </c>
      <c r="AI327" s="61"/>
      <c r="AJ327" s="65">
        <f t="shared" si="42"/>
        <v>22607.36713305</v>
      </c>
      <c r="AK327" s="61"/>
      <c r="AL327" s="61"/>
      <c r="AM327" s="61"/>
      <c r="AN327" s="61"/>
      <c r="AO327" s="61"/>
      <c r="AP327" s="64">
        <f t="shared" si="43"/>
        <v>23262.980779908452</v>
      </c>
      <c r="AQ327" s="61"/>
      <c r="AR327" s="65">
        <f t="shared" si="47"/>
        <v>23262.980779908452</v>
      </c>
      <c r="AS327" s="61"/>
      <c r="AT327" s="61"/>
      <c r="AU327" s="61"/>
      <c r="AV327" s="61"/>
      <c r="AW327" s="61"/>
      <c r="AX327" s="64">
        <f t="shared" si="48"/>
        <v>23937.607222525796</v>
      </c>
      <c r="AY327" s="61"/>
      <c r="AZ327" s="65">
        <f t="shared" si="49"/>
        <v>23937.607222525796</v>
      </c>
      <c r="BA327" s="61"/>
      <c r="BB327" s="61"/>
      <c r="BC327" s="61"/>
      <c r="BD327" s="61"/>
      <c r="BE327" s="61"/>
      <c r="BF327" s="66"/>
      <c r="BG327" s="66"/>
      <c r="BH327" s="66" t="s">
        <v>1502</v>
      </c>
      <c r="BI327" s="66" t="s">
        <v>1516</v>
      </c>
    </row>
    <row r="328" spans="1:61" s="67" customFormat="1" x14ac:dyDescent="0.35">
      <c r="A328" s="90" t="s">
        <v>836</v>
      </c>
      <c r="B328" s="90" t="s">
        <v>160</v>
      </c>
      <c r="C328" s="90" t="s">
        <v>161</v>
      </c>
      <c r="D328" s="91" t="s">
        <v>162</v>
      </c>
      <c r="E328" s="90" t="s">
        <v>837</v>
      </c>
      <c r="F328" s="90" t="s">
        <v>811</v>
      </c>
      <c r="G328" s="90" t="s">
        <v>812</v>
      </c>
      <c r="H328" s="90" t="s">
        <v>813</v>
      </c>
      <c r="I328" s="92">
        <v>6965</v>
      </c>
      <c r="J328" s="90" t="s">
        <v>206</v>
      </c>
      <c r="K328" s="93">
        <f t="shared" ref="K328:K337" si="50">I328*9.16</f>
        <v>63799.4</v>
      </c>
      <c r="L328" s="224">
        <v>22040.92</v>
      </c>
      <c r="M328" s="63"/>
      <c r="N328" s="63"/>
      <c r="O328" s="63"/>
      <c r="P328" s="60" t="s">
        <v>120</v>
      </c>
      <c r="Q328" s="60">
        <v>999</v>
      </c>
      <c r="R328" s="64">
        <v>22680.106679999997</v>
      </c>
      <c r="S328" s="61"/>
      <c r="T328" s="65">
        <f t="shared" si="44"/>
        <v>22680.106679999997</v>
      </c>
      <c r="U328" s="61"/>
      <c r="V328" s="61"/>
      <c r="W328" s="61"/>
      <c r="X328" s="61"/>
      <c r="Y328" s="61"/>
      <c r="Z328" s="64">
        <f t="shared" si="45"/>
        <v>22680.106679999997</v>
      </c>
      <c r="AA328" s="61"/>
      <c r="AB328" s="65">
        <f t="shared" si="46"/>
        <v>22680.106679999997</v>
      </c>
      <c r="AC328" s="61"/>
      <c r="AD328" s="61"/>
      <c r="AE328" s="61"/>
      <c r="AF328" s="61"/>
      <c r="AG328" s="61"/>
      <c r="AH328" s="64">
        <f t="shared" ref="AH328:AH338" si="51">Z328+(Z328*0.029)</f>
        <v>23337.829773719997</v>
      </c>
      <c r="AI328" s="61"/>
      <c r="AJ328" s="65">
        <f t="shared" ref="AJ328:AJ338" si="52">AH328+AI328</f>
        <v>23337.829773719997</v>
      </c>
      <c r="AK328" s="61"/>
      <c r="AL328" s="61"/>
      <c r="AM328" s="61"/>
      <c r="AN328" s="61"/>
      <c r="AO328" s="61"/>
      <c r="AP328" s="64">
        <f t="shared" ref="AP328:AP338" si="53">AH328+(AH328*0.029)</f>
        <v>24014.626837157877</v>
      </c>
      <c r="AQ328" s="61"/>
      <c r="AR328" s="65">
        <f t="shared" si="47"/>
        <v>24014.626837157877</v>
      </c>
      <c r="AS328" s="61"/>
      <c r="AT328" s="61"/>
      <c r="AU328" s="61"/>
      <c r="AV328" s="61"/>
      <c r="AW328" s="61"/>
      <c r="AX328" s="64">
        <f t="shared" si="48"/>
        <v>24711.051015435456</v>
      </c>
      <c r="AY328" s="61"/>
      <c r="AZ328" s="65">
        <f t="shared" si="49"/>
        <v>24711.051015435456</v>
      </c>
      <c r="BA328" s="61"/>
      <c r="BB328" s="61"/>
      <c r="BC328" s="61"/>
      <c r="BD328" s="61"/>
      <c r="BE328" s="61"/>
      <c r="BF328" s="66"/>
      <c r="BG328" s="66"/>
      <c r="BH328" s="66"/>
      <c r="BI328" s="66" t="s">
        <v>1516</v>
      </c>
    </row>
    <row r="329" spans="1:61" s="67" customFormat="1" x14ac:dyDescent="0.35">
      <c r="A329" s="90" t="s">
        <v>838</v>
      </c>
      <c r="B329" s="90" t="s">
        <v>160</v>
      </c>
      <c r="C329" s="90" t="s">
        <v>161</v>
      </c>
      <c r="D329" s="91" t="s">
        <v>162</v>
      </c>
      <c r="E329" s="90" t="s">
        <v>839</v>
      </c>
      <c r="F329" s="90" t="s">
        <v>719</v>
      </c>
      <c r="G329" s="90" t="s">
        <v>165</v>
      </c>
      <c r="H329" s="90" t="s">
        <v>166</v>
      </c>
      <c r="I329" s="92">
        <v>1575</v>
      </c>
      <c r="J329" s="90" t="s">
        <v>840</v>
      </c>
      <c r="K329" s="93">
        <f t="shared" si="50"/>
        <v>14427</v>
      </c>
      <c r="L329" s="61">
        <v>4463.59</v>
      </c>
      <c r="M329" s="63"/>
      <c r="N329" s="63"/>
      <c r="O329" s="63"/>
      <c r="P329" s="60" t="s">
        <v>122</v>
      </c>
      <c r="Q329" s="60"/>
      <c r="R329" s="64">
        <v>4593.0341100000005</v>
      </c>
      <c r="S329" s="61"/>
      <c r="T329" s="65">
        <f t="shared" ref="T329:T338" si="54">R329+S329</f>
        <v>4593.0341100000005</v>
      </c>
      <c r="U329" s="61"/>
      <c r="V329" s="61"/>
      <c r="W329" s="61"/>
      <c r="X329" s="61"/>
      <c r="Y329" s="61"/>
      <c r="Z329" s="64">
        <f t="shared" ref="Z329:Z338" si="55">L329+(L329*0.029)</f>
        <v>4593.0341100000005</v>
      </c>
      <c r="AA329" s="61"/>
      <c r="AB329" s="65">
        <f t="shared" ref="AB329:AB338" si="56">Z329+AA329</f>
        <v>4593.0341100000005</v>
      </c>
      <c r="AC329" s="61"/>
      <c r="AD329" s="61"/>
      <c r="AE329" s="61"/>
      <c r="AF329" s="61"/>
      <c r="AG329" s="61"/>
      <c r="AH329" s="64">
        <f t="shared" si="51"/>
        <v>4726.2320991900006</v>
      </c>
      <c r="AI329" s="61"/>
      <c r="AJ329" s="65">
        <f t="shared" si="52"/>
        <v>4726.2320991900006</v>
      </c>
      <c r="AK329" s="61"/>
      <c r="AL329" s="61"/>
      <c r="AM329" s="61"/>
      <c r="AN329" s="61"/>
      <c r="AO329" s="61"/>
      <c r="AP329" s="64">
        <f t="shared" si="53"/>
        <v>4863.2928300665108</v>
      </c>
      <c r="AQ329" s="61"/>
      <c r="AR329" s="65">
        <f t="shared" ref="AR329:AR338" si="57">AP329+AQ329</f>
        <v>4863.2928300665108</v>
      </c>
      <c r="AS329" s="61"/>
      <c r="AT329" s="61"/>
      <c r="AU329" s="61"/>
      <c r="AV329" s="61"/>
      <c r="AW329" s="61"/>
      <c r="AX329" s="64">
        <f t="shared" ref="AX329:AX338" si="58">AP329+(AP329*0.029)</f>
        <v>5004.3283221384399</v>
      </c>
      <c r="AY329" s="61"/>
      <c r="AZ329" s="65">
        <f t="shared" ref="AZ329:AZ338" si="59">AX329+AY329</f>
        <v>5004.3283221384399</v>
      </c>
      <c r="BA329" s="61"/>
      <c r="BB329" s="61"/>
      <c r="BC329" s="61"/>
      <c r="BD329" s="61"/>
      <c r="BE329" s="61"/>
      <c r="BF329" s="66"/>
      <c r="BG329" s="66"/>
      <c r="BH329" s="66"/>
      <c r="BI329" s="66" t="s">
        <v>1515</v>
      </c>
    </row>
    <row r="330" spans="1:61" s="67" customFormat="1" x14ac:dyDescent="0.35">
      <c r="A330" s="90" t="s">
        <v>841</v>
      </c>
      <c r="B330" s="90" t="s">
        <v>160</v>
      </c>
      <c r="C330" s="90" t="s">
        <v>161</v>
      </c>
      <c r="D330" s="91" t="s">
        <v>162</v>
      </c>
      <c r="E330" s="90" t="s">
        <v>842</v>
      </c>
      <c r="F330" s="90" t="s">
        <v>843</v>
      </c>
      <c r="G330" s="90" t="s">
        <v>49</v>
      </c>
      <c r="H330" s="90" t="s">
        <v>276</v>
      </c>
      <c r="I330" s="92">
        <v>66402</v>
      </c>
      <c r="J330" s="90" t="s">
        <v>187</v>
      </c>
      <c r="K330" s="93">
        <f t="shared" si="50"/>
        <v>608242.32000000007</v>
      </c>
      <c r="L330" s="61">
        <v>0</v>
      </c>
      <c r="M330" s="63"/>
      <c r="N330" s="63"/>
      <c r="O330" s="63"/>
      <c r="P330" s="60" t="s">
        <v>122</v>
      </c>
      <c r="Q330" s="60"/>
      <c r="R330" s="64">
        <v>0</v>
      </c>
      <c r="S330" s="61"/>
      <c r="T330" s="65">
        <f t="shared" si="54"/>
        <v>0</v>
      </c>
      <c r="U330" s="61"/>
      <c r="V330" s="61"/>
      <c r="W330" s="61"/>
      <c r="X330" s="61"/>
      <c r="Y330" s="61"/>
      <c r="Z330" s="64">
        <f t="shared" si="55"/>
        <v>0</v>
      </c>
      <c r="AA330" s="61"/>
      <c r="AB330" s="65">
        <f t="shared" si="56"/>
        <v>0</v>
      </c>
      <c r="AC330" s="61"/>
      <c r="AD330" s="61"/>
      <c r="AE330" s="61"/>
      <c r="AF330" s="61"/>
      <c r="AG330" s="61"/>
      <c r="AH330" s="64">
        <f t="shared" si="51"/>
        <v>0</v>
      </c>
      <c r="AI330" s="61"/>
      <c r="AJ330" s="65">
        <f t="shared" si="52"/>
        <v>0</v>
      </c>
      <c r="AK330" s="61"/>
      <c r="AL330" s="61"/>
      <c r="AM330" s="61"/>
      <c r="AN330" s="61"/>
      <c r="AO330" s="61"/>
      <c r="AP330" s="64">
        <f t="shared" si="53"/>
        <v>0</v>
      </c>
      <c r="AQ330" s="61"/>
      <c r="AR330" s="65">
        <f t="shared" si="57"/>
        <v>0</v>
      </c>
      <c r="AS330" s="61"/>
      <c r="AT330" s="61"/>
      <c r="AU330" s="61"/>
      <c r="AV330" s="61"/>
      <c r="AW330" s="61"/>
      <c r="AX330" s="64">
        <f t="shared" si="58"/>
        <v>0</v>
      </c>
      <c r="AY330" s="61"/>
      <c r="AZ330" s="65">
        <f t="shared" si="59"/>
        <v>0</v>
      </c>
      <c r="BA330" s="61"/>
      <c r="BB330" s="61"/>
      <c r="BC330" s="61"/>
      <c r="BD330" s="61"/>
      <c r="BE330" s="61"/>
      <c r="BF330" s="66"/>
      <c r="BG330" s="66"/>
      <c r="BH330" s="66"/>
      <c r="BI330" s="66" t="s">
        <v>1517</v>
      </c>
    </row>
    <row r="331" spans="1:61" s="67" customFormat="1" x14ac:dyDescent="0.35">
      <c r="A331" s="90" t="s">
        <v>844</v>
      </c>
      <c r="B331" s="90" t="s">
        <v>160</v>
      </c>
      <c r="C331" s="90" t="s">
        <v>161</v>
      </c>
      <c r="D331" s="91" t="s">
        <v>162</v>
      </c>
      <c r="E331" s="90" t="s">
        <v>845</v>
      </c>
      <c r="F331" s="90" t="s">
        <v>846</v>
      </c>
      <c r="G331" s="90" t="s">
        <v>847</v>
      </c>
      <c r="H331" s="90" t="s">
        <v>848</v>
      </c>
      <c r="I331" s="92">
        <v>2161</v>
      </c>
      <c r="J331" s="90" t="s">
        <v>170</v>
      </c>
      <c r="K331" s="93">
        <f t="shared" si="50"/>
        <v>19794.760000000002</v>
      </c>
      <c r="L331" s="61">
        <v>0</v>
      </c>
      <c r="M331" s="63"/>
      <c r="N331" s="63"/>
      <c r="O331" s="63"/>
      <c r="P331" s="60" t="s">
        <v>122</v>
      </c>
      <c r="Q331" s="60"/>
      <c r="R331" s="64">
        <v>0</v>
      </c>
      <c r="S331" s="61"/>
      <c r="T331" s="65">
        <f t="shared" si="54"/>
        <v>0</v>
      </c>
      <c r="U331" s="61"/>
      <c r="V331" s="61"/>
      <c r="W331" s="61"/>
      <c r="X331" s="61"/>
      <c r="Y331" s="61"/>
      <c r="Z331" s="64">
        <f t="shared" si="55"/>
        <v>0</v>
      </c>
      <c r="AA331" s="61"/>
      <c r="AB331" s="65">
        <f t="shared" si="56"/>
        <v>0</v>
      </c>
      <c r="AC331" s="61"/>
      <c r="AD331" s="61"/>
      <c r="AE331" s="61"/>
      <c r="AF331" s="61"/>
      <c r="AG331" s="61"/>
      <c r="AH331" s="64">
        <f t="shared" si="51"/>
        <v>0</v>
      </c>
      <c r="AI331" s="61"/>
      <c r="AJ331" s="65">
        <f t="shared" si="52"/>
        <v>0</v>
      </c>
      <c r="AK331" s="61"/>
      <c r="AL331" s="61"/>
      <c r="AM331" s="61"/>
      <c r="AN331" s="61"/>
      <c r="AO331" s="61"/>
      <c r="AP331" s="64">
        <f t="shared" si="53"/>
        <v>0</v>
      </c>
      <c r="AQ331" s="61"/>
      <c r="AR331" s="65">
        <f t="shared" si="57"/>
        <v>0</v>
      </c>
      <c r="AS331" s="61"/>
      <c r="AT331" s="61"/>
      <c r="AU331" s="61"/>
      <c r="AV331" s="61"/>
      <c r="AW331" s="61"/>
      <c r="AX331" s="64">
        <f t="shared" si="58"/>
        <v>0</v>
      </c>
      <c r="AY331" s="61"/>
      <c r="AZ331" s="65">
        <f t="shared" si="59"/>
        <v>0</v>
      </c>
      <c r="BA331" s="61"/>
      <c r="BB331" s="61"/>
      <c r="BC331" s="61"/>
      <c r="BD331" s="61"/>
      <c r="BE331" s="61"/>
      <c r="BF331" s="66"/>
      <c r="BG331" s="66"/>
      <c r="BH331" s="66"/>
      <c r="BI331" s="66" t="s">
        <v>1518</v>
      </c>
    </row>
    <row r="332" spans="1:61" s="67" customFormat="1" x14ac:dyDescent="0.35">
      <c r="A332" s="90" t="s">
        <v>849</v>
      </c>
      <c r="B332" s="90" t="s">
        <v>160</v>
      </c>
      <c r="C332" s="90" t="s">
        <v>161</v>
      </c>
      <c r="D332" s="91" t="s">
        <v>162</v>
      </c>
      <c r="E332" s="90" t="s">
        <v>850</v>
      </c>
      <c r="F332" s="90" t="s">
        <v>719</v>
      </c>
      <c r="G332" s="90" t="s">
        <v>165</v>
      </c>
      <c r="H332" s="90" t="s">
        <v>166</v>
      </c>
      <c r="I332" s="92">
        <v>60000</v>
      </c>
      <c r="J332" s="90" t="s">
        <v>437</v>
      </c>
      <c r="K332" s="93">
        <f t="shared" si="50"/>
        <v>549600</v>
      </c>
      <c r="L332" s="61">
        <v>170041.4</v>
      </c>
      <c r="M332" s="63"/>
      <c r="N332" s="63"/>
      <c r="O332" s="63"/>
      <c r="P332" s="60" t="s">
        <v>122</v>
      </c>
      <c r="Q332" s="60"/>
      <c r="R332" s="64">
        <v>174972.60060000001</v>
      </c>
      <c r="S332" s="61"/>
      <c r="T332" s="65">
        <f t="shared" si="54"/>
        <v>174972.60060000001</v>
      </c>
      <c r="U332" s="61"/>
      <c r="V332" s="61"/>
      <c r="W332" s="61"/>
      <c r="X332" s="61"/>
      <c r="Y332" s="61"/>
      <c r="Z332" s="64">
        <f t="shared" si="55"/>
        <v>174972.60060000001</v>
      </c>
      <c r="AA332" s="61"/>
      <c r="AB332" s="65">
        <f t="shared" si="56"/>
        <v>174972.60060000001</v>
      </c>
      <c r="AC332" s="61"/>
      <c r="AD332" s="61"/>
      <c r="AE332" s="61"/>
      <c r="AF332" s="61"/>
      <c r="AG332" s="61"/>
      <c r="AH332" s="64">
        <f t="shared" si="51"/>
        <v>180046.8060174</v>
      </c>
      <c r="AI332" s="61"/>
      <c r="AJ332" s="65">
        <f t="shared" si="52"/>
        <v>180046.8060174</v>
      </c>
      <c r="AK332" s="61"/>
      <c r="AL332" s="61"/>
      <c r="AM332" s="61"/>
      <c r="AN332" s="61"/>
      <c r="AO332" s="61"/>
      <c r="AP332" s="64">
        <f t="shared" si="53"/>
        <v>185268.16339190459</v>
      </c>
      <c r="AQ332" s="61"/>
      <c r="AR332" s="65">
        <f t="shared" si="57"/>
        <v>185268.16339190459</v>
      </c>
      <c r="AS332" s="61"/>
      <c r="AT332" s="61"/>
      <c r="AU332" s="61"/>
      <c r="AV332" s="61"/>
      <c r="AW332" s="61"/>
      <c r="AX332" s="64">
        <f t="shared" si="58"/>
        <v>190640.94013026982</v>
      </c>
      <c r="AY332" s="61"/>
      <c r="AZ332" s="65">
        <f t="shared" si="59"/>
        <v>190640.94013026982</v>
      </c>
      <c r="BA332" s="61"/>
      <c r="BB332" s="61"/>
      <c r="BC332" s="61"/>
      <c r="BD332" s="61"/>
      <c r="BE332" s="61"/>
      <c r="BF332" s="66"/>
      <c r="BG332" s="66"/>
      <c r="BH332" s="66"/>
      <c r="BI332" s="66" t="s">
        <v>1515</v>
      </c>
    </row>
    <row r="333" spans="1:61" s="67" customFormat="1" x14ac:dyDescent="0.35">
      <c r="A333" s="90" t="s">
        <v>851</v>
      </c>
      <c r="B333" s="90" t="s">
        <v>160</v>
      </c>
      <c r="C333" s="90" t="s">
        <v>161</v>
      </c>
      <c r="D333" s="91" t="s">
        <v>162</v>
      </c>
      <c r="E333" s="90" t="s">
        <v>852</v>
      </c>
      <c r="F333" s="90" t="s">
        <v>164</v>
      </c>
      <c r="G333" s="90" t="s">
        <v>165</v>
      </c>
      <c r="H333" s="90" t="s">
        <v>166</v>
      </c>
      <c r="I333" s="92">
        <v>16100</v>
      </c>
      <c r="J333" s="90" t="s">
        <v>200</v>
      </c>
      <c r="K333" s="93">
        <f t="shared" si="50"/>
        <v>147476</v>
      </c>
      <c r="L333" s="61">
        <v>9874.771550813437</v>
      </c>
      <c r="M333" s="63"/>
      <c r="N333" s="63"/>
      <c r="O333" s="63"/>
      <c r="P333" s="60" t="s">
        <v>122</v>
      </c>
      <c r="Q333" s="60"/>
      <c r="R333" s="64">
        <v>10161.139925787027</v>
      </c>
      <c r="S333" s="61"/>
      <c r="T333" s="65">
        <f t="shared" si="54"/>
        <v>10161.139925787027</v>
      </c>
      <c r="U333" s="61"/>
      <c r="V333" s="61"/>
      <c r="W333" s="61"/>
      <c r="X333" s="61"/>
      <c r="Y333" s="61"/>
      <c r="Z333" s="64">
        <f t="shared" si="55"/>
        <v>10161.139925787027</v>
      </c>
      <c r="AA333" s="61"/>
      <c r="AB333" s="65">
        <f t="shared" si="56"/>
        <v>10161.139925787027</v>
      </c>
      <c r="AC333" s="61"/>
      <c r="AD333" s="61"/>
      <c r="AE333" s="61"/>
      <c r="AF333" s="61"/>
      <c r="AG333" s="61"/>
      <c r="AH333" s="64">
        <f t="shared" si="51"/>
        <v>10455.812983634851</v>
      </c>
      <c r="AI333" s="61"/>
      <c r="AJ333" s="65">
        <f t="shared" si="52"/>
        <v>10455.812983634851</v>
      </c>
      <c r="AK333" s="61"/>
      <c r="AL333" s="61"/>
      <c r="AM333" s="61"/>
      <c r="AN333" s="61"/>
      <c r="AO333" s="61"/>
      <c r="AP333" s="64">
        <f t="shared" si="53"/>
        <v>10759.031560160262</v>
      </c>
      <c r="AQ333" s="61"/>
      <c r="AR333" s="65">
        <f t="shared" si="57"/>
        <v>10759.031560160262</v>
      </c>
      <c r="AS333" s="61"/>
      <c r="AT333" s="61"/>
      <c r="AU333" s="61"/>
      <c r="AV333" s="61"/>
      <c r="AW333" s="61"/>
      <c r="AX333" s="64">
        <f t="shared" si="58"/>
        <v>11071.043475404909</v>
      </c>
      <c r="AY333" s="61"/>
      <c r="AZ333" s="65">
        <f t="shared" si="59"/>
        <v>11071.043475404909</v>
      </c>
      <c r="BA333" s="61"/>
      <c r="BB333" s="61"/>
      <c r="BC333" s="61"/>
      <c r="BD333" s="61"/>
      <c r="BE333" s="61"/>
      <c r="BF333" s="66"/>
      <c r="BG333" s="66"/>
      <c r="BH333" s="66"/>
      <c r="BI333" s="66" t="s">
        <v>1507</v>
      </c>
    </row>
    <row r="334" spans="1:61" s="67" customFormat="1" x14ac:dyDescent="0.35">
      <c r="A334" s="90" t="s">
        <v>853</v>
      </c>
      <c r="B334" s="90" t="s">
        <v>160</v>
      </c>
      <c r="C334" s="90" t="s">
        <v>161</v>
      </c>
      <c r="D334" s="91" t="s">
        <v>162</v>
      </c>
      <c r="E334" s="90" t="s">
        <v>854</v>
      </c>
      <c r="F334" s="90" t="s">
        <v>855</v>
      </c>
      <c r="G334" s="90" t="s">
        <v>856</v>
      </c>
      <c r="H334" s="90" t="s">
        <v>857</v>
      </c>
      <c r="I334" s="92">
        <v>16618</v>
      </c>
      <c r="J334" s="90" t="s">
        <v>200</v>
      </c>
      <c r="K334" s="93">
        <f t="shared" si="50"/>
        <v>152220.88</v>
      </c>
      <c r="L334" s="225">
        <v>10609.82</v>
      </c>
      <c r="M334" s="63"/>
      <c r="N334" s="63"/>
      <c r="O334" s="63"/>
      <c r="P334" s="60" t="s">
        <v>120</v>
      </c>
      <c r="Q334" s="60">
        <v>22</v>
      </c>
      <c r="R334" s="64">
        <v>10917.504779999999</v>
      </c>
      <c r="S334" s="61"/>
      <c r="T334" s="65">
        <f t="shared" si="54"/>
        <v>10917.504779999999</v>
      </c>
      <c r="U334" s="61"/>
      <c r="V334" s="61"/>
      <c r="W334" s="61"/>
      <c r="X334" s="61"/>
      <c r="Y334" s="61"/>
      <c r="Z334" s="64">
        <f t="shared" si="55"/>
        <v>10917.504779999999</v>
      </c>
      <c r="AA334" s="61"/>
      <c r="AB334" s="65">
        <f t="shared" si="56"/>
        <v>10917.504779999999</v>
      </c>
      <c r="AC334" s="61"/>
      <c r="AD334" s="61"/>
      <c r="AE334" s="61"/>
      <c r="AF334" s="61"/>
      <c r="AG334" s="61"/>
      <c r="AH334" s="64">
        <f t="shared" si="51"/>
        <v>11234.11241862</v>
      </c>
      <c r="AI334" s="61"/>
      <c r="AJ334" s="65">
        <f t="shared" si="52"/>
        <v>11234.11241862</v>
      </c>
      <c r="AK334" s="61"/>
      <c r="AL334" s="61"/>
      <c r="AM334" s="61"/>
      <c r="AN334" s="61"/>
      <c r="AO334" s="61"/>
      <c r="AP334" s="64">
        <f t="shared" si="53"/>
        <v>11559.901678759979</v>
      </c>
      <c r="AQ334" s="61"/>
      <c r="AR334" s="65">
        <f t="shared" si="57"/>
        <v>11559.901678759979</v>
      </c>
      <c r="AS334" s="61"/>
      <c r="AT334" s="61"/>
      <c r="AU334" s="61"/>
      <c r="AV334" s="61"/>
      <c r="AW334" s="61"/>
      <c r="AX334" s="64">
        <f t="shared" si="58"/>
        <v>11895.13882744402</v>
      </c>
      <c r="AY334" s="61"/>
      <c r="AZ334" s="65">
        <f t="shared" si="59"/>
        <v>11895.13882744402</v>
      </c>
      <c r="BA334" s="61"/>
      <c r="BB334" s="61"/>
      <c r="BC334" s="61"/>
      <c r="BD334" s="61"/>
      <c r="BE334" s="61"/>
      <c r="BF334" s="66"/>
      <c r="BG334" s="66" t="s">
        <v>1332</v>
      </c>
      <c r="BH334" s="66" t="s">
        <v>1504</v>
      </c>
      <c r="BI334" s="66" t="s">
        <v>1519</v>
      </c>
    </row>
    <row r="335" spans="1:61" s="67" customFormat="1" x14ac:dyDescent="0.35">
      <c r="A335" s="90" t="s">
        <v>858</v>
      </c>
      <c r="B335" s="90" t="s">
        <v>160</v>
      </c>
      <c r="C335" s="90" t="s">
        <v>161</v>
      </c>
      <c r="D335" s="91" t="s">
        <v>162</v>
      </c>
      <c r="E335" s="90" t="s">
        <v>859</v>
      </c>
      <c r="F335" s="90" t="s">
        <v>185</v>
      </c>
      <c r="G335" s="90" t="s">
        <v>186</v>
      </c>
      <c r="H335" s="90" t="s">
        <v>54</v>
      </c>
      <c r="I335" s="92">
        <v>10500</v>
      </c>
      <c r="J335" s="90" t="s">
        <v>860</v>
      </c>
      <c r="K335" s="93">
        <f t="shared" si="50"/>
        <v>96180</v>
      </c>
      <c r="L335" s="219">
        <v>714.34</v>
      </c>
      <c r="M335" s="63"/>
      <c r="N335" s="63"/>
      <c r="O335" s="63"/>
      <c r="P335" s="60" t="s">
        <v>122</v>
      </c>
      <c r="Q335" s="60"/>
      <c r="R335" s="64">
        <v>735.05586000000005</v>
      </c>
      <c r="S335" s="61"/>
      <c r="T335" s="65">
        <f t="shared" si="54"/>
        <v>735.05586000000005</v>
      </c>
      <c r="U335" s="61"/>
      <c r="V335" s="61"/>
      <c r="W335" s="61"/>
      <c r="X335" s="61"/>
      <c r="Y335" s="61"/>
      <c r="Z335" s="64">
        <f t="shared" si="55"/>
        <v>735.05586000000005</v>
      </c>
      <c r="AA335" s="61"/>
      <c r="AB335" s="65">
        <f t="shared" si="56"/>
        <v>735.05586000000005</v>
      </c>
      <c r="AC335" s="61"/>
      <c r="AD335" s="61"/>
      <c r="AE335" s="61"/>
      <c r="AF335" s="61"/>
      <c r="AG335" s="61"/>
      <c r="AH335" s="64">
        <f t="shared" si="51"/>
        <v>756.37247994000006</v>
      </c>
      <c r="AI335" s="61"/>
      <c r="AJ335" s="65">
        <f t="shared" si="52"/>
        <v>756.37247994000006</v>
      </c>
      <c r="AK335" s="61"/>
      <c r="AL335" s="61"/>
      <c r="AM335" s="61"/>
      <c r="AN335" s="61"/>
      <c r="AO335" s="61"/>
      <c r="AP335" s="64">
        <f t="shared" si="53"/>
        <v>778.30728185826001</v>
      </c>
      <c r="AQ335" s="61"/>
      <c r="AR335" s="65">
        <f t="shared" si="57"/>
        <v>778.30728185826001</v>
      </c>
      <c r="AS335" s="61"/>
      <c r="AT335" s="61"/>
      <c r="AU335" s="61"/>
      <c r="AV335" s="61"/>
      <c r="AW335" s="61"/>
      <c r="AX335" s="64">
        <f t="shared" si="58"/>
        <v>800.87819303214951</v>
      </c>
      <c r="AY335" s="61"/>
      <c r="AZ335" s="65">
        <f t="shared" si="59"/>
        <v>800.87819303214951</v>
      </c>
      <c r="BA335" s="61"/>
      <c r="BB335" s="61"/>
      <c r="BC335" s="61"/>
      <c r="BD335" s="61"/>
      <c r="BE335" s="61"/>
      <c r="BF335" s="66"/>
      <c r="BG335" s="66"/>
      <c r="BH335" s="66"/>
      <c r="BI335" s="66" t="s">
        <v>1508</v>
      </c>
    </row>
    <row r="336" spans="1:61" s="67" customFormat="1" x14ac:dyDescent="0.35">
      <c r="A336" s="90" t="s">
        <v>861</v>
      </c>
      <c r="B336" s="90" t="s">
        <v>160</v>
      </c>
      <c r="C336" s="90" t="s">
        <v>161</v>
      </c>
      <c r="D336" s="91" t="s">
        <v>162</v>
      </c>
      <c r="E336" s="90" t="s">
        <v>862</v>
      </c>
      <c r="F336" s="90" t="s">
        <v>185</v>
      </c>
      <c r="G336" s="90" t="s">
        <v>186</v>
      </c>
      <c r="H336" s="90" t="s">
        <v>54</v>
      </c>
      <c r="I336" s="92">
        <v>3600</v>
      </c>
      <c r="J336" s="90" t="s">
        <v>860</v>
      </c>
      <c r="K336" s="93">
        <f t="shared" si="50"/>
        <v>32976</v>
      </c>
      <c r="L336" s="219">
        <v>244.92</v>
      </c>
      <c r="M336" s="63"/>
      <c r="N336" s="63"/>
      <c r="O336" s="63"/>
      <c r="P336" s="60" t="s">
        <v>120</v>
      </c>
      <c r="Q336" s="60">
        <v>1</v>
      </c>
      <c r="R336" s="64">
        <v>252.02267999999998</v>
      </c>
      <c r="S336" s="61"/>
      <c r="T336" s="65">
        <f t="shared" si="54"/>
        <v>252.02267999999998</v>
      </c>
      <c r="U336" s="61"/>
      <c r="V336" s="61"/>
      <c r="W336" s="61"/>
      <c r="X336" s="61"/>
      <c r="Y336" s="61"/>
      <c r="Z336" s="64">
        <f t="shared" si="55"/>
        <v>252.02267999999998</v>
      </c>
      <c r="AA336" s="61"/>
      <c r="AB336" s="65">
        <f t="shared" si="56"/>
        <v>252.02267999999998</v>
      </c>
      <c r="AC336" s="61"/>
      <c r="AD336" s="61"/>
      <c r="AE336" s="61"/>
      <c r="AF336" s="61"/>
      <c r="AG336" s="61"/>
      <c r="AH336" s="64">
        <f t="shared" si="51"/>
        <v>259.33133771999996</v>
      </c>
      <c r="AI336" s="61"/>
      <c r="AJ336" s="65">
        <f t="shared" si="52"/>
        <v>259.33133771999996</v>
      </c>
      <c r="AK336" s="61"/>
      <c r="AL336" s="61"/>
      <c r="AM336" s="61"/>
      <c r="AN336" s="61"/>
      <c r="AO336" s="61"/>
      <c r="AP336" s="64">
        <f t="shared" si="53"/>
        <v>266.85194651387997</v>
      </c>
      <c r="AQ336" s="61"/>
      <c r="AR336" s="65">
        <f t="shared" si="57"/>
        <v>266.85194651387997</v>
      </c>
      <c r="AS336" s="61"/>
      <c r="AT336" s="61"/>
      <c r="AU336" s="61"/>
      <c r="AV336" s="61"/>
      <c r="AW336" s="61"/>
      <c r="AX336" s="64">
        <f t="shared" si="58"/>
        <v>274.59065296278249</v>
      </c>
      <c r="AY336" s="61"/>
      <c r="AZ336" s="65">
        <f t="shared" si="59"/>
        <v>274.59065296278249</v>
      </c>
      <c r="BA336" s="61"/>
      <c r="BB336" s="61"/>
      <c r="BC336" s="61"/>
      <c r="BD336" s="61"/>
      <c r="BE336" s="61"/>
      <c r="BF336" s="66"/>
      <c r="BG336" s="66" t="s">
        <v>1332</v>
      </c>
      <c r="BH336" s="66"/>
      <c r="BI336" s="66" t="s">
        <v>1508</v>
      </c>
    </row>
    <row r="337" spans="1:61" s="67" customFormat="1" x14ac:dyDescent="0.35">
      <c r="A337" s="90" t="s">
        <v>863</v>
      </c>
      <c r="B337" s="90" t="s">
        <v>160</v>
      </c>
      <c r="C337" s="90" t="s">
        <v>161</v>
      </c>
      <c r="D337" s="91" t="s">
        <v>162</v>
      </c>
      <c r="E337" s="90" t="s">
        <v>864</v>
      </c>
      <c r="F337" s="90" t="s">
        <v>369</v>
      </c>
      <c r="G337" s="90" t="s">
        <v>186</v>
      </c>
      <c r="H337" s="90" t="s">
        <v>54</v>
      </c>
      <c r="I337" s="92">
        <v>218</v>
      </c>
      <c r="J337" s="90" t="s">
        <v>860</v>
      </c>
      <c r="K337" s="93">
        <f t="shared" si="50"/>
        <v>1996.88</v>
      </c>
      <c r="L337" s="220">
        <v>1567.42</v>
      </c>
      <c r="M337" s="63"/>
      <c r="N337" s="63"/>
      <c r="O337" s="63"/>
      <c r="P337" s="60" t="s">
        <v>122</v>
      </c>
      <c r="Q337" s="60"/>
      <c r="R337" s="64">
        <v>1612.87518</v>
      </c>
      <c r="S337" s="61"/>
      <c r="T337" s="65">
        <f t="shared" si="54"/>
        <v>1612.87518</v>
      </c>
      <c r="U337" s="61"/>
      <c r="V337" s="61"/>
      <c r="W337" s="61"/>
      <c r="X337" s="61"/>
      <c r="Y337" s="61"/>
      <c r="Z337" s="64">
        <f t="shared" si="55"/>
        <v>1612.87518</v>
      </c>
      <c r="AA337" s="61"/>
      <c r="AB337" s="65">
        <f t="shared" si="56"/>
        <v>1612.87518</v>
      </c>
      <c r="AC337" s="61"/>
      <c r="AD337" s="61"/>
      <c r="AE337" s="61"/>
      <c r="AF337" s="61"/>
      <c r="AG337" s="61"/>
      <c r="AH337" s="64">
        <f t="shared" si="51"/>
        <v>1659.64856022</v>
      </c>
      <c r="AI337" s="61"/>
      <c r="AJ337" s="65">
        <f t="shared" si="52"/>
        <v>1659.64856022</v>
      </c>
      <c r="AK337" s="61"/>
      <c r="AL337" s="61"/>
      <c r="AM337" s="61"/>
      <c r="AN337" s="61"/>
      <c r="AO337" s="61"/>
      <c r="AP337" s="64">
        <f t="shared" si="53"/>
        <v>1707.77836846638</v>
      </c>
      <c r="AQ337" s="61"/>
      <c r="AR337" s="65">
        <f t="shared" si="57"/>
        <v>1707.77836846638</v>
      </c>
      <c r="AS337" s="61"/>
      <c r="AT337" s="61"/>
      <c r="AU337" s="61"/>
      <c r="AV337" s="61"/>
      <c r="AW337" s="61"/>
      <c r="AX337" s="64">
        <f t="shared" si="58"/>
        <v>1757.3039411519051</v>
      </c>
      <c r="AY337" s="61"/>
      <c r="AZ337" s="65">
        <f t="shared" si="59"/>
        <v>1757.3039411519051</v>
      </c>
      <c r="BA337" s="61"/>
      <c r="BB337" s="61"/>
      <c r="BC337" s="61"/>
      <c r="BD337" s="61"/>
      <c r="BE337" s="61"/>
      <c r="BF337" s="66"/>
      <c r="BG337" s="66"/>
      <c r="BH337" s="66"/>
      <c r="BI337" s="66" t="s">
        <v>1510</v>
      </c>
    </row>
    <row r="338" spans="1:61" s="67" customFormat="1" ht="15" thickBot="1" x14ac:dyDescent="0.4">
      <c r="A338" s="90" t="s">
        <v>865</v>
      </c>
      <c r="B338" s="90" t="s">
        <v>160</v>
      </c>
      <c r="C338" s="90" t="s">
        <v>161</v>
      </c>
      <c r="D338" s="91" t="s">
        <v>162</v>
      </c>
      <c r="E338" s="90" t="s">
        <v>866</v>
      </c>
      <c r="F338" s="90" t="s">
        <v>867</v>
      </c>
      <c r="G338" s="90" t="s">
        <v>868</v>
      </c>
      <c r="H338" s="90" t="s">
        <v>276</v>
      </c>
      <c r="I338" s="92">
        <v>125955</v>
      </c>
      <c r="J338" s="90" t="s">
        <v>200</v>
      </c>
      <c r="K338" s="93">
        <f>I338*9.16</f>
        <v>1153747.8</v>
      </c>
      <c r="L338" s="226">
        <v>1611829.93</v>
      </c>
      <c r="M338" s="63"/>
      <c r="N338" s="63"/>
      <c r="O338" s="63"/>
      <c r="P338" s="60" t="s">
        <v>120</v>
      </c>
      <c r="Q338" s="60">
        <v>12</v>
      </c>
      <c r="R338" s="64">
        <v>1658572.9979699999</v>
      </c>
      <c r="S338" s="61"/>
      <c r="T338" s="65">
        <f t="shared" si="54"/>
        <v>1658572.9979699999</v>
      </c>
      <c r="U338" s="61"/>
      <c r="V338" s="61"/>
      <c r="W338" s="61"/>
      <c r="X338" s="61"/>
      <c r="Y338" s="61"/>
      <c r="Z338" s="64">
        <f t="shared" si="55"/>
        <v>1658572.9979699999</v>
      </c>
      <c r="AA338" s="61"/>
      <c r="AB338" s="65">
        <f t="shared" si="56"/>
        <v>1658572.9979699999</v>
      </c>
      <c r="AC338" s="61"/>
      <c r="AD338" s="61"/>
      <c r="AE338" s="61"/>
      <c r="AF338" s="61"/>
      <c r="AG338" s="61"/>
      <c r="AH338" s="64">
        <f t="shared" si="51"/>
        <v>1706671.6149111299</v>
      </c>
      <c r="AI338" s="61"/>
      <c r="AJ338" s="65">
        <f t="shared" si="52"/>
        <v>1706671.6149111299</v>
      </c>
      <c r="AK338" s="61"/>
      <c r="AL338" s="61"/>
      <c r="AM338" s="61"/>
      <c r="AN338" s="61"/>
      <c r="AO338" s="61"/>
      <c r="AP338" s="64">
        <f t="shared" si="53"/>
        <v>1756165.0917435526</v>
      </c>
      <c r="AQ338" s="61"/>
      <c r="AR338" s="65">
        <f t="shared" si="57"/>
        <v>1756165.0917435526</v>
      </c>
      <c r="AS338" s="61"/>
      <c r="AT338" s="61"/>
      <c r="AU338" s="61"/>
      <c r="AV338" s="61"/>
      <c r="AW338" s="61"/>
      <c r="AX338" s="64">
        <f t="shared" si="58"/>
        <v>1807093.8794041157</v>
      </c>
      <c r="AY338" s="61"/>
      <c r="AZ338" s="65">
        <f t="shared" si="59"/>
        <v>1807093.8794041157</v>
      </c>
      <c r="BA338" s="61"/>
      <c r="BB338" s="61"/>
      <c r="BC338" s="61"/>
      <c r="BD338" s="61"/>
      <c r="BE338" s="61"/>
      <c r="BF338" s="66"/>
      <c r="BG338" s="66" t="s">
        <v>1332</v>
      </c>
      <c r="BH338" s="66" t="s">
        <v>1505</v>
      </c>
      <c r="BI338" s="66" t="s">
        <v>1520</v>
      </c>
    </row>
    <row r="339" spans="1:61" s="67" customFormat="1" x14ac:dyDescent="0.35">
      <c r="A339" s="94"/>
      <c r="B339" s="94"/>
      <c r="C339" s="94"/>
      <c r="D339" s="48"/>
      <c r="E339" s="94"/>
      <c r="F339" s="94"/>
      <c r="G339" s="94"/>
      <c r="H339" s="94"/>
      <c r="I339" s="95">
        <f>SUM(I8:I338)</f>
        <v>4615046</v>
      </c>
      <c r="J339" s="96"/>
      <c r="K339" s="97">
        <f>SUM(K8:K338)</f>
        <v>42273821.360000052</v>
      </c>
      <c r="L339" s="70"/>
      <c r="M339" s="70">
        <f t="shared" ref="M339:O339" si="60">SUM(M8:M338)</f>
        <v>0</v>
      </c>
      <c r="N339" s="70">
        <f t="shared" si="60"/>
        <v>0</v>
      </c>
      <c r="O339" s="70">
        <f t="shared" si="60"/>
        <v>0</v>
      </c>
      <c r="P339" s="70"/>
      <c r="R339" s="70">
        <f t="shared" ref="R339:BE339" si="61">SUM(R8:R338)</f>
        <v>15391645.281791514</v>
      </c>
      <c r="S339" s="70">
        <f t="shared" si="61"/>
        <v>646458.51250848011</v>
      </c>
      <c r="T339" s="70">
        <f t="shared" si="61"/>
        <v>16038103.794299996</v>
      </c>
      <c r="U339" s="70">
        <f t="shared" si="61"/>
        <v>0</v>
      </c>
      <c r="V339" s="70">
        <f t="shared" si="61"/>
        <v>0</v>
      </c>
      <c r="W339" s="70">
        <f t="shared" si="61"/>
        <v>0</v>
      </c>
      <c r="X339" s="70">
        <f t="shared" si="61"/>
        <v>0</v>
      </c>
      <c r="Y339" s="70">
        <f t="shared" si="61"/>
        <v>0</v>
      </c>
      <c r="Z339" s="70">
        <f t="shared" si="61"/>
        <v>16038103.794299996</v>
      </c>
      <c r="AA339" s="70">
        <f t="shared" si="61"/>
        <v>0</v>
      </c>
      <c r="AB339" s="70">
        <f t="shared" si="61"/>
        <v>16038103.794299996</v>
      </c>
      <c r="AC339" s="70">
        <f t="shared" si="61"/>
        <v>0</v>
      </c>
      <c r="AD339" s="70">
        <f t="shared" si="61"/>
        <v>0</v>
      </c>
      <c r="AE339" s="70">
        <f t="shared" si="61"/>
        <v>0</v>
      </c>
      <c r="AF339" s="70">
        <f t="shared" si="61"/>
        <v>0</v>
      </c>
      <c r="AG339" s="70">
        <f t="shared" si="61"/>
        <v>0</v>
      </c>
      <c r="AH339" s="70">
        <f t="shared" si="61"/>
        <v>16503208.8043347</v>
      </c>
      <c r="AI339" s="70">
        <f t="shared" si="61"/>
        <v>0</v>
      </c>
      <c r="AJ339" s="70">
        <f t="shared" si="61"/>
        <v>16503208.8043347</v>
      </c>
      <c r="AK339" s="70">
        <f t="shared" si="61"/>
        <v>0</v>
      </c>
      <c r="AL339" s="70">
        <f t="shared" si="61"/>
        <v>0</v>
      </c>
      <c r="AM339" s="70">
        <f t="shared" si="61"/>
        <v>0</v>
      </c>
      <c r="AN339" s="70">
        <f t="shared" si="61"/>
        <v>0</v>
      </c>
      <c r="AO339" s="70">
        <f t="shared" si="61"/>
        <v>0</v>
      </c>
      <c r="AP339" s="70">
        <f t="shared" si="61"/>
        <v>16981801.859660409</v>
      </c>
      <c r="AQ339" s="70">
        <f t="shared" si="61"/>
        <v>0</v>
      </c>
      <c r="AR339" s="70">
        <f t="shared" si="61"/>
        <v>16981801.859660409</v>
      </c>
      <c r="AS339" s="70">
        <f t="shared" si="61"/>
        <v>0</v>
      </c>
      <c r="AT339" s="70">
        <f t="shared" si="61"/>
        <v>0</v>
      </c>
      <c r="AU339" s="70">
        <f t="shared" si="61"/>
        <v>0</v>
      </c>
      <c r="AV339" s="70">
        <f t="shared" si="61"/>
        <v>0</v>
      </c>
      <c r="AW339" s="70">
        <f t="shared" si="61"/>
        <v>0</v>
      </c>
      <c r="AX339" s="70">
        <f t="shared" si="61"/>
        <v>17474274.11359055</v>
      </c>
      <c r="AY339" s="70">
        <f t="shared" si="61"/>
        <v>0</v>
      </c>
      <c r="AZ339" s="70">
        <f t="shared" si="61"/>
        <v>17474274.11359055</v>
      </c>
      <c r="BA339" s="70">
        <f t="shared" si="61"/>
        <v>0</v>
      </c>
      <c r="BB339" s="70">
        <f t="shared" si="61"/>
        <v>0</v>
      </c>
      <c r="BC339" s="70">
        <f t="shared" si="61"/>
        <v>0</v>
      </c>
      <c r="BD339" s="70">
        <f t="shared" si="61"/>
        <v>0</v>
      </c>
      <c r="BE339" s="70">
        <f t="shared" si="61"/>
        <v>0</v>
      </c>
    </row>
    <row r="340" spans="1:61" x14ac:dyDescent="0.35">
      <c r="A340" s="71"/>
      <c r="B340" s="71"/>
      <c r="C340" s="71"/>
      <c r="D340" s="69"/>
      <c r="E340" s="71"/>
      <c r="F340" s="71"/>
      <c r="G340" s="71"/>
      <c r="H340" s="71"/>
      <c r="I340" s="72"/>
      <c r="J340" s="73"/>
    </row>
    <row r="341" spans="1:61" x14ac:dyDescent="0.35">
      <c r="A341" s="345" t="s">
        <v>55</v>
      </c>
      <c r="B341" s="345"/>
      <c r="C341" s="345"/>
      <c r="D341" s="345"/>
      <c r="E341" s="345"/>
      <c r="F341" s="345"/>
      <c r="G341" s="345"/>
      <c r="H341" s="345"/>
      <c r="I341" s="345"/>
      <c r="J341" s="345"/>
      <c r="K341" s="345"/>
      <c r="L341" s="305" t="s">
        <v>55</v>
      </c>
      <c r="M341" s="305"/>
      <c r="N341" s="305"/>
      <c r="O341" s="305"/>
      <c r="P341" s="305"/>
      <c r="Q341" s="305"/>
      <c r="R341" s="305"/>
      <c r="S341" s="305"/>
      <c r="T341" s="305"/>
      <c r="U341" s="305"/>
      <c r="V341" s="305"/>
      <c r="W341" s="305"/>
      <c r="X341" s="305"/>
      <c r="Y341" s="305"/>
      <c r="Z341" s="305"/>
      <c r="AA341" s="305"/>
      <c r="AB341" s="305"/>
      <c r="AC341" s="305"/>
      <c r="AD341" s="305" t="s">
        <v>55</v>
      </c>
      <c r="AE341" s="305"/>
      <c r="AF341" s="305"/>
      <c r="AG341" s="305"/>
      <c r="AH341" s="305"/>
      <c r="AI341" s="305"/>
      <c r="AJ341" s="305"/>
      <c r="AK341" s="305"/>
      <c r="AL341" s="305"/>
      <c r="AM341" s="305"/>
      <c r="AN341" s="305"/>
      <c r="AO341" s="305"/>
      <c r="AP341" s="305"/>
      <c r="AQ341" s="305"/>
      <c r="AR341" s="305"/>
      <c r="AS341" s="305"/>
      <c r="AT341" s="305" t="s">
        <v>55</v>
      </c>
      <c r="AU341" s="305"/>
      <c r="AV341" s="305"/>
      <c r="AW341" s="305"/>
      <c r="AX341" s="305"/>
      <c r="AY341" s="305"/>
      <c r="AZ341" s="305"/>
      <c r="BA341" s="305"/>
      <c r="BB341" s="305"/>
      <c r="BC341" s="305"/>
      <c r="BD341" s="305"/>
      <c r="BE341" s="305"/>
      <c r="BF341" s="305"/>
      <c r="BG341" s="305"/>
      <c r="BH341" s="305"/>
    </row>
    <row r="342" spans="1:61" x14ac:dyDescent="0.35">
      <c r="A342" s="342" t="s">
        <v>56</v>
      </c>
      <c r="B342" s="343"/>
      <c r="C342" s="343"/>
      <c r="D342" s="343"/>
      <c r="E342" s="343"/>
      <c r="F342" s="343"/>
      <c r="G342" s="343"/>
      <c r="H342" s="343"/>
      <c r="I342" s="343"/>
      <c r="J342" s="343"/>
      <c r="K342" s="344"/>
      <c r="L342" s="346"/>
      <c r="M342" s="319"/>
      <c r="N342" s="320"/>
      <c r="O342" s="321"/>
      <c r="P342" s="315" t="s">
        <v>6</v>
      </c>
      <c r="Q342" s="317"/>
      <c r="R342" s="322" t="s">
        <v>7</v>
      </c>
      <c r="S342" s="322"/>
      <c r="T342" s="322"/>
      <c r="U342" s="53" t="s">
        <v>8</v>
      </c>
      <c r="V342" s="322" t="s">
        <v>9</v>
      </c>
      <c r="W342" s="322"/>
      <c r="X342" s="322"/>
      <c r="Y342" s="53" t="s">
        <v>10</v>
      </c>
      <c r="Z342" s="322" t="s">
        <v>11</v>
      </c>
      <c r="AA342" s="322"/>
      <c r="AB342" s="322"/>
      <c r="AC342" s="53" t="s">
        <v>8</v>
      </c>
      <c r="AD342" s="322" t="s">
        <v>9</v>
      </c>
      <c r="AE342" s="322"/>
      <c r="AF342" s="322"/>
      <c r="AG342" s="53" t="s">
        <v>10</v>
      </c>
      <c r="AH342" s="322" t="s">
        <v>11</v>
      </c>
      <c r="AI342" s="322"/>
      <c r="AJ342" s="322"/>
      <c r="AK342" s="53" t="s">
        <v>8</v>
      </c>
      <c r="AL342" s="322" t="s">
        <v>9</v>
      </c>
      <c r="AM342" s="322"/>
      <c r="AN342" s="322"/>
      <c r="AO342" s="53" t="s">
        <v>10</v>
      </c>
      <c r="AP342" s="322" t="s">
        <v>11</v>
      </c>
      <c r="AQ342" s="322"/>
      <c r="AR342" s="322"/>
      <c r="AS342" s="53" t="s">
        <v>8</v>
      </c>
      <c r="AT342" s="322" t="s">
        <v>9</v>
      </c>
      <c r="AU342" s="322"/>
      <c r="AV342" s="322"/>
      <c r="AW342" s="53" t="s">
        <v>10</v>
      </c>
      <c r="AX342" s="322" t="s">
        <v>11</v>
      </c>
      <c r="AY342" s="322"/>
      <c r="AZ342" s="322"/>
      <c r="BA342" s="53" t="s">
        <v>8</v>
      </c>
      <c r="BB342" s="322" t="s">
        <v>9</v>
      </c>
      <c r="BC342" s="322"/>
      <c r="BD342" s="322"/>
      <c r="BE342" s="53" t="s">
        <v>10</v>
      </c>
      <c r="BF342" s="315"/>
      <c r="BG342" s="316"/>
      <c r="BH342" s="317"/>
    </row>
    <row r="343" spans="1:61" x14ac:dyDescent="0.35">
      <c r="A343" s="339"/>
      <c r="B343" s="339"/>
      <c r="C343" s="339"/>
      <c r="D343" s="339"/>
      <c r="E343" s="339"/>
      <c r="F343" s="339"/>
      <c r="G343" s="339"/>
      <c r="H343" s="339"/>
      <c r="I343" s="339"/>
      <c r="J343" s="339"/>
      <c r="K343" s="339"/>
      <c r="L343" s="347"/>
      <c r="M343" s="308" t="s">
        <v>28</v>
      </c>
      <c r="N343" s="309"/>
      <c r="O343" s="310"/>
      <c r="P343" s="311"/>
      <c r="Q343" s="312"/>
      <c r="R343" s="302" t="s">
        <v>29</v>
      </c>
      <c r="S343" s="303"/>
      <c r="T343" s="303"/>
      <c r="U343" s="303"/>
      <c r="V343" s="303"/>
      <c r="W343" s="303"/>
      <c r="X343" s="303"/>
      <c r="Y343" s="304"/>
      <c r="Z343" s="302" t="s">
        <v>30</v>
      </c>
      <c r="AA343" s="303"/>
      <c r="AB343" s="303"/>
      <c r="AC343" s="303"/>
      <c r="AD343" s="303"/>
      <c r="AE343" s="303"/>
      <c r="AF343" s="303"/>
      <c r="AG343" s="304"/>
      <c r="AH343" s="302" t="s">
        <v>31</v>
      </c>
      <c r="AI343" s="303"/>
      <c r="AJ343" s="303"/>
      <c r="AK343" s="303"/>
      <c r="AL343" s="303"/>
      <c r="AM343" s="303"/>
      <c r="AN343" s="303"/>
      <c r="AO343" s="304"/>
      <c r="AP343" s="302" t="s">
        <v>32</v>
      </c>
      <c r="AQ343" s="303"/>
      <c r="AR343" s="303"/>
      <c r="AS343" s="303"/>
      <c r="AT343" s="303"/>
      <c r="AU343" s="303"/>
      <c r="AV343" s="303"/>
      <c r="AW343" s="304"/>
      <c r="AX343" s="302" t="s">
        <v>33</v>
      </c>
      <c r="AY343" s="303"/>
      <c r="AZ343" s="303"/>
      <c r="BA343" s="303"/>
      <c r="BB343" s="303"/>
      <c r="BC343" s="303"/>
      <c r="BD343" s="303"/>
      <c r="BE343" s="304"/>
      <c r="BF343" s="55"/>
      <c r="BG343" s="55"/>
      <c r="BH343" s="55"/>
    </row>
    <row r="344" spans="1:61" ht="58" x14ac:dyDescent="0.35">
      <c r="A344" s="74" t="s">
        <v>64</v>
      </c>
      <c r="B344" s="74" t="s">
        <v>13</v>
      </c>
      <c r="C344" s="74" t="s">
        <v>14</v>
      </c>
      <c r="D344" s="74" t="s">
        <v>15</v>
      </c>
      <c r="E344" s="75" t="s">
        <v>16</v>
      </c>
      <c r="F344" s="74" t="s">
        <v>17</v>
      </c>
      <c r="G344" s="74" t="s">
        <v>18</v>
      </c>
      <c r="H344" s="75" t="s">
        <v>19</v>
      </c>
      <c r="I344" s="76" t="s">
        <v>20</v>
      </c>
      <c r="J344" s="76" t="s">
        <v>65</v>
      </c>
      <c r="K344" s="209" t="s">
        <v>67</v>
      </c>
      <c r="L344" s="199"/>
      <c r="M344" s="127" t="s">
        <v>35</v>
      </c>
      <c r="N344" s="127" t="s">
        <v>36</v>
      </c>
      <c r="O344" s="127" t="s">
        <v>37</v>
      </c>
      <c r="P344" s="58" t="s">
        <v>38</v>
      </c>
      <c r="Q344" s="58" t="s">
        <v>39</v>
      </c>
      <c r="R344" s="58" t="s">
        <v>40</v>
      </c>
      <c r="S344" s="58" t="s">
        <v>41</v>
      </c>
      <c r="T344" s="58" t="s">
        <v>42</v>
      </c>
      <c r="U344" s="58" t="s">
        <v>43</v>
      </c>
      <c r="V344" s="58" t="s">
        <v>35</v>
      </c>
      <c r="W344" s="58" t="s">
        <v>36</v>
      </c>
      <c r="X344" s="58" t="s">
        <v>44</v>
      </c>
      <c r="Y344" s="58" t="s">
        <v>45</v>
      </c>
      <c r="Z344" s="58" t="s">
        <v>40</v>
      </c>
      <c r="AA344" s="58" t="s">
        <v>41</v>
      </c>
      <c r="AB344" s="58" t="s">
        <v>42</v>
      </c>
      <c r="AC344" s="58" t="s">
        <v>43</v>
      </c>
      <c r="AD344" s="58" t="s">
        <v>35</v>
      </c>
      <c r="AE344" s="58" t="s">
        <v>36</v>
      </c>
      <c r="AF344" s="58" t="s">
        <v>44</v>
      </c>
      <c r="AG344" s="58" t="s">
        <v>45</v>
      </c>
      <c r="AH344" s="58" t="s">
        <v>40</v>
      </c>
      <c r="AI344" s="58" t="s">
        <v>41</v>
      </c>
      <c r="AJ344" s="58" t="s">
        <v>42</v>
      </c>
      <c r="AK344" s="58" t="s">
        <v>43</v>
      </c>
      <c r="AL344" s="58" t="s">
        <v>35</v>
      </c>
      <c r="AM344" s="58" t="s">
        <v>36</v>
      </c>
      <c r="AN344" s="58" t="s">
        <v>44</v>
      </c>
      <c r="AO344" s="58" t="s">
        <v>45</v>
      </c>
      <c r="AP344" s="58" t="s">
        <v>40</v>
      </c>
      <c r="AQ344" s="58" t="s">
        <v>41</v>
      </c>
      <c r="AR344" s="58" t="s">
        <v>42</v>
      </c>
      <c r="AS344" s="58" t="s">
        <v>43</v>
      </c>
      <c r="AT344" s="58" t="s">
        <v>35</v>
      </c>
      <c r="AU344" s="58" t="s">
        <v>36</v>
      </c>
      <c r="AV344" s="58" t="s">
        <v>44</v>
      </c>
      <c r="AW344" s="58" t="s">
        <v>45</v>
      </c>
      <c r="AX344" s="58" t="s">
        <v>40</v>
      </c>
      <c r="AY344" s="58" t="s">
        <v>41</v>
      </c>
      <c r="AZ344" s="58" t="s">
        <v>42</v>
      </c>
      <c r="BA344" s="58" t="s">
        <v>43</v>
      </c>
      <c r="BB344" s="58" t="s">
        <v>35</v>
      </c>
      <c r="BC344" s="58" t="s">
        <v>36</v>
      </c>
      <c r="BD344" s="58" t="s">
        <v>44</v>
      </c>
      <c r="BE344" s="58" t="s">
        <v>45</v>
      </c>
      <c r="BF344" s="59" t="s">
        <v>46</v>
      </c>
      <c r="BG344" s="59" t="s">
        <v>47</v>
      </c>
      <c r="BH344" s="59" t="s">
        <v>48</v>
      </c>
    </row>
    <row r="345" spans="1:61" s="67" customFormat="1" x14ac:dyDescent="0.35">
      <c r="A345" s="62" t="s">
        <v>1421</v>
      </c>
      <c r="B345" s="90" t="s">
        <v>160</v>
      </c>
      <c r="C345" s="90" t="s">
        <v>161</v>
      </c>
      <c r="D345" s="60" t="s">
        <v>162</v>
      </c>
      <c r="E345" s="62" t="s">
        <v>1422</v>
      </c>
      <c r="F345" s="62" t="s">
        <v>1423</v>
      </c>
      <c r="G345" s="62" t="s">
        <v>856</v>
      </c>
      <c r="H345" s="62" t="s">
        <v>857</v>
      </c>
      <c r="I345" s="62">
        <v>14574</v>
      </c>
      <c r="J345" s="62" t="s">
        <v>206</v>
      </c>
      <c r="K345" s="61">
        <v>133497.84</v>
      </c>
      <c r="L345" s="225">
        <v>9304.82</v>
      </c>
      <c r="M345" s="61"/>
      <c r="N345" s="61"/>
      <c r="O345" s="61"/>
      <c r="P345" s="60"/>
      <c r="Q345" s="62"/>
      <c r="R345" s="61"/>
      <c r="S345" s="61"/>
      <c r="T345" s="65">
        <f>R345+S345</f>
        <v>0</v>
      </c>
      <c r="U345" s="61"/>
      <c r="V345" s="61"/>
      <c r="W345" s="61"/>
      <c r="X345" s="61"/>
      <c r="Y345" s="61"/>
      <c r="Z345" s="61">
        <f t="shared" ref="Z345:Z386" si="62">L345+(L345*0.029)</f>
        <v>9574.65978</v>
      </c>
      <c r="AA345" s="61"/>
      <c r="AB345" s="65">
        <f>Z345+AA345</f>
        <v>9574.65978</v>
      </c>
      <c r="AC345" s="61"/>
      <c r="AD345" s="61"/>
      <c r="AE345" s="61"/>
      <c r="AF345" s="61"/>
      <c r="AG345" s="61"/>
      <c r="AH345" s="61">
        <f t="shared" ref="AH345:AH382" si="63">Z345+(Z345*0.029)</f>
        <v>9852.3249136199993</v>
      </c>
      <c r="AI345" s="61"/>
      <c r="AJ345" s="65">
        <f t="shared" ref="AJ345:AJ386" si="64">AH345+AI345</f>
        <v>9852.3249136199993</v>
      </c>
      <c r="AK345" s="61"/>
      <c r="AL345" s="61"/>
      <c r="AM345" s="61"/>
      <c r="AN345" s="61"/>
      <c r="AO345" s="61"/>
      <c r="AP345" s="61">
        <f t="shared" ref="AP345:AP386" si="65">AH345+(AH345*0.029)</f>
        <v>10138.042336114979</v>
      </c>
      <c r="AQ345" s="61"/>
      <c r="AR345" s="65">
        <f>AP345+AQ345</f>
        <v>10138.042336114979</v>
      </c>
      <c r="AS345" s="61"/>
      <c r="AT345" s="61"/>
      <c r="AU345" s="61"/>
      <c r="AV345" s="61"/>
      <c r="AW345" s="61"/>
      <c r="AX345" s="61">
        <f t="shared" ref="AX345:AX384" si="66">AP345+(AP345*0.029)</f>
        <v>10432.045563862313</v>
      </c>
      <c r="AY345" s="61"/>
      <c r="AZ345" s="65">
        <f>SUM(AX345:AY345)</f>
        <v>10432.045563862313</v>
      </c>
      <c r="BA345" s="61"/>
      <c r="BB345" s="61"/>
      <c r="BC345" s="61"/>
      <c r="BD345" s="61"/>
      <c r="BE345" s="61"/>
      <c r="BF345" s="62"/>
      <c r="BG345" s="62"/>
      <c r="BH345" s="62"/>
      <c r="BI345" s="62" t="s">
        <v>1519</v>
      </c>
    </row>
    <row r="346" spans="1:61" s="67" customFormat="1" x14ac:dyDescent="0.35">
      <c r="A346" s="62" t="s">
        <v>1424</v>
      </c>
      <c r="B346" s="90" t="s">
        <v>160</v>
      </c>
      <c r="C346" s="90" t="s">
        <v>161</v>
      </c>
      <c r="D346" s="60" t="s">
        <v>162</v>
      </c>
      <c r="E346" s="62" t="s">
        <v>1425</v>
      </c>
      <c r="F346" s="62" t="s">
        <v>1423</v>
      </c>
      <c r="G346" s="62" t="s">
        <v>856</v>
      </c>
      <c r="H346" s="62" t="s">
        <v>857</v>
      </c>
      <c r="I346" s="62">
        <v>384</v>
      </c>
      <c r="J346" s="62" t="s">
        <v>200</v>
      </c>
      <c r="K346" s="61">
        <v>3517.44</v>
      </c>
      <c r="L346" s="225">
        <v>245.17</v>
      </c>
      <c r="M346" s="61"/>
      <c r="N346" s="61"/>
      <c r="O346" s="61"/>
      <c r="P346" s="60"/>
      <c r="Q346" s="62"/>
      <c r="R346" s="61"/>
      <c r="S346" s="61"/>
      <c r="T346" s="65">
        <f t="shared" ref="T346:T357" si="67">R346+S346</f>
        <v>0</v>
      </c>
      <c r="U346" s="61"/>
      <c r="V346" s="61"/>
      <c r="W346" s="61"/>
      <c r="X346" s="61"/>
      <c r="Y346" s="61"/>
      <c r="Z346" s="61">
        <f t="shared" si="62"/>
        <v>252.27992999999998</v>
      </c>
      <c r="AA346" s="61"/>
      <c r="AB346" s="65">
        <f t="shared" ref="AB346:AB358" si="68">Z346+AA346</f>
        <v>252.27992999999998</v>
      </c>
      <c r="AC346" s="61"/>
      <c r="AD346" s="61"/>
      <c r="AE346" s="61"/>
      <c r="AF346" s="61"/>
      <c r="AG346" s="61"/>
      <c r="AH346" s="61">
        <f t="shared" si="63"/>
        <v>259.59604796999997</v>
      </c>
      <c r="AI346" s="61"/>
      <c r="AJ346" s="65">
        <f t="shared" si="64"/>
        <v>259.59604796999997</v>
      </c>
      <c r="AK346" s="61"/>
      <c r="AL346" s="61"/>
      <c r="AM346" s="61"/>
      <c r="AN346" s="61"/>
      <c r="AO346" s="61"/>
      <c r="AP346" s="61">
        <f t="shared" si="65"/>
        <v>267.12433336112997</v>
      </c>
      <c r="AQ346" s="61"/>
      <c r="AR346" s="65">
        <f t="shared" ref="AR346:AR358" si="69">AP346+AQ346</f>
        <v>267.12433336112997</v>
      </c>
      <c r="AS346" s="61"/>
      <c r="AT346" s="61"/>
      <c r="AU346" s="61"/>
      <c r="AV346" s="61"/>
      <c r="AW346" s="61"/>
      <c r="AX346" s="61">
        <f t="shared" si="66"/>
        <v>274.87093902860272</v>
      </c>
      <c r="AY346" s="61"/>
      <c r="AZ346" s="65">
        <f t="shared" ref="AZ346:AZ358" si="70">SUM(AX346:AY346)</f>
        <v>274.87093902860272</v>
      </c>
      <c r="BA346" s="61"/>
      <c r="BB346" s="61"/>
      <c r="BC346" s="61"/>
      <c r="BD346" s="61"/>
      <c r="BE346" s="61"/>
      <c r="BF346" s="62"/>
      <c r="BG346" s="62"/>
      <c r="BH346" s="62"/>
      <c r="BI346" s="62" t="s">
        <v>1519</v>
      </c>
    </row>
    <row r="347" spans="1:61" s="67" customFormat="1" x14ac:dyDescent="0.35">
      <c r="A347" s="62" t="s">
        <v>1426</v>
      </c>
      <c r="B347" s="90" t="s">
        <v>160</v>
      </c>
      <c r="C347" s="90" t="s">
        <v>161</v>
      </c>
      <c r="D347" s="60" t="s">
        <v>162</v>
      </c>
      <c r="E347" s="62" t="s">
        <v>1427</v>
      </c>
      <c r="F347" s="62" t="s">
        <v>1423</v>
      </c>
      <c r="G347" s="62" t="s">
        <v>856</v>
      </c>
      <c r="H347" s="62" t="s">
        <v>857</v>
      </c>
      <c r="I347" s="62">
        <v>13100</v>
      </c>
      <c r="J347" s="62" t="s">
        <v>206</v>
      </c>
      <c r="K347" s="61">
        <v>119996</v>
      </c>
      <c r="L347" s="225">
        <v>8363.74</v>
      </c>
      <c r="M347" s="61"/>
      <c r="N347" s="61"/>
      <c r="O347" s="61"/>
      <c r="P347" s="60"/>
      <c r="Q347" s="62"/>
      <c r="R347" s="61"/>
      <c r="S347" s="61"/>
      <c r="T347" s="65">
        <f t="shared" si="67"/>
        <v>0</v>
      </c>
      <c r="U347" s="61"/>
      <c r="V347" s="61"/>
      <c r="W347" s="61"/>
      <c r="X347" s="61"/>
      <c r="Y347" s="61"/>
      <c r="Z347" s="61">
        <f t="shared" si="62"/>
        <v>8606.2884599999998</v>
      </c>
      <c r="AA347" s="61"/>
      <c r="AB347" s="65">
        <f t="shared" si="68"/>
        <v>8606.2884599999998</v>
      </c>
      <c r="AC347" s="61"/>
      <c r="AD347" s="61"/>
      <c r="AE347" s="61"/>
      <c r="AF347" s="61"/>
      <c r="AG347" s="61"/>
      <c r="AH347" s="61">
        <f t="shared" si="63"/>
        <v>8855.87082534</v>
      </c>
      <c r="AI347" s="61"/>
      <c r="AJ347" s="65">
        <f t="shared" si="64"/>
        <v>8855.87082534</v>
      </c>
      <c r="AK347" s="61"/>
      <c r="AL347" s="61"/>
      <c r="AM347" s="61"/>
      <c r="AN347" s="61"/>
      <c r="AO347" s="61"/>
      <c r="AP347" s="61">
        <f t="shared" si="65"/>
        <v>9112.6910792748604</v>
      </c>
      <c r="AQ347" s="61"/>
      <c r="AR347" s="65">
        <f t="shared" si="69"/>
        <v>9112.6910792748604</v>
      </c>
      <c r="AS347" s="61"/>
      <c r="AT347" s="61"/>
      <c r="AU347" s="61"/>
      <c r="AV347" s="61"/>
      <c r="AW347" s="61"/>
      <c r="AX347" s="61">
        <f t="shared" si="66"/>
        <v>9376.9591205738307</v>
      </c>
      <c r="AY347" s="61"/>
      <c r="AZ347" s="65">
        <f t="shared" si="70"/>
        <v>9376.9591205738307</v>
      </c>
      <c r="BA347" s="61"/>
      <c r="BB347" s="61"/>
      <c r="BC347" s="61"/>
      <c r="BD347" s="61"/>
      <c r="BE347" s="61"/>
      <c r="BF347" s="62"/>
      <c r="BG347" s="62"/>
      <c r="BH347" s="62"/>
      <c r="BI347" s="62" t="s">
        <v>1519</v>
      </c>
    </row>
    <row r="348" spans="1:61" s="67" customFormat="1" x14ac:dyDescent="0.35">
      <c r="A348" s="62" t="s">
        <v>1428</v>
      </c>
      <c r="B348" s="90" t="s">
        <v>160</v>
      </c>
      <c r="C348" s="90" t="s">
        <v>161</v>
      </c>
      <c r="D348" s="60" t="s">
        <v>162</v>
      </c>
      <c r="E348" s="62" t="s">
        <v>1429</v>
      </c>
      <c r="F348" s="62" t="s">
        <v>1423</v>
      </c>
      <c r="G348" s="62" t="s">
        <v>856</v>
      </c>
      <c r="H348" s="62" t="s">
        <v>857</v>
      </c>
      <c r="I348" s="62">
        <v>4721</v>
      </c>
      <c r="J348" s="62" t="s">
        <v>170</v>
      </c>
      <c r="K348" s="61">
        <v>43244.36</v>
      </c>
      <c r="L348" s="225">
        <v>3014.14</v>
      </c>
      <c r="M348" s="61"/>
      <c r="N348" s="61"/>
      <c r="O348" s="61"/>
      <c r="P348" s="60"/>
      <c r="Q348" s="62"/>
      <c r="R348" s="61"/>
      <c r="S348" s="61"/>
      <c r="T348" s="65">
        <f t="shared" si="67"/>
        <v>0</v>
      </c>
      <c r="U348" s="61"/>
      <c r="V348" s="61"/>
      <c r="W348" s="61"/>
      <c r="X348" s="61"/>
      <c r="Y348" s="61"/>
      <c r="Z348" s="61">
        <f t="shared" si="62"/>
        <v>3101.55006</v>
      </c>
      <c r="AA348" s="61"/>
      <c r="AB348" s="65">
        <f t="shared" si="68"/>
        <v>3101.55006</v>
      </c>
      <c r="AC348" s="61"/>
      <c r="AD348" s="61"/>
      <c r="AE348" s="61"/>
      <c r="AF348" s="61"/>
      <c r="AG348" s="61"/>
      <c r="AH348" s="61">
        <f t="shared" si="63"/>
        <v>3191.4950117399999</v>
      </c>
      <c r="AI348" s="61"/>
      <c r="AJ348" s="65">
        <f t="shared" si="64"/>
        <v>3191.4950117399999</v>
      </c>
      <c r="AK348" s="61"/>
      <c r="AL348" s="61"/>
      <c r="AM348" s="61"/>
      <c r="AN348" s="61"/>
      <c r="AO348" s="61"/>
      <c r="AP348" s="61">
        <f t="shared" si="65"/>
        <v>3284.0483670804597</v>
      </c>
      <c r="AQ348" s="61"/>
      <c r="AR348" s="65">
        <f t="shared" si="69"/>
        <v>3284.0483670804597</v>
      </c>
      <c r="AS348" s="61"/>
      <c r="AT348" s="61"/>
      <c r="AU348" s="61"/>
      <c r="AV348" s="61"/>
      <c r="AW348" s="61"/>
      <c r="AX348" s="61">
        <f t="shared" si="66"/>
        <v>3379.2857697257932</v>
      </c>
      <c r="AY348" s="61"/>
      <c r="AZ348" s="65">
        <f t="shared" si="70"/>
        <v>3379.2857697257932</v>
      </c>
      <c r="BA348" s="61"/>
      <c r="BB348" s="61"/>
      <c r="BC348" s="61"/>
      <c r="BD348" s="61"/>
      <c r="BE348" s="61"/>
      <c r="BF348" s="62"/>
      <c r="BG348" s="62"/>
      <c r="BH348" s="62"/>
      <c r="BI348" s="62" t="s">
        <v>1519</v>
      </c>
    </row>
    <row r="349" spans="1:61" s="67" customFormat="1" x14ac:dyDescent="0.35">
      <c r="A349" s="62" t="s">
        <v>1430</v>
      </c>
      <c r="B349" s="90" t="s">
        <v>160</v>
      </c>
      <c r="C349" s="90" t="s">
        <v>161</v>
      </c>
      <c r="D349" s="60" t="s">
        <v>162</v>
      </c>
      <c r="E349" s="62" t="s">
        <v>1431</v>
      </c>
      <c r="F349" s="62" t="s">
        <v>1423</v>
      </c>
      <c r="G349" s="62" t="s">
        <v>856</v>
      </c>
      <c r="H349" s="62" t="s">
        <v>857</v>
      </c>
      <c r="I349" s="62">
        <v>8749</v>
      </c>
      <c r="J349" s="62" t="s">
        <v>170</v>
      </c>
      <c r="K349" s="61">
        <v>80140.84</v>
      </c>
      <c r="L349" s="225">
        <v>5585.83</v>
      </c>
      <c r="M349" s="61"/>
      <c r="N349" s="61"/>
      <c r="O349" s="61"/>
      <c r="P349" s="60"/>
      <c r="Q349" s="62"/>
      <c r="R349" s="61"/>
      <c r="S349" s="61"/>
      <c r="T349" s="65">
        <f t="shared" si="67"/>
        <v>0</v>
      </c>
      <c r="U349" s="61"/>
      <c r="V349" s="61"/>
      <c r="W349" s="61"/>
      <c r="X349" s="61"/>
      <c r="Y349" s="61"/>
      <c r="Z349" s="61">
        <f t="shared" si="62"/>
        <v>5747.8190699999996</v>
      </c>
      <c r="AA349" s="61"/>
      <c r="AB349" s="65">
        <f t="shared" si="68"/>
        <v>5747.8190699999996</v>
      </c>
      <c r="AC349" s="61"/>
      <c r="AD349" s="61"/>
      <c r="AE349" s="61"/>
      <c r="AF349" s="61"/>
      <c r="AG349" s="61"/>
      <c r="AH349" s="61">
        <f t="shared" si="63"/>
        <v>5914.5058230299992</v>
      </c>
      <c r="AI349" s="61"/>
      <c r="AJ349" s="65">
        <f t="shared" si="64"/>
        <v>5914.5058230299992</v>
      </c>
      <c r="AK349" s="61"/>
      <c r="AL349" s="61"/>
      <c r="AM349" s="61"/>
      <c r="AN349" s="61"/>
      <c r="AO349" s="61"/>
      <c r="AP349" s="61">
        <f t="shared" si="65"/>
        <v>6086.0264918978692</v>
      </c>
      <c r="AQ349" s="61"/>
      <c r="AR349" s="65">
        <f t="shared" si="69"/>
        <v>6086.0264918978692</v>
      </c>
      <c r="AS349" s="61"/>
      <c r="AT349" s="61"/>
      <c r="AU349" s="61"/>
      <c r="AV349" s="61"/>
      <c r="AW349" s="61"/>
      <c r="AX349" s="61">
        <f t="shared" si="66"/>
        <v>6262.5212601629073</v>
      </c>
      <c r="AY349" s="61"/>
      <c r="AZ349" s="65">
        <f t="shared" si="70"/>
        <v>6262.5212601629073</v>
      </c>
      <c r="BA349" s="61"/>
      <c r="BB349" s="61"/>
      <c r="BC349" s="61"/>
      <c r="BD349" s="61"/>
      <c r="BE349" s="61"/>
      <c r="BF349" s="62"/>
      <c r="BG349" s="62"/>
      <c r="BH349" s="62"/>
      <c r="BI349" s="62" t="s">
        <v>1519</v>
      </c>
    </row>
    <row r="350" spans="1:61" s="67" customFormat="1" x14ac:dyDescent="0.35">
      <c r="A350" s="62" t="s">
        <v>1432</v>
      </c>
      <c r="B350" s="90" t="s">
        <v>160</v>
      </c>
      <c r="C350" s="90" t="s">
        <v>161</v>
      </c>
      <c r="D350" s="60" t="s">
        <v>162</v>
      </c>
      <c r="E350" s="62" t="s">
        <v>1433</v>
      </c>
      <c r="F350" s="62" t="s">
        <v>1423</v>
      </c>
      <c r="G350" s="62" t="s">
        <v>856</v>
      </c>
      <c r="H350" s="62" t="s">
        <v>857</v>
      </c>
      <c r="I350" s="62">
        <v>12650</v>
      </c>
      <c r="J350" s="62" t="s">
        <v>167</v>
      </c>
      <c r="K350" s="61">
        <v>115874</v>
      </c>
      <c r="L350" s="225">
        <v>8076.44</v>
      </c>
      <c r="M350" s="61"/>
      <c r="N350" s="61"/>
      <c r="O350" s="61"/>
      <c r="P350" s="60"/>
      <c r="Q350" s="62"/>
      <c r="R350" s="61"/>
      <c r="S350" s="61"/>
      <c r="T350" s="65">
        <f t="shared" si="67"/>
        <v>0</v>
      </c>
      <c r="U350" s="61"/>
      <c r="V350" s="61"/>
      <c r="W350" s="61"/>
      <c r="X350" s="61"/>
      <c r="Y350" s="61"/>
      <c r="Z350" s="61">
        <f t="shared" si="62"/>
        <v>8310.6567599999998</v>
      </c>
      <c r="AA350" s="61"/>
      <c r="AB350" s="65">
        <f t="shared" si="68"/>
        <v>8310.6567599999998</v>
      </c>
      <c r="AC350" s="61"/>
      <c r="AD350" s="61"/>
      <c r="AE350" s="61"/>
      <c r="AF350" s="61"/>
      <c r="AG350" s="61"/>
      <c r="AH350" s="61">
        <f t="shared" si="63"/>
        <v>8551.6658060400005</v>
      </c>
      <c r="AI350" s="61"/>
      <c r="AJ350" s="65">
        <f t="shared" si="64"/>
        <v>8551.6658060400005</v>
      </c>
      <c r="AK350" s="61"/>
      <c r="AL350" s="61"/>
      <c r="AM350" s="61"/>
      <c r="AN350" s="61"/>
      <c r="AO350" s="61"/>
      <c r="AP350" s="61">
        <f t="shared" si="65"/>
        <v>8799.6641144151599</v>
      </c>
      <c r="AQ350" s="61"/>
      <c r="AR350" s="65">
        <f t="shared" si="69"/>
        <v>8799.6641144151599</v>
      </c>
      <c r="AS350" s="61"/>
      <c r="AT350" s="61"/>
      <c r="AU350" s="61"/>
      <c r="AV350" s="61"/>
      <c r="AW350" s="61"/>
      <c r="AX350" s="61">
        <f t="shared" si="66"/>
        <v>9054.8543737332002</v>
      </c>
      <c r="AY350" s="61"/>
      <c r="AZ350" s="65">
        <f t="shared" si="70"/>
        <v>9054.8543737332002</v>
      </c>
      <c r="BA350" s="61"/>
      <c r="BB350" s="61"/>
      <c r="BC350" s="61"/>
      <c r="BD350" s="61"/>
      <c r="BE350" s="61"/>
      <c r="BF350" s="62"/>
      <c r="BG350" s="62"/>
      <c r="BH350" s="62"/>
      <c r="BI350" s="62" t="s">
        <v>1519</v>
      </c>
    </row>
    <row r="351" spans="1:61" s="67" customFormat="1" x14ac:dyDescent="0.35">
      <c r="A351" s="62" t="s">
        <v>1434</v>
      </c>
      <c r="B351" s="90" t="s">
        <v>160</v>
      </c>
      <c r="C351" s="90" t="s">
        <v>161</v>
      </c>
      <c r="D351" s="60" t="s">
        <v>162</v>
      </c>
      <c r="E351" s="62" t="s">
        <v>1435</v>
      </c>
      <c r="F351" s="62" t="s">
        <v>1423</v>
      </c>
      <c r="G351" s="62" t="s">
        <v>856</v>
      </c>
      <c r="H351" s="62" t="s">
        <v>857</v>
      </c>
      <c r="I351" s="62">
        <v>7741</v>
      </c>
      <c r="J351" s="62" t="s">
        <v>170</v>
      </c>
      <c r="K351" s="61">
        <v>70907.56</v>
      </c>
      <c r="L351" s="225">
        <v>4942.2700000000004</v>
      </c>
      <c r="M351" s="61"/>
      <c r="N351" s="61"/>
      <c r="O351" s="61"/>
      <c r="P351" s="60"/>
      <c r="Q351" s="62"/>
      <c r="R351" s="61"/>
      <c r="S351" s="61"/>
      <c r="T351" s="65">
        <f t="shared" si="67"/>
        <v>0</v>
      </c>
      <c r="U351" s="61"/>
      <c r="V351" s="61"/>
      <c r="W351" s="61"/>
      <c r="X351" s="61"/>
      <c r="Y351" s="61"/>
      <c r="Z351" s="61">
        <f t="shared" si="62"/>
        <v>5085.5958300000002</v>
      </c>
      <c r="AA351" s="61"/>
      <c r="AB351" s="65">
        <f t="shared" si="68"/>
        <v>5085.5958300000002</v>
      </c>
      <c r="AC351" s="61"/>
      <c r="AD351" s="61"/>
      <c r="AE351" s="61"/>
      <c r="AF351" s="61"/>
      <c r="AG351" s="61"/>
      <c r="AH351" s="61">
        <f t="shared" si="63"/>
        <v>5233.0781090700002</v>
      </c>
      <c r="AI351" s="61"/>
      <c r="AJ351" s="65">
        <f t="shared" si="64"/>
        <v>5233.0781090700002</v>
      </c>
      <c r="AK351" s="61"/>
      <c r="AL351" s="61"/>
      <c r="AM351" s="61"/>
      <c r="AN351" s="61"/>
      <c r="AO351" s="61"/>
      <c r="AP351" s="61">
        <f t="shared" si="65"/>
        <v>5384.8373742330305</v>
      </c>
      <c r="AQ351" s="61"/>
      <c r="AR351" s="65">
        <f t="shared" si="69"/>
        <v>5384.8373742330305</v>
      </c>
      <c r="AS351" s="61"/>
      <c r="AT351" s="61"/>
      <c r="AU351" s="61"/>
      <c r="AV351" s="61"/>
      <c r="AW351" s="61"/>
      <c r="AX351" s="61">
        <f t="shared" si="66"/>
        <v>5540.9976580857883</v>
      </c>
      <c r="AY351" s="61"/>
      <c r="AZ351" s="65">
        <f t="shared" si="70"/>
        <v>5540.9976580857883</v>
      </c>
      <c r="BA351" s="61"/>
      <c r="BB351" s="61"/>
      <c r="BC351" s="61"/>
      <c r="BD351" s="61"/>
      <c r="BE351" s="61"/>
      <c r="BF351" s="62"/>
      <c r="BG351" s="62"/>
      <c r="BH351" s="62"/>
      <c r="BI351" s="62" t="s">
        <v>1519</v>
      </c>
    </row>
    <row r="352" spans="1:61" s="67" customFormat="1" x14ac:dyDescent="0.35">
      <c r="A352" s="62" t="s">
        <v>1436</v>
      </c>
      <c r="B352" s="90" t="s">
        <v>160</v>
      </c>
      <c r="C352" s="90" t="s">
        <v>161</v>
      </c>
      <c r="D352" s="60" t="s">
        <v>162</v>
      </c>
      <c r="E352" s="62" t="s">
        <v>1437</v>
      </c>
      <c r="F352" s="62" t="s">
        <v>1423</v>
      </c>
      <c r="G352" s="62" t="s">
        <v>856</v>
      </c>
      <c r="H352" s="62" t="s">
        <v>857</v>
      </c>
      <c r="I352" s="62">
        <v>7741</v>
      </c>
      <c r="J352" s="62" t="s">
        <v>170</v>
      </c>
      <c r="K352" s="61">
        <v>70907.56</v>
      </c>
      <c r="L352" s="225">
        <v>4942.2700000000004</v>
      </c>
      <c r="M352" s="61"/>
      <c r="N352" s="61"/>
      <c r="O352" s="61"/>
      <c r="P352" s="60"/>
      <c r="Q352" s="62"/>
      <c r="R352" s="61"/>
      <c r="S352" s="61"/>
      <c r="T352" s="65">
        <f t="shared" si="67"/>
        <v>0</v>
      </c>
      <c r="U352" s="61"/>
      <c r="V352" s="61"/>
      <c r="W352" s="61"/>
      <c r="X352" s="61"/>
      <c r="Y352" s="61"/>
      <c r="Z352" s="61">
        <f t="shared" si="62"/>
        <v>5085.5958300000002</v>
      </c>
      <c r="AA352" s="61"/>
      <c r="AB352" s="65">
        <f t="shared" si="68"/>
        <v>5085.5958300000002</v>
      </c>
      <c r="AC352" s="61"/>
      <c r="AD352" s="61"/>
      <c r="AE352" s="61"/>
      <c r="AF352" s="61"/>
      <c r="AG352" s="61"/>
      <c r="AH352" s="61">
        <f t="shared" si="63"/>
        <v>5233.0781090700002</v>
      </c>
      <c r="AI352" s="61"/>
      <c r="AJ352" s="65">
        <f t="shared" si="64"/>
        <v>5233.0781090700002</v>
      </c>
      <c r="AK352" s="61"/>
      <c r="AL352" s="61"/>
      <c r="AM352" s="61"/>
      <c r="AN352" s="61"/>
      <c r="AO352" s="61"/>
      <c r="AP352" s="61">
        <f t="shared" si="65"/>
        <v>5384.8373742330305</v>
      </c>
      <c r="AQ352" s="61"/>
      <c r="AR352" s="65">
        <f t="shared" si="69"/>
        <v>5384.8373742330305</v>
      </c>
      <c r="AS352" s="61"/>
      <c r="AT352" s="61"/>
      <c r="AU352" s="61"/>
      <c r="AV352" s="61"/>
      <c r="AW352" s="61"/>
      <c r="AX352" s="61">
        <f t="shared" si="66"/>
        <v>5540.9976580857883</v>
      </c>
      <c r="AY352" s="61"/>
      <c r="AZ352" s="65">
        <f t="shared" si="70"/>
        <v>5540.9976580857883</v>
      </c>
      <c r="BA352" s="61"/>
      <c r="BB352" s="61"/>
      <c r="BC352" s="61"/>
      <c r="BD352" s="61"/>
      <c r="BE352" s="61"/>
      <c r="BF352" s="62"/>
      <c r="BG352" s="62"/>
      <c r="BH352" s="62"/>
      <c r="BI352" s="62" t="s">
        <v>1519</v>
      </c>
    </row>
    <row r="353" spans="1:61" s="67" customFormat="1" x14ac:dyDescent="0.35">
      <c r="A353" s="62" t="s">
        <v>1438</v>
      </c>
      <c r="B353" s="90" t="s">
        <v>160</v>
      </c>
      <c r="C353" s="90" t="s">
        <v>161</v>
      </c>
      <c r="D353" s="60" t="s">
        <v>162</v>
      </c>
      <c r="E353" s="62" t="s">
        <v>1439</v>
      </c>
      <c r="F353" s="62" t="s">
        <v>1423</v>
      </c>
      <c r="G353" s="62" t="s">
        <v>856</v>
      </c>
      <c r="H353" s="62" t="s">
        <v>857</v>
      </c>
      <c r="I353" s="62">
        <v>7741</v>
      </c>
      <c r="J353" s="62" t="s">
        <v>170</v>
      </c>
      <c r="K353" s="61">
        <v>70907.56</v>
      </c>
      <c r="L353" s="225">
        <v>4942.2700000000004</v>
      </c>
      <c r="M353" s="61"/>
      <c r="N353" s="61"/>
      <c r="O353" s="61"/>
      <c r="P353" s="60"/>
      <c r="Q353" s="62"/>
      <c r="R353" s="61"/>
      <c r="S353" s="61"/>
      <c r="T353" s="65">
        <f t="shared" si="67"/>
        <v>0</v>
      </c>
      <c r="U353" s="61"/>
      <c r="V353" s="61"/>
      <c r="W353" s="61"/>
      <c r="X353" s="61"/>
      <c r="Y353" s="61"/>
      <c r="Z353" s="61">
        <f t="shared" si="62"/>
        <v>5085.5958300000002</v>
      </c>
      <c r="AA353" s="61"/>
      <c r="AB353" s="65">
        <f t="shared" si="68"/>
        <v>5085.5958300000002</v>
      </c>
      <c r="AC353" s="61"/>
      <c r="AD353" s="61"/>
      <c r="AE353" s="61"/>
      <c r="AF353" s="61"/>
      <c r="AG353" s="61"/>
      <c r="AH353" s="61">
        <f t="shared" si="63"/>
        <v>5233.0781090700002</v>
      </c>
      <c r="AI353" s="61"/>
      <c r="AJ353" s="65">
        <f t="shared" si="64"/>
        <v>5233.0781090700002</v>
      </c>
      <c r="AK353" s="61"/>
      <c r="AL353" s="61"/>
      <c r="AM353" s="61"/>
      <c r="AN353" s="61"/>
      <c r="AO353" s="61"/>
      <c r="AP353" s="61">
        <f t="shared" si="65"/>
        <v>5384.8373742330305</v>
      </c>
      <c r="AQ353" s="61"/>
      <c r="AR353" s="65">
        <f t="shared" si="69"/>
        <v>5384.8373742330305</v>
      </c>
      <c r="AS353" s="61"/>
      <c r="AT353" s="61"/>
      <c r="AU353" s="61"/>
      <c r="AV353" s="61"/>
      <c r="AW353" s="61"/>
      <c r="AX353" s="61">
        <f t="shared" si="66"/>
        <v>5540.9976580857883</v>
      </c>
      <c r="AY353" s="61"/>
      <c r="AZ353" s="65">
        <f t="shared" si="70"/>
        <v>5540.9976580857883</v>
      </c>
      <c r="BA353" s="61"/>
      <c r="BB353" s="61"/>
      <c r="BC353" s="61"/>
      <c r="BD353" s="61"/>
      <c r="BE353" s="61"/>
      <c r="BF353" s="62"/>
      <c r="BG353" s="62"/>
      <c r="BH353" s="62"/>
      <c r="BI353" s="62" t="s">
        <v>1519</v>
      </c>
    </row>
    <row r="354" spans="1:61" s="67" customFormat="1" x14ac:dyDescent="0.35">
      <c r="A354" s="62" t="s">
        <v>1440</v>
      </c>
      <c r="B354" s="90" t="s">
        <v>160</v>
      </c>
      <c r="C354" s="90" t="s">
        <v>161</v>
      </c>
      <c r="D354" s="60" t="s">
        <v>162</v>
      </c>
      <c r="E354" s="62" t="s">
        <v>1441</v>
      </c>
      <c r="F354" s="62" t="s">
        <v>1423</v>
      </c>
      <c r="G354" s="62" t="s">
        <v>856</v>
      </c>
      <c r="H354" s="62" t="s">
        <v>857</v>
      </c>
      <c r="I354" s="62">
        <v>320</v>
      </c>
      <c r="J354" s="62" t="s">
        <v>200</v>
      </c>
      <c r="K354" s="61">
        <v>2931.2</v>
      </c>
      <c r="L354" s="225">
        <v>204.31</v>
      </c>
      <c r="M354" s="61"/>
      <c r="N354" s="61"/>
      <c r="O354" s="61"/>
      <c r="P354" s="60"/>
      <c r="Q354" s="62"/>
      <c r="R354" s="61"/>
      <c r="S354" s="61"/>
      <c r="T354" s="65">
        <f t="shared" si="67"/>
        <v>0</v>
      </c>
      <c r="U354" s="61"/>
      <c r="V354" s="61"/>
      <c r="W354" s="61"/>
      <c r="X354" s="61"/>
      <c r="Y354" s="61"/>
      <c r="Z354" s="61">
        <f t="shared" si="62"/>
        <v>210.23499000000001</v>
      </c>
      <c r="AA354" s="61"/>
      <c r="AB354" s="65">
        <f t="shared" si="68"/>
        <v>210.23499000000001</v>
      </c>
      <c r="AC354" s="61"/>
      <c r="AD354" s="61"/>
      <c r="AE354" s="61"/>
      <c r="AF354" s="61"/>
      <c r="AG354" s="61"/>
      <c r="AH354" s="61">
        <f t="shared" si="63"/>
        <v>216.33180471</v>
      </c>
      <c r="AI354" s="61"/>
      <c r="AJ354" s="65">
        <f t="shared" si="64"/>
        <v>216.33180471</v>
      </c>
      <c r="AK354" s="61"/>
      <c r="AL354" s="61"/>
      <c r="AM354" s="61"/>
      <c r="AN354" s="61"/>
      <c r="AO354" s="61"/>
      <c r="AP354" s="61">
        <f t="shared" si="65"/>
        <v>222.60542704658999</v>
      </c>
      <c r="AQ354" s="61"/>
      <c r="AR354" s="65">
        <f t="shared" si="69"/>
        <v>222.60542704658999</v>
      </c>
      <c r="AS354" s="61"/>
      <c r="AT354" s="61"/>
      <c r="AU354" s="61"/>
      <c r="AV354" s="61"/>
      <c r="AW354" s="61"/>
      <c r="AX354" s="61">
        <f t="shared" si="66"/>
        <v>229.06098443094112</v>
      </c>
      <c r="AY354" s="61"/>
      <c r="AZ354" s="65">
        <f t="shared" si="70"/>
        <v>229.06098443094112</v>
      </c>
      <c r="BA354" s="61"/>
      <c r="BB354" s="61"/>
      <c r="BC354" s="61"/>
      <c r="BD354" s="61"/>
      <c r="BE354" s="61"/>
      <c r="BF354" s="62"/>
      <c r="BG354" s="62"/>
      <c r="BH354" s="62"/>
      <c r="BI354" s="62" t="s">
        <v>1519</v>
      </c>
    </row>
    <row r="355" spans="1:61" s="67" customFormat="1" x14ac:dyDescent="0.35">
      <c r="A355" s="62" t="s">
        <v>1442</v>
      </c>
      <c r="B355" s="90" t="s">
        <v>160</v>
      </c>
      <c r="C355" s="90" t="s">
        <v>161</v>
      </c>
      <c r="D355" s="60" t="s">
        <v>162</v>
      </c>
      <c r="E355" s="62" t="s">
        <v>1443</v>
      </c>
      <c r="F355" s="62" t="s">
        <v>1423</v>
      </c>
      <c r="G355" s="62" t="s">
        <v>856</v>
      </c>
      <c r="H355" s="62" t="s">
        <v>857</v>
      </c>
      <c r="I355" s="62">
        <v>6110</v>
      </c>
      <c r="J355" s="62" t="s">
        <v>206</v>
      </c>
      <c r="K355" s="61">
        <v>55967.6</v>
      </c>
      <c r="L355" s="225">
        <v>3900.95</v>
      </c>
      <c r="M355" s="61"/>
      <c r="N355" s="61"/>
      <c r="O355" s="61"/>
      <c r="P355" s="60"/>
      <c r="Q355" s="62"/>
      <c r="R355" s="61"/>
      <c r="S355" s="61"/>
      <c r="T355" s="65">
        <f t="shared" si="67"/>
        <v>0</v>
      </c>
      <c r="U355" s="61"/>
      <c r="V355" s="61"/>
      <c r="W355" s="61"/>
      <c r="X355" s="61"/>
      <c r="Y355" s="61"/>
      <c r="Z355" s="61">
        <f t="shared" si="62"/>
        <v>4014.07755</v>
      </c>
      <c r="AA355" s="61"/>
      <c r="AB355" s="65">
        <f t="shared" si="68"/>
        <v>4014.07755</v>
      </c>
      <c r="AC355" s="61"/>
      <c r="AD355" s="61"/>
      <c r="AE355" s="61"/>
      <c r="AF355" s="61"/>
      <c r="AG355" s="61"/>
      <c r="AH355" s="61">
        <f t="shared" si="63"/>
        <v>4130.4857989499997</v>
      </c>
      <c r="AI355" s="61"/>
      <c r="AJ355" s="65">
        <f t="shared" si="64"/>
        <v>4130.4857989499997</v>
      </c>
      <c r="AK355" s="61"/>
      <c r="AL355" s="61"/>
      <c r="AM355" s="61"/>
      <c r="AN355" s="61"/>
      <c r="AO355" s="61"/>
      <c r="AP355" s="61">
        <f t="shared" si="65"/>
        <v>4250.2698871195498</v>
      </c>
      <c r="AQ355" s="61"/>
      <c r="AR355" s="65">
        <f t="shared" si="69"/>
        <v>4250.2698871195498</v>
      </c>
      <c r="AS355" s="61"/>
      <c r="AT355" s="61"/>
      <c r="AU355" s="61"/>
      <c r="AV355" s="61"/>
      <c r="AW355" s="61"/>
      <c r="AX355" s="61">
        <f t="shared" si="66"/>
        <v>4373.5277138460169</v>
      </c>
      <c r="AY355" s="61"/>
      <c r="AZ355" s="65">
        <f t="shared" si="70"/>
        <v>4373.5277138460169</v>
      </c>
      <c r="BA355" s="61"/>
      <c r="BB355" s="61"/>
      <c r="BC355" s="61"/>
      <c r="BD355" s="61"/>
      <c r="BE355" s="61"/>
      <c r="BF355" s="62"/>
      <c r="BG355" s="62"/>
      <c r="BH355" s="62"/>
      <c r="BI355" s="62" t="s">
        <v>1519</v>
      </c>
    </row>
    <row r="356" spans="1:61" s="67" customFormat="1" x14ac:dyDescent="0.35">
      <c r="A356" s="62" t="s">
        <v>1444</v>
      </c>
      <c r="B356" s="90" t="s">
        <v>160</v>
      </c>
      <c r="C356" s="90" t="s">
        <v>161</v>
      </c>
      <c r="D356" s="60" t="s">
        <v>162</v>
      </c>
      <c r="E356" s="62" t="s">
        <v>1445</v>
      </c>
      <c r="F356" s="62" t="s">
        <v>1423</v>
      </c>
      <c r="G356" s="62" t="s">
        <v>856</v>
      </c>
      <c r="H356" s="62" t="s">
        <v>857</v>
      </c>
      <c r="I356" s="62">
        <v>3200</v>
      </c>
      <c r="J356" s="62" t="s">
        <v>197</v>
      </c>
      <c r="K356" s="61">
        <v>29312</v>
      </c>
      <c r="L356" s="225">
        <v>2043.05</v>
      </c>
      <c r="M356" s="61"/>
      <c r="N356" s="61"/>
      <c r="O356" s="61"/>
      <c r="P356" s="60"/>
      <c r="Q356" s="62"/>
      <c r="R356" s="61"/>
      <c r="S356" s="61"/>
      <c r="T356" s="65">
        <f t="shared" si="67"/>
        <v>0</v>
      </c>
      <c r="U356" s="61"/>
      <c r="V356" s="61"/>
      <c r="W356" s="61"/>
      <c r="X356" s="61"/>
      <c r="Y356" s="61"/>
      <c r="Z356" s="61">
        <f t="shared" si="62"/>
        <v>2102.2984499999998</v>
      </c>
      <c r="AA356" s="61"/>
      <c r="AB356" s="65">
        <f t="shared" si="68"/>
        <v>2102.2984499999998</v>
      </c>
      <c r="AC356" s="61"/>
      <c r="AD356" s="61"/>
      <c r="AE356" s="61"/>
      <c r="AF356" s="61"/>
      <c r="AG356" s="61"/>
      <c r="AH356" s="61">
        <f t="shared" si="63"/>
        <v>2163.2651050499999</v>
      </c>
      <c r="AI356" s="61"/>
      <c r="AJ356" s="65">
        <f t="shared" si="64"/>
        <v>2163.2651050499999</v>
      </c>
      <c r="AK356" s="61"/>
      <c r="AL356" s="61"/>
      <c r="AM356" s="61"/>
      <c r="AN356" s="61"/>
      <c r="AO356" s="61"/>
      <c r="AP356" s="61">
        <f t="shared" si="65"/>
        <v>2225.99979309645</v>
      </c>
      <c r="AQ356" s="61"/>
      <c r="AR356" s="65">
        <f t="shared" si="69"/>
        <v>2225.99979309645</v>
      </c>
      <c r="AS356" s="61"/>
      <c r="AT356" s="61"/>
      <c r="AU356" s="61"/>
      <c r="AV356" s="61"/>
      <c r="AW356" s="61"/>
      <c r="AX356" s="61">
        <f t="shared" si="66"/>
        <v>2290.5537870962471</v>
      </c>
      <c r="AY356" s="61"/>
      <c r="AZ356" s="65">
        <f t="shared" si="70"/>
        <v>2290.5537870962471</v>
      </c>
      <c r="BA356" s="61"/>
      <c r="BB356" s="61"/>
      <c r="BC356" s="61"/>
      <c r="BD356" s="61"/>
      <c r="BE356" s="61"/>
      <c r="BF356" s="62"/>
      <c r="BG356" s="62"/>
      <c r="BH356" s="62"/>
      <c r="BI356" s="62" t="s">
        <v>1519</v>
      </c>
    </row>
    <row r="357" spans="1:61" s="67" customFormat="1" x14ac:dyDescent="0.35">
      <c r="A357" s="62" t="s">
        <v>1446</v>
      </c>
      <c r="B357" s="90" t="s">
        <v>160</v>
      </c>
      <c r="C357" s="90" t="s">
        <v>161</v>
      </c>
      <c r="D357" s="60" t="s">
        <v>162</v>
      </c>
      <c r="E357" s="62" t="s">
        <v>1447</v>
      </c>
      <c r="F357" s="62" t="s">
        <v>1423</v>
      </c>
      <c r="G357" s="62" t="s">
        <v>856</v>
      </c>
      <c r="H357" s="62" t="s">
        <v>857</v>
      </c>
      <c r="I357" s="62">
        <v>4284</v>
      </c>
      <c r="J357" s="62" t="s">
        <v>206</v>
      </c>
      <c r="K357" s="61">
        <v>39241.440000000002</v>
      </c>
      <c r="L357" s="225">
        <v>2735.13</v>
      </c>
      <c r="M357" s="61"/>
      <c r="N357" s="61"/>
      <c r="O357" s="61"/>
      <c r="P357" s="60" t="s">
        <v>120</v>
      </c>
      <c r="Q357" s="62">
        <v>48</v>
      </c>
      <c r="R357" s="61"/>
      <c r="S357" s="61"/>
      <c r="T357" s="65">
        <f t="shared" si="67"/>
        <v>0</v>
      </c>
      <c r="U357" s="61"/>
      <c r="V357" s="61"/>
      <c r="W357" s="61"/>
      <c r="X357" s="61"/>
      <c r="Y357" s="61"/>
      <c r="Z357" s="61">
        <f t="shared" si="62"/>
        <v>2814.44877</v>
      </c>
      <c r="AA357" s="61"/>
      <c r="AB357" s="65">
        <f t="shared" si="68"/>
        <v>2814.44877</v>
      </c>
      <c r="AC357" s="61"/>
      <c r="AD357" s="61"/>
      <c r="AE357" s="61"/>
      <c r="AF357" s="61"/>
      <c r="AG357" s="61"/>
      <c r="AH357" s="61">
        <f t="shared" si="63"/>
        <v>2896.06778433</v>
      </c>
      <c r="AI357" s="61"/>
      <c r="AJ357" s="65">
        <f t="shared" si="64"/>
        <v>2896.06778433</v>
      </c>
      <c r="AK357" s="61"/>
      <c r="AL357" s="61"/>
      <c r="AM357" s="61"/>
      <c r="AN357" s="61"/>
      <c r="AO357" s="61"/>
      <c r="AP357" s="61">
        <f t="shared" si="65"/>
        <v>2980.05375007557</v>
      </c>
      <c r="AQ357" s="61"/>
      <c r="AR357" s="65">
        <f t="shared" si="69"/>
        <v>2980.05375007557</v>
      </c>
      <c r="AS357" s="61"/>
      <c r="AT357" s="61"/>
      <c r="AU357" s="61"/>
      <c r="AV357" s="61"/>
      <c r="AW357" s="61"/>
      <c r="AX357" s="61">
        <f t="shared" si="66"/>
        <v>3066.4753088277616</v>
      </c>
      <c r="AY357" s="61"/>
      <c r="AZ357" s="65">
        <f t="shared" si="70"/>
        <v>3066.4753088277616</v>
      </c>
      <c r="BA357" s="61"/>
      <c r="BB357" s="61"/>
      <c r="BC357" s="61"/>
      <c r="BD357" s="61"/>
      <c r="BE357" s="61"/>
      <c r="BF357" s="62"/>
      <c r="BG357" s="62" t="s">
        <v>1491</v>
      </c>
      <c r="BH357" s="62"/>
      <c r="BI357" s="62" t="s">
        <v>1519</v>
      </c>
    </row>
    <row r="358" spans="1:61" s="67" customFormat="1" x14ac:dyDescent="0.35">
      <c r="A358" s="62" t="s">
        <v>1448</v>
      </c>
      <c r="B358" s="90" t="s">
        <v>160</v>
      </c>
      <c r="C358" s="90" t="s">
        <v>161</v>
      </c>
      <c r="D358" s="60" t="s">
        <v>162</v>
      </c>
      <c r="E358" s="62" t="s">
        <v>1449</v>
      </c>
      <c r="F358" s="62" t="s">
        <v>1423</v>
      </c>
      <c r="G358" s="62" t="s">
        <v>856</v>
      </c>
      <c r="H358" s="62" t="s">
        <v>857</v>
      </c>
      <c r="I358" s="62">
        <v>16618</v>
      </c>
      <c r="J358" s="62" t="s">
        <v>170</v>
      </c>
      <c r="K358" s="61">
        <v>152220.88</v>
      </c>
      <c r="L358" s="225">
        <v>10609.82</v>
      </c>
      <c r="M358" s="61"/>
      <c r="N358" s="61"/>
      <c r="O358" s="61"/>
      <c r="P358" s="60"/>
      <c r="Q358" s="62"/>
      <c r="R358" s="61"/>
      <c r="S358" s="61"/>
      <c r="T358" s="65">
        <f>R358+S358</f>
        <v>0</v>
      </c>
      <c r="U358" s="61"/>
      <c r="V358" s="61"/>
      <c r="W358" s="61"/>
      <c r="X358" s="61"/>
      <c r="Y358" s="61"/>
      <c r="Z358" s="61">
        <f t="shared" si="62"/>
        <v>10917.504779999999</v>
      </c>
      <c r="AA358" s="61"/>
      <c r="AB358" s="65">
        <f t="shared" si="68"/>
        <v>10917.504779999999</v>
      </c>
      <c r="AC358" s="61"/>
      <c r="AD358" s="61"/>
      <c r="AE358" s="61"/>
      <c r="AF358" s="61"/>
      <c r="AG358" s="61"/>
      <c r="AH358" s="61">
        <f t="shared" si="63"/>
        <v>11234.11241862</v>
      </c>
      <c r="AI358" s="61"/>
      <c r="AJ358" s="65">
        <f t="shared" si="64"/>
        <v>11234.11241862</v>
      </c>
      <c r="AK358" s="61"/>
      <c r="AL358" s="61"/>
      <c r="AM358" s="61"/>
      <c r="AN358" s="61"/>
      <c r="AO358" s="61"/>
      <c r="AP358" s="61">
        <f t="shared" si="65"/>
        <v>11559.901678759979</v>
      </c>
      <c r="AQ358" s="61"/>
      <c r="AR358" s="65">
        <f t="shared" si="69"/>
        <v>11559.901678759979</v>
      </c>
      <c r="AS358" s="61"/>
      <c r="AT358" s="61"/>
      <c r="AU358" s="61"/>
      <c r="AV358" s="61"/>
      <c r="AW358" s="61"/>
      <c r="AX358" s="61">
        <f t="shared" si="66"/>
        <v>11895.13882744402</v>
      </c>
      <c r="AY358" s="61"/>
      <c r="AZ358" s="65">
        <f t="shared" si="70"/>
        <v>11895.13882744402</v>
      </c>
      <c r="BA358" s="61"/>
      <c r="BB358" s="61"/>
      <c r="BC358" s="61"/>
      <c r="BD358" s="61"/>
      <c r="BE358" s="61"/>
      <c r="BF358" s="62"/>
      <c r="BG358" s="62"/>
      <c r="BH358" s="62"/>
      <c r="BI358" s="62" t="s">
        <v>1519</v>
      </c>
    </row>
    <row r="359" spans="1:61" s="67" customFormat="1" x14ac:dyDescent="0.35">
      <c r="A359" s="62" t="s">
        <v>1450</v>
      </c>
      <c r="B359" s="90" t="s">
        <v>160</v>
      </c>
      <c r="C359" s="90" t="s">
        <v>161</v>
      </c>
      <c r="D359" s="60" t="s">
        <v>162</v>
      </c>
      <c r="E359" s="62" t="s">
        <v>1451</v>
      </c>
      <c r="F359" s="62" t="s">
        <v>1423</v>
      </c>
      <c r="G359" s="62" t="s">
        <v>856</v>
      </c>
      <c r="H359" s="62" t="s">
        <v>857</v>
      </c>
      <c r="I359" s="62">
        <v>576</v>
      </c>
      <c r="J359" s="62" t="s">
        <v>173</v>
      </c>
      <c r="K359" s="61">
        <v>5276.16</v>
      </c>
      <c r="L359" s="225">
        <v>367.75</v>
      </c>
      <c r="M359" s="61"/>
      <c r="N359" s="61"/>
      <c r="O359" s="61"/>
      <c r="P359" s="60"/>
      <c r="Q359" s="62"/>
      <c r="R359" s="61"/>
      <c r="S359" s="61"/>
      <c r="T359" s="65">
        <f>R359+S359</f>
        <v>0</v>
      </c>
      <c r="U359" s="61"/>
      <c r="V359" s="61"/>
      <c r="W359" s="61"/>
      <c r="X359" s="61"/>
      <c r="Y359" s="61"/>
      <c r="Z359" s="61">
        <f t="shared" si="62"/>
        <v>378.41475000000003</v>
      </c>
      <c r="AA359" s="61"/>
      <c r="AB359" s="65">
        <f>Z359+AA359</f>
        <v>378.41475000000003</v>
      </c>
      <c r="AC359" s="61"/>
      <c r="AD359" s="61"/>
      <c r="AE359" s="61"/>
      <c r="AF359" s="61"/>
      <c r="AG359" s="61"/>
      <c r="AH359" s="61">
        <f t="shared" si="63"/>
        <v>389.38877775000003</v>
      </c>
      <c r="AI359" s="61"/>
      <c r="AJ359" s="65">
        <f t="shared" si="64"/>
        <v>389.38877775000003</v>
      </c>
      <c r="AK359" s="61"/>
      <c r="AL359" s="61"/>
      <c r="AM359" s="61"/>
      <c r="AN359" s="61"/>
      <c r="AO359" s="61"/>
      <c r="AP359" s="61">
        <f t="shared" si="65"/>
        <v>400.68105230475004</v>
      </c>
      <c r="AQ359" s="61"/>
      <c r="AR359" s="65">
        <f>AP359+AQ359</f>
        <v>400.68105230475004</v>
      </c>
      <c r="AS359" s="61"/>
      <c r="AT359" s="61"/>
      <c r="AU359" s="61"/>
      <c r="AV359" s="61"/>
      <c r="AW359" s="61"/>
      <c r="AX359" s="61">
        <f t="shared" si="66"/>
        <v>412.30080282158781</v>
      </c>
      <c r="AY359" s="61"/>
      <c r="AZ359" s="65">
        <f>SUM(AX359:AY359)</f>
        <v>412.30080282158781</v>
      </c>
      <c r="BA359" s="61"/>
      <c r="BB359" s="61"/>
      <c r="BC359" s="61"/>
      <c r="BD359" s="61"/>
      <c r="BE359" s="61"/>
      <c r="BF359" s="62"/>
      <c r="BG359" s="62"/>
      <c r="BH359" s="62"/>
      <c r="BI359" s="62" t="s">
        <v>1519</v>
      </c>
    </row>
    <row r="360" spans="1:61" s="67" customFormat="1" x14ac:dyDescent="0.35">
      <c r="A360" s="62" t="s">
        <v>1452</v>
      </c>
      <c r="B360" s="90" t="s">
        <v>160</v>
      </c>
      <c r="C360" s="90" t="s">
        <v>161</v>
      </c>
      <c r="D360" s="60" t="s">
        <v>162</v>
      </c>
      <c r="E360" s="62" t="s">
        <v>1453</v>
      </c>
      <c r="F360" s="62" t="s">
        <v>1423</v>
      </c>
      <c r="G360" s="62" t="s">
        <v>856</v>
      </c>
      <c r="H360" s="62" t="s">
        <v>857</v>
      </c>
      <c r="I360" s="62">
        <v>60</v>
      </c>
      <c r="J360" s="62" t="s">
        <v>200</v>
      </c>
      <c r="K360" s="61">
        <v>549.6</v>
      </c>
      <c r="L360" s="225">
        <v>38.31</v>
      </c>
      <c r="M360" s="61"/>
      <c r="N360" s="61"/>
      <c r="O360" s="61"/>
      <c r="P360" s="60"/>
      <c r="Q360" s="62"/>
      <c r="R360" s="61"/>
      <c r="S360" s="61"/>
      <c r="T360" s="65">
        <f t="shared" ref="T360:T371" si="71">R360+S360</f>
        <v>0</v>
      </c>
      <c r="U360" s="61"/>
      <c r="V360" s="61"/>
      <c r="W360" s="61"/>
      <c r="X360" s="61"/>
      <c r="Y360" s="61"/>
      <c r="Z360" s="61">
        <f t="shared" si="62"/>
        <v>39.420990000000003</v>
      </c>
      <c r="AA360" s="61"/>
      <c r="AB360" s="65">
        <f t="shared" ref="AB360:AB372" si="72">Z360+AA360</f>
        <v>39.420990000000003</v>
      </c>
      <c r="AC360" s="61"/>
      <c r="AD360" s="61"/>
      <c r="AE360" s="61"/>
      <c r="AF360" s="61"/>
      <c r="AG360" s="61"/>
      <c r="AH360" s="61">
        <f t="shared" si="63"/>
        <v>40.564198710000007</v>
      </c>
      <c r="AI360" s="61"/>
      <c r="AJ360" s="65">
        <f t="shared" si="64"/>
        <v>40.564198710000007</v>
      </c>
      <c r="AK360" s="61"/>
      <c r="AL360" s="61"/>
      <c r="AM360" s="61"/>
      <c r="AN360" s="61"/>
      <c r="AO360" s="61"/>
      <c r="AP360" s="61">
        <f t="shared" si="65"/>
        <v>41.740560472590005</v>
      </c>
      <c r="AQ360" s="61"/>
      <c r="AR360" s="65">
        <f t="shared" ref="AR360:AR372" si="73">AP360+AQ360</f>
        <v>41.740560472590005</v>
      </c>
      <c r="AS360" s="61"/>
      <c r="AT360" s="61"/>
      <c r="AU360" s="61"/>
      <c r="AV360" s="61"/>
      <c r="AW360" s="61"/>
      <c r="AX360" s="61">
        <f t="shared" si="66"/>
        <v>42.951036726295115</v>
      </c>
      <c r="AY360" s="61"/>
      <c r="AZ360" s="65">
        <f t="shared" ref="AZ360:AZ372" si="74">SUM(AX360:AY360)</f>
        <v>42.951036726295115</v>
      </c>
      <c r="BA360" s="61"/>
      <c r="BB360" s="61"/>
      <c r="BC360" s="61"/>
      <c r="BD360" s="61"/>
      <c r="BE360" s="61"/>
      <c r="BF360" s="62"/>
      <c r="BG360" s="62"/>
      <c r="BH360" s="62"/>
      <c r="BI360" s="62" t="s">
        <v>1519</v>
      </c>
    </row>
    <row r="361" spans="1:61" s="67" customFormat="1" x14ac:dyDescent="0.35">
      <c r="A361" s="62" t="s">
        <v>1454</v>
      </c>
      <c r="B361" s="90" t="s">
        <v>160</v>
      </c>
      <c r="C361" s="90" t="s">
        <v>161</v>
      </c>
      <c r="D361" s="60" t="s">
        <v>162</v>
      </c>
      <c r="E361" s="62" t="s">
        <v>1455</v>
      </c>
      <c r="F361" s="62" t="s">
        <v>1423</v>
      </c>
      <c r="G361" s="62" t="s">
        <v>856</v>
      </c>
      <c r="H361" s="62" t="s">
        <v>857</v>
      </c>
      <c r="I361" s="62">
        <v>573</v>
      </c>
      <c r="J361" s="62" t="s">
        <v>200</v>
      </c>
      <c r="K361" s="61">
        <v>5248.68</v>
      </c>
      <c r="L361" s="225">
        <v>365.83</v>
      </c>
      <c r="M361" s="61"/>
      <c r="N361" s="61"/>
      <c r="O361" s="61"/>
      <c r="P361" s="60"/>
      <c r="Q361" s="62"/>
      <c r="R361" s="61"/>
      <c r="S361" s="61"/>
      <c r="T361" s="65">
        <f t="shared" si="71"/>
        <v>0</v>
      </c>
      <c r="U361" s="61"/>
      <c r="V361" s="61"/>
      <c r="W361" s="61"/>
      <c r="X361" s="61"/>
      <c r="Y361" s="61"/>
      <c r="Z361" s="61">
        <f t="shared" si="62"/>
        <v>376.43906999999996</v>
      </c>
      <c r="AA361" s="61"/>
      <c r="AB361" s="65">
        <f t="shared" si="72"/>
        <v>376.43906999999996</v>
      </c>
      <c r="AC361" s="61"/>
      <c r="AD361" s="61"/>
      <c r="AE361" s="61"/>
      <c r="AF361" s="61"/>
      <c r="AG361" s="61"/>
      <c r="AH361" s="61">
        <f t="shared" si="63"/>
        <v>387.35580302999995</v>
      </c>
      <c r="AI361" s="61"/>
      <c r="AJ361" s="65">
        <f t="shared" si="64"/>
        <v>387.35580302999995</v>
      </c>
      <c r="AK361" s="61"/>
      <c r="AL361" s="61"/>
      <c r="AM361" s="61"/>
      <c r="AN361" s="61"/>
      <c r="AO361" s="61"/>
      <c r="AP361" s="61">
        <f t="shared" si="65"/>
        <v>398.58912131786997</v>
      </c>
      <c r="AQ361" s="61"/>
      <c r="AR361" s="65">
        <f t="shared" si="73"/>
        <v>398.58912131786997</v>
      </c>
      <c r="AS361" s="61"/>
      <c r="AT361" s="61"/>
      <c r="AU361" s="61"/>
      <c r="AV361" s="61"/>
      <c r="AW361" s="61"/>
      <c r="AX361" s="61">
        <f t="shared" si="66"/>
        <v>410.14820583608821</v>
      </c>
      <c r="AY361" s="61"/>
      <c r="AZ361" s="65">
        <f t="shared" si="74"/>
        <v>410.14820583608821</v>
      </c>
      <c r="BA361" s="61"/>
      <c r="BB361" s="61"/>
      <c r="BC361" s="61"/>
      <c r="BD361" s="61"/>
      <c r="BE361" s="61"/>
      <c r="BF361" s="62"/>
      <c r="BG361" s="62"/>
      <c r="BH361" s="62"/>
      <c r="BI361" s="62" t="s">
        <v>1519</v>
      </c>
    </row>
    <row r="362" spans="1:61" s="67" customFormat="1" x14ac:dyDescent="0.35">
      <c r="A362" s="62" t="s">
        <v>1456</v>
      </c>
      <c r="B362" s="90" t="s">
        <v>160</v>
      </c>
      <c r="C362" s="90" t="s">
        <v>161</v>
      </c>
      <c r="D362" s="60" t="s">
        <v>162</v>
      </c>
      <c r="E362" s="62" t="s">
        <v>1457</v>
      </c>
      <c r="F362" s="62" t="s">
        <v>1423</v>
      </c>
      <c r="G362" s="62" t="s">
        <v>856</v>
      </c>
      <c r="H362" s="62" t="s">
        <v>857</v>
      </c>
      <c r="I362" s="62">
        <v>22922</v>
      </c>
      <c r="J362" s="62" t="s">
        <v>173</v>
      </c>
      <c r="K362" s="61">
        <v>209965.52</v>
      </c>
      <c r="L362" s="225">
        <v>14634.63</v>
      </c>
      <c r="M362" s="61"/>
      <c r="N362" s="61"/>
      <c r="O362" s="61"/>
      <c r="P362" s="60"/>
      <c r="Q362" s="62"/>
      <c r="R362" s="61"/>
      <c r="S362" s="61"/>
      <c r="T362" s="65">
        <f t="shared" si="71"/>
        <v>0</v>
      </c>
      <c r="U362" s="61"/>
      <c r="V362" s="61"/>
      <c r="W362" s="61"/>
      <c r="X362" s="61"/>
      <c r="Y362" s="61"/>
      <c r="Z362" s="61">
        <f t="shared" si="62"/>
        <v>15059.03427</v>
      </c>
      <c r="AA362" s="61"/>
      <c r="AB362" s="65">
        <f t="shared" si="72"/>
        <v>15059.03427</v>
      </c>
      <c r="AC362" s="61"/>
      <c r="AD362" s="61"/>
      <c r="AE362" s="61"/>
      <c r="AF362" s="61"/>
      <c r="AG362" s="61"/>
      <c r="AH362" s="61">
        <f t="shared" si="63"/>
        <v>15495.74626383</v>
      </c>
      <c r="AI362" s="61"/>
      <c r="AJ362" s="65">
        <f t="shared" si="64"/>
        <v>15495.74626383</v>
      </c>
      <c r="AK362" s="61"/>
      <c r="AL362" s="61"/>
      <c r="AM362" s="61"/>
      <c r="AN362" s="61"/>
      <c r="AO362" s="61"/>
      <c r="AP362" s="61">
        <f t="shared" si="65"/>
        <v>15945.12290548107</v>
      </c>
      <c r="AQ362" s="61"/>
      <c r="AR362" s="65">
        <f t="shared" si="73"/>
        <v>15945.12290548107</v>
      </c>
      <c r="AS362" s="61"/>
      <c r="AT362" s="61"/>
      <c r="AU362" s="61"/>
      <c r="AV362" s="61"/>
      <c r="AW362" s="61"/>
      <c r="AX362" s="61">
        <f t="shared" si="66"/>
        <v>16407.531469740021</v>
      </c>
      <c r="AY362" s="61"/>
      <c r="AZ362" s="65">
        <f t="shared" si="74"/>
        <v>16407.531469740021</v>
      </c>
      <c r="BA362" s="61"/>
      <c r="BB362" s="61"/>
      <c r="BC362" s="61"/>
      <c r="BD362" s="61"/>
      <c r="BE362" s="61"/>
      <c r="BF362" s="62"/>
      <c r="BG362" s="62"/>
      <c r="BH362" s="62"/>
      <c r="BI362" s="62" t="s">
        <v>1519</v>
      </c>
    </row>
    <row r="363" spans="1:61" s="67" customFormat="1" x14ac:dyDescent="0.35">
      <c r="A363" s="62" t="s">
        <v>1458</v>
      </c>
      <c r="B363" s="90" t="s">
        <v>160</v>
      </c>
      <c r="C363" s="90" t="s">
        <v>161</v>
      </c>
      <c r="D363" s="60" t="s">
        <v>162</v>
      </c>
      <c r="E363" s="62" t="s">
        <v>1459</v>
      </c>
      <c r="F363" s="62" t="s">
        <v>1423</v>
      </c>
      <c r="G363" s="62" t="s">
        <v>856</v>
      </c>
      <c r="H363" s="62" t="s">
        <v>857</v>
      </c>
      <c r="I363" s="62">
        <v>8579</v>
      </c>
      <c r="J363" s="62" t="s">
        <v>173</v>
      </c>
      <c r="K363" s="61">
        <v>78583.64</v>
      </c>
      <c r="L363" s="225">
        <v>5477.29</v>
      </c>
      <c r="M363" s="61"/>
      <c r="N363" s="61"/>
      <c r="O363" s="61"/>
      <c r="P363" s="60"/>
      <c r="Q363" s="62"/>
      <c r="R363" s="61"/>
      <c r="S363" s="61"/>
      <c r="T363" s="65">
        <f t="shared" si="71"/>
        <v>0</v>
      </c>
      <c r="U363" s="61"/>
      <c r="V363" s="61"/>
      <c r="W363" s="61"/>
      <c r="X363" s="61"/>
      <c r="Y363" s="61"/>
      <c r="Z363" s="61">
        <f t="shared" si="62"/>
        <v>5636.13141</v>
      </c>
      <c r="AA363" s="61"/>
      <c r="AB363" s="65">
        <f t="shared" si="72"/>
        <v>5636.13141</v>
      </c>
      <c r="AC363" s="61"/>
      <c r="AD363" s="61"/>
      <c r="AE363" s="61"/>
      <c r="AF363" s="61"/>
      <c r="AG363" s="61"/>
      <c r="AH363" s="61">
        <f t="shared" si="63"/>
        <v>5799.5792208900002</v>
      </c>
      <c r="AI363" s="61"/>
      <c r="AJ363" s="65">
        <f t="shared" si="64"/>
        <v>5799.5792208900002</v>
      </c>
      <c r="AK363" s="61"/>
      <c r="AL363" s="61"/>
      <c r="AM363" s="61"/>
      <c r="AN363" s="61"/>
      <c r="AO363" s="61"/>
      <c r="AP363" s="61">
        <f t="shared" si="65"/>
        <v>5967.76701829581</v>
      </c>
      <c r="AQ363" s="61"/>
      <c r="AR363" s="65">
        <f t="shared" si="73"/>
        <v>5967.76701829581</v>
      </c>
      <c r="AS363" s="61"/>
      <c r="AT363" s="61"/>
      <c r="AU363" s="61"/>
      <c r="AV363" s="61"/>
      <c r="AW363" s="61"/>
      <c r="AX363" s="61">
        <f t="shared" si="66"/>
        <v>6140.8322618263883</v>
      </c>
      <c r="AY363" s="61"/>
      <c r="AZ363" s="65">
        <f t="shared" si="74"/>
        <v>6140.8322618263883</v>
      </c>
      <c r="BA363" s="61"/>
      <c r="BB363" s="61"/>
      <c r="BC363" s="61"/>
      <c r="BD363" s="61"/>
      <c r="BE363" s="61"/>
      <c r="BF363" s="62"/>
      <c r="BG363" s="62"/>
      <c r="BH363" s="62"/>
      <c r="BI363" s="62" t="s">
        <v>1519</v>
      </c>
    </row>
    <row r="364" spans="1:61" s="67" customFormat="1" x14ac:dyDescent="0.35">
      <c r="A364" s="62" t="s">
        <v>1460</v>
      </c>
      <c r="B364" s="90" t="s">
        <v>160</v>
      </c>
      <c r="C364" s="90" t="s">
        <v>161</v>
      </c>
      <c r="D364" s="60" t="s">
        <v>162</v>
      </c>
      <c r="E364" s="62" t="s">
        <v>1461</v>
      </c>
      <c r="F364" s="62" t="s">
        <v>1423</v>
      </c>
      <c r="G364" s="62" t="s">
        <v>856</v>
      </c>
      <c r="H364" s="62" t="s">
        <v>857</v>
      </c>
      <c r="I364" s="62">
        <v>1120</v>
      </c>
      <c r="J364" s="62" t="s">
        <v>203</v>
      </c>
      <c r="K364" s="61">
        <v>10259.200000000001</v>
      </c>
      <c r="L364" s="225">
        <v>715.07</v>
      </c>
      <c r="M364" s="61"/>
      <c r="N364" s="61"/>
      <c r="O364" s="61"/>
      <c r="P364" s="60"/>
      <c r="Q364" s="62"/>
      <c r="R364" s="61"/>
      <c r="S364" s="61"/>
      <c r="T364" s="65">
        <f t="shared" si="71"/>
        <v>0</v>
      </c>
      <c r="U364" s="61"/>
      <c r="V364" s="61"/>
      <c r="W364" s="61"/>
      <c r="X364" s="61"/>
      <c r="Y364" s="61"/>
      <c r="Z364" s="61">
        <f t="shared" si="62"/>
        <v>735.80703000000005</v>
      </c>
      <c r="AA364" s="61"/>
      <c r="AB364" s="65">
        <f t="shared" si="72"/>
        <v>735.80703000000005</v>
      </c>
      <c r="AC364" s="61"/>
      <c r="AD364" s="61"/>
      <c r="AE364" s="61"/>
      <c r="AF364" s="61"/>
      <c r="AG364" s="61"/>
      <c r="AH364" s="61">
        <f t="shared" si="63"/>
        <v>757.14543387000003</v>
      </c>
      <c r="AI364" s="61"/>
      <c r="AJ364" s="65">
        <f t="shared" si="64"/>
        <v>757.14543387000003</v>
      </c>
      <c r="AK364" s="61"/>
      <c r="AL364" s="61"/>
      <c r="AM364" s="61"/>
      <c r="AN364" s="61"/>
      <c r="AO364" s="61"/>
      <c r="AP364" s="61">
        <f t="shared" si="65"/>
        <v>779.10265145223002</v>
      </c>
      <c r="AQ364" s="61"/>
      <c r="AR364" s="65">
        <f t="shared" si="73"/>
        <v>779.10265145223002</v>
      </c>
      <c r="AS364" s="61"/>
      <c r="AT364" s="61"/>
      <c r="AU364" s="61"/>
      <c r="AV364" s="61"/>
      <c r="AW364" s="61"/>
      <c r="AX364" s="61">
        <f t="shared" si="66"/>
        <v>801.69662834434473</v>
      </c>
      <c r="AY364" s="61"/>
      <c r="AZ364" s="65">
        <f t="shared" si="74"/>
        <v>801.69662834434473</v>
      </c>
      <c r="BA364" s="61"/>
      <c r="BB364" s="61"/>
      <c r="BC364" s="61"/>
      <c r="BD364" s="61"/>
      <c r="BE364" s="61"/>
      <c r="BF364" s="62"/>
      <c r="BG364" s="62"/>
      <c r="BH364" s="62"/>
      <c r="BI364" s="62" t="s">
        <v>1519</v>
      </c>
    </row>
    <row r="365" spans="1:61" s="67" customFormat="1" x14ac:dyDescent="0.35">
      <c r="A365" s="62" t="s">
        <v>1462</v>
      </c>
      <c r="B365" s="90" t="s">
        <v>160</v>
      </c>
      <c r="C365" s="90" t="s">
        <v>161</v>
      </c>
      <c r="D365" s="60" t="s">
        <v>162</v>
      </c>
      <c r="E365" s="62" t="s">
        <v>1463</v>
      </c>
      <c r="F365" s="62" t="s">
        <v>1423</v>
      </c>
      <c r="G365" s="62" t="s">
        <v>856</v>
      </c>
      <c r="H365" s="62" t="s">
        <v>857</v>
      </c>
      <c r="I365" s="62">
        <v>16618</v>
      </c>
      <c r="J365" s="62" t="s">
        <v>170</v>
      </c>
      <c r="K365" s="61">
        <v>152220.88</v>
      </c>
      <c r="L365" s="225">
        <v>10609.82</v>
      </c>
      <c r="M365" s="61"/>
      <c r="N365" s="61"/>
      <c r="O365" s="61"/>
      <c r="P365" s="60"/>
      <c r="Q365" s="62"/>
      <c r="R365" s="61"/>
      <c r="S365" s="61"/>
      <c r="T365" s="65">
        <f t="shared" si="71"/>
        <v>0</v>
      </c>
      <c r="U365" s="61"/>
      <c r="V365" s="61"/>
      <c r="W365" s="61"/>
      <c r="X365" s="61"/>
      <c r="Y365" s="61"/>
      <c r="Z365" s="61">
        <f t="shared" si="62"/>
        <v>10917.504779999999</v>
      </c>
      <c r="AA365" s="61"/>
      <c r="AB365" s="65">
        <f t="shared" si="72"/>
        <v>10917.504779999999</v>
      </c>
      <c r="AC365" s="61"/>
      <c r="AD365" s="61"/>
      <c r="AE365" s="61"/>
      <c r="AF365" s="61"/>
      <c r="AG365" s="61"/>
      <c r="AH365" s="61">
        <f t="shared" si="63"/>
        <v>11234.11241862</v>
      </c>
      <c r="AI365" s="61"/>
      <c r="AJ365" s="65">
        <f t="shared" si="64"/>
        <v>11234.11241862</v>
      </c>
      <c r="AK365" s="61"/>
      <c r="AL365" s="61"/>
      <c r="AM365" s="61"/>
      <c r="AN365" s="61"/>
      <c r="AO365" s="61"/>
      <c r="AP365" s="61">
        <f t="shared" si="65"/>
        <v>11559.901678759979</v>
      </c>
      <c r="AQ365" s="61"/>
      <c r="AR365" s="65">
        <f t="shared" si="73"/>
        <v>11559.901678759979</v>
      </c>
      <c r="AS365" s="61"/>
      <c r="AT365" s="61"/>
      <c r="AU365" s="61"/>
      <c r="AV365" s="61"/>
      <c r="AW365" s="61"/>
      <c r="AX365" s="61">
        <f t="shared" si="66"/>
        <v>11895.13882744402</v>
      </c>
      <c r="AY365" s="61"/>
      <c r="AZ365" s="65">
        <f t="shared" si="74"/>
        <v>11895.13882744402</v>
      </c>
      <c r="BA365" s="61"/>
      <c r="BB365" s="61"/>
      <c r="BC365" s="61"/>
      <c r="BD365" s="61"/>
      <c r="BE365" s="61"/>
      <c r="BF365" s="62"/>
      <c r="BG365" s="62"/>
      <c r="BH365" s="62"/>
      <c r="BI365" s="62" t="s">
        <v>1519</v>
      </c>
    </row>
    <row r="366" spans="1:61" s="67" customFormat="1" x14ac:dyDescent="0.35">
      <c r="A366" s="62" t="s">
        <v>1464</v>
      </c>
      <c r="B366" s="90" t="s">
        <v>160</v>
      </c>
      <c r="C366" s="90" t="s">
        <v>161</v>
      </c>
      <c r="D366" s="60" t="s">
        <v>162</v>
      </c>
      <c r="E366" s="62" t="s">
        <v>1465</v>
      </c>
      <c r="F366" s="62" t="s">
        <v>1423</v>
      </c>
      <c r="G366" s="62" t="s">
        <v>856</v>
      </c>
      <c r="H366" s="62" t="s">
        <v>857</v>
      </c>
      <c r="I366" s="62">
        <v>2720</v>
      </c>
      <c r="J366" s="62" t="s">
        <v>176</v>
      </c>
      <c r="K366" s="61">
        <v>24915.200000000001</v>
      </c>
      <c r="L366" s="225">
        <v>1736.59</v>
      </c>
      <c r="M366" s="61"/>
      <c r="N366" s="61"/>
      <c r="O366" s="61"/>
      <c r="P366" s="60"/>
      <c r="Q366" s="62"/>
      <c r="R366" s="61"/>
      <c r="S366" s="61"/>
      <c r="T366" s="65">
        <f t="shared" si="71"/>
        <v>0</v>
      </c>
      <c r="U366" s="61"/>
      <c r="V366" s="61"/>
      <c r="W366" s="61"/>
      <c r="X366" s="61"/>
      <c r="Y366" s="61"/>
      <c r="Z366" s="61">
        <f t="shared" si="62"/>
        <v>1786.95111</v>
      </c>
      <c r="AA366" s="61"/>
      <c r="AB366" s="65">
        <f t="shared" si="72"/>
        <v>1786.95111</v>
      </c>
      <c r="AC366" s="61"/>
      <c r="AD366" s="61"/>
      <c r="AE366" s="61"/>
      <c r="AF366" s="61"/>
      <c r="AG366" s="61"/>
      <c r="AH366" s="61">
        <f t="shared" si="63"/>
        <v>1838.77269219</v>
      </c>
      <c r="AI366" s="61"/>
      <c r="AJ366" s="65">
        <f t="shared" si="64"/>
        <v>1838.77269219</v>
      </c>
      <c r="AK366" s="61"/>
      <c r="AL366" s="61"/>
      <c r="AM366" s="61"/>
      <c r="AN366" s="61"/>
      <c r="AO366" s="61"/>
      <c r="AP366" s="61">
        <f t="shared" si="65"/>
        <v>1892.0971002635101</v>
      </c>
      <c r="AQ366" s="61"/>
      <c r="AR366" s="65">
        <f t="shared" si="73"/>
        <v>1892.0971002635101</v>
      </c>
      <c r="AS366" s="61"/>
      <c r="AT366" s="61"/>
      <c r="AU366" s="61"/>
      <c r="AV366" s="61"/>
      <c r="AW366" s="61"/>
      <c r="AX366" s="61">
        <f t="shared" si="66"/>
        <v>1946.967916171152</v>
      </c>
      <c r="AY366" s="61"/>
      <c r="AZ366" s="65">
        <f t="shared" si="74"/>
        <v>1946.967916171152</v>
      </c>
      <c r="BA366" s="61"/>
      <c r="BB366" s="61"/>
      <c r="BC366" s="61"/>
      <c r="BD366" s="61"/>
      <c r="BE366" s="61"/>
      <c r="BF366" s="62"/>
      <c r="BG366" s="62"/>
      <c r="BH366" s="62"/>
      <c r="BI366" s="62" t="s">
        <v>1519</v>
      </c>
    </row>
    <row r="367" spans="1:61" s="67" customFormat="1" x14ac:dyDescent="0.35">
      <c r="A367" s="62" t="s">
        <v>1466</v>
      </c>
      <c r="B367" s="90" t="s">
        <v>160</v>
      </c>
      <c r="C367" s="90" t="s">
        <v>161</v>
      </c>
      <c r="D367" s="60" t="s">
        <v>162</v>
      </c>
      <c r="E367" s="62" t="s">
        <v>1467</v>
      </c>
      <c r="F367" s="62" t="s">
        <v>1423</v>
      </c>
      <c r="G367" s="62" t="s">
        <v>856</v>
      </c>
      <c r="H367" s="62" t="s">
        <v>857</v>
      </c>
      <c r="I367" s="62">
        <v>90</v>
      </c>
      <c r="J367" s="62" t="s">
        <v>200</v>
      </c>
      <c r="K367" s="61">
        <v>824.4</v>
      </c>
      <c r="L367" s="225">
        <v>57.46</v>
      </c>
      <c r="M367" s="61"/>
      <c r="N367" s="61"/>
      <c r="O367" s="61"/>
      <c r="P367" s="60"/>
      <c r="Q367" s="62"/>
      <c r="R367" s="61"/>
      <c r="S367" s="61"/>
      <c r="T367" s="65">
        <f t="shared" si="71"/>
        <v>0</v>
      </c>
      <c r="U367" s="61"/>
      <c r="V367" s="61"/>
      <c r="W367" s="61"/>
      <c r="X367" s="61"/>
      <c r="Y367" s="61"/>
      <c r="Z367" s="61">
        <f t="shared" si="62"/>
        <v>59.126339999999999</v>
      </c>
      <c r="AA367" s="61"/>
      <c r="AB367" s="65">
        <f t="shared" si="72"/>
        <v>59.126339999999999</v>
      </c>
      <c r="AC367" s="61"/>
      <c r="AD367" s="61"/>
      <c r="AE367" s="61"/>
      <c r="AF367" s="61"/>
      <c r="AG367" s="61"/>
      <c r="AH367" s="61">
        <f t="shared" si="63"/>
        <v>60.841003860000001</v>
      </c>
      <c r="AI367" s="61"/>
      <c r="AJ367" s="65">
        <f t="shared" si="64"/>
        <v>60.841003860000001</v>
      </c>
      <c r="AK367" s="61"/>
      <c r="AL367" s="61"/>
      <c r="AM367" s="61"/>
      <c r="AN367" s="61"/>
      <c r="AO367" s="61"/>
      <c r="AP367" s="61">
        <f t="shared" si="65"/>
        <v>62.605392971939999</v>
      </c>
      <c r="AQ367" s="61"/>
      <c r="AR367" s="65">
        <f t="shared" si="73"/>
        <v>62.605392971939999</v>
      </c>
      <c r="AS367" s="61"/>
      <c r="AT367" s="61"/>
      <c r="AU367" s="61"/>
      <c r="AV367" s="61"/>
      <c r="AW367" s="61"/>
      <c r="AX367" s="61">
        <f t="shared" si="66"/>
        <v>64.420949368126259</v>
      </c>
      <c r="AY367" s="61"/>
      <c r="AZ367" s="65">
        <f t="shared" si="74"/>
        <v>64.420949368126259</v>
      </c>
      <c r="BA367" s="61"/>
      <c r="BB367" s="61"/>
      <c r="BC367" s="61"/>
      <c r="BD367" s="61"/>
      <c r="BE367" s="61"/>
      <c r="BF367" s="62"/>
      <c r="BG367" s="62"/>
      <c r="BH367" s="62"/>
      <c r="BI367" s="62" t="s">
        <v>1519</v>
      </c>
    </row>
    <row r="368" spans="1:61" s="67" customFormat="1" x14ac:dyDescent="0.35">
      <c r="A368" s="62" t="s">
        <v>1468</v>
      </c>
      <c r="B368" s="90" t="s">
        <v>160</v>
      </c>
      <c r="C368" s="90" t="s">
        <v>161</v>
      </c>
      <c r="D368" s="60" t="s">
        <v>162</v>
      </c>
      <c r="E368" s="62" t="s">
        <v>1469</v>
      </c>
      <c r="F368" s="62" t="s">
        <v>1423</v>
      </c>
      <c r="G368" s="62" t="s">
        <v>856</v>
      </c>
      <c r="H368" s="62" t="s">
        <v>857</v>
      </c>
      <c r="I368" s="62">
        <v>10878</v>
      </c>
      <c r="J368" s="62" t="s">
        <v>1470</v>
      </c>
      <c r="K368" s="61">
        <v>99642.48</v>
      </c>
      <c r="L368" s="61" t="s">
        <v>1506</v>
      </c>
      <c r="M368" s="61"/>
      <c r="N368" s="61"/>
      <c r="O368" s="61"/>
      <c r="P368" s="60"/>
      <c r="Q368" s="62"/>
      <c r="R368" s="61"/>
      <c r="S368" s="61"/>
      <c r="T368" s="65">
        <f t="shared" si="71"/>
        <v>0</v>
      </c>
      <c r="U368" s="61"/>
      <c r="V368" s="61"/>
      <c r="W368" s="61"/>
      <c r="X368" s="61"/>
      <c r="Y368" s="61"/>
      <c r="Z368" s="61"/>
      <c r="AA368" s="61"/>
      <c r="AB368" s="65">
        <f t="shared" si="72"/>
        <v>0</v>
      </c>
      <c r="AC368" s="61"/>
      <c r="AD368" s="61"/>
      <c r="AE368" s="61"/>
      <c r="AF368" s="61"/>
      <c r="AG368" s="61"/>
      <c r="AH368" s="61">
        <f t="shared" si="63"/>
        <v>0</v>
      </c>
      <c r="AI368" s="61"/>
      <c r="AJ368" s="65">
        <f t="shared" si="64"/>
        <v>0</v>
      </c>
      <c r="AK368" s="61"/>
      <c r="AL368" s="61"/>
      <c r="AM368" s="61"/>
      <c r="AN368" s="61"/>
      <c r="AO368" s="61"/>
      <c r="AP368" s="61">
        <f t="shared" si="65"/>
        <v>0</v>
      </c>
      <c r="AQ368" s="61"/>
      <c r="AR368" s="65">
        <f t="shared" si="73"/>
        <v>0</v>
      </c>
      <c r="AS368" s="61"/>
      <c r="AT368" s="61"/>
      <c r="AU368" s="61"/>
      <c r="AV368" s="61"/>
      <c r="AW368" s="61"/>
      <c r="AX368" s="61">
        <f t="shared" si="66"/>
        <v>0</v>
      </c>
      <c r="AY368" s="61"/>
      <c r="AZ368" s="65">
        <f t="shared" si="74"/>
        <v>0</v>
      </c>
      <c r="BA368" s="61"/>
      <c r="BB368" s="61"/>
      <c r="BC368" s="61"/>
      <c r="BD368" s="61"/>
      <c r="BE368" s="61"/>
      <c r="BF368" s="62"/>
      <c r="BG368" s="62"/>
      <c r="BH368" s="62"/>
      <c r="BI368" s="62" t="s">
        <v>1519</v>
      </c>
    </row>
    <row r="369" spans="1:61" s="67" customFormat="1" x14ac:dyDescent="0.35">
      <c r="A369" s="62" t="s">
        <v>1471</v>
      </c>
      <c r="B369" s="90" t="s">
        <v>160</v>
      </c>
      <c r="C369" s="90" t="s">
        <v>161</v>
      </c>
      <c r="D369" s="60" t="s">
        <v>162</v>
      </c>
      <c r="E369" s="62" t="s">
        <v>1472</v>
      </c>
      <c r="F369" s="62" t="s">
        <v>1423</v>
      </c>
      <c r="G369" s="62" t="s">
        <v>856</v>
      </c>
      <c r="H369" s="62" t="s">
        <v>857</v>
      </c>
      <c r="I369" s="62">
        <v>1440</v>
      </c>
      <c r="J369" s="62" t="s">
        <v>203</v>
      </c>
      <c r="K369" s="61">
        <v>13190.4</v>
      </c>
      <c r="L369" s="225">
        <v>919.37</v>
      </c>
      <c r="M369" s="61"/>
      <c r="N369" s="61"/>
      <c r="O369" s="61"/>
      <c r="P369" s="60"/>
      <c r="Q369" s="62"/>
      <c r="R369" s="61"/>
      <c r="S369" s="61"/>
      <c r="T369" s="65">
        <f t="shared" si="71"/>
        <v>0</v>
      </c>
      <c r="U369" s="61"/>
      <c r="V369" s="61"/>
      <c r="W369" s="61"/>
      <c r="X369" s="61"/>
      <c r="Y369" s="61"/>
      <c r="Z369" s="61">
        <f t="shared" si="62"/>
        <v>946.03173000000004</v>
      </c>
      <c r="AA369" s="61"/>
      <c r="AB369" s="65">
        <f t="shared" si="72"/>
        <v>946.03173000000004</v>
      </c>
      <c r="AC369" s="61"/>
      <c r="AD369" s="61"/>
      <c r="AE369" s="61"/>
      <c r="AF369" s="61"/>
      <c r="AG369" s="61"/>
      <c r="AH369" s="61">
        <f t="shared" si="63"/>
        <v>973.46665017000009</v>
      </c>
      <c r="AI369" s="61"/>
      <c r="AJ369" s="65">
        <f t="shared" si="64"/>
        <v>973.46665017000009</v>
      </c>
      <c r="AK369" s="61"/>
      <c r="AL369" s="61"/>
      <c r="AM369" s="61"/>
      <c r="AN369" s="61"/>
      <c r="AO369" s="61"/>
      <c r="AP369" s="61">
        <f t="shared" si="65"/>
        <v>1001.6971830249302</v>
      </c>
      <c r="AQ369" s="61"/>
      <c r="AR369" s="65">
        <f t="shared" si="73"/>
        <v>1001.6971830249302</v>
      </c>
      <c r="AS369" s="61"/>
      <c r="AT369" s="61"/>
      <c r="AU369" s="61"/>
      <c r="AV369" s="61"/>
      <c r="AW369" s="61"/>
      <c r="AX369" s="61">
        <f t="shared" si="66"/>
        <v>1030.746401332653</v>
      </c>
      <c r="AY369" s="61"/>
      <c r="AZ369" s="65">
        <f t="shared" si="74"/>
        <v>1030.746401332653</v>
      </c>
      <c r="BA369" s="61"/>
      <c r="BB369" s="61"/>
      <c r="BC369" s="61"/>
      <c r="BD369" s="61"/>
      <c r="BE369" s="61"/>
      <c r="BF369" s="62"/>
      <c r="BG369" s="62"/>
      <c r="BH369" s="62"/>
      <c r="BI369" s="62" t="s">
        <v>1519</v>
      </c>
    </row>
    <row r="370" spans="1:61" s="67" customFormat="1" x14ac:dyDescent="0.35">
      <c r="A370" s="62" t="s">
        <v>1473</v>
      </c>
      <c r="B370" s="90" t="s">
        <v>160</v>
      </c>
      <c r="C370" s="90" t="s">
        <v>161</v>
      </c>
      <c r="D370" s="60" t="s">
        <v>162</v>
      </c>
      <c r="E370" s="62" t="s">
        <v>1474</v>
      </c>
      <c r="F370" s="62" t="s">
        <v>1423</v>
      </c>
      <c r="G370" s="62" t="s">
        <v>856</v>
      </c>
      <c r="H370" s="62" t="s">
        <v>857</v>
      </c>
      <c r="I370" s="62">
        <v>12151</v>
      </c>
      <c r="J370" s="62" t="s">
        <v>170</v>
      </c>
      <c r="K370" s="61">
        <v>111303.16</v>
      </c>
      <c r="L370" s="225">
        <v>7757.85</v>
      </c>
      <c r="M370" s="61"/>
      <c r="N370" s="61"/>
      <c r="O370" s="61"/>
      <c r="P370" s="60"/>
      <c r="Q370" s="62"/>
      <c r="R370" s="61"/>
      <c r="S370" s="61"/>
      <c r="T370" s="65">
        <f t="shared" si="71"/>
        <v>0</v>
      </c>
      <c r="U370" s="61"/>
      <c r="V370" s="61"/>
      <c r="W370" s="61"/>
      <c r="X370" s="61"/>
      <c r="Y370" s="61"/>
      <c r="Z370" s="61">
        <f t="shared" si="62"/>
        <v>7982.8276500000002</v>
      </c>
      <c r="AA370" s="61"/>
      <c r="AB370" s="65">
        <f t="shared" si="72"/>
        <v>7982.8276500000002</v>
      </c>
      <c r="AC370" s="61"/>
      <c r="AD370" s="61"/>
      <c r="AE370" s="61"/>
      <c r="AF370" s="61"/>
      <c r="AG370" s="61"/>
      <c r="AH370" s="61">
        <f t="shared" si="63"/>
        <v>8214.329651850001</v>
      </c>
      <c r="AI370" s="61"/>
      <c r="AJ370" s="65">
        <f t="shared" si="64"/>
        <v>8214.329651850001</v>
      </c>
      <c r="AK370" s="61"/>
      <c r="AL370" s="61"/>
      <c r="AM370" s="61"/>
      <c r="AN370" s="61"/>
      <c r="AO370" s="61"/>
      <c r="AP370" s="61">
        <f t="shared" si="65"/>
        <v>8452.5452117536515</v>
      </c>
      <c r="AQ370" s="61"/>
      <c r="AR370" s="65">
        <f t="shared" si="73"/>
        <v>8452.5452117536515</v>
      </c>
      <c r="AS370" s="61"/>
      <c r="AT370" s="61"/>
      <c r="AU370" s="61"/>
      <c r="AV370" s="61"/>
      <c r="AW370" s="61"/>
      <c r="AX370" s="61">
        <f t="shared" si="66"/>
        <v>8697.6690228945081</v>
      </c>
      <c r="AY370" s="61"/>
      <c r="AZ370" s="65">
        <f t="shared" si="74"/>
        <v>8697.6690228945081</v>
      </c>
      <c r="BA370" s="61"/>
      <c r="BB370" s="61"/>
      <c r="BC370" s="61"/>
      <c r="BD370" s="61"/>
      <c r="BE370" s="61"/>
      <c r="BF370" s="62"/>
      <c r="BG370" s="62"/>
      <c r="BH370" s="62"/>
      <c r="BI370" s="62" t="s">
        <v>1519</v>
      </c>
    </row>
    <row r="371" spans="1:61" s="67" customFormat="1" x14ac:dyDescent="0.35">
      <c r="A371" s="62" t="s">
        <v>1475</v>
      </c>
      <c r="B371" s="90" t="s">
        <v>160</v>
      </c>
      <c r="C371" s="90" t="s">
        <v>161</v>
      </c>
      <c r="D371" s="60" t="s">
        <v>162</v>
      </c>
      <c r="E371" s="62" t="s">
        <v>1476</v>
      </c>
      <c r="F371" s="62" t="s">
        <v>1423</v>
      </c>
      <c r="G371" s="62" t="s">
        <v>856</v>
      </c>
      <c r="H371" s="62" t="s">
        <v>857</v>
      </c>
      <c r="I371" s="62">
        <v>8469</v>
      </c>
      <c r="J371" s="62" t="s">
        <v>170</v>
      </c>
      <c r="K371" s="61">
        <v>77576.040000000008</v>
      </c>
      <c r="L371" s="225">
        <v>5407.06</v>
      </c>
      <c r="M371" s="61"/>
      <c r="N371" s="61"/>
      <c r="O371" s="61"/>
      <c r="P371" s="60"/>
      <c r="Q371" s="62"/>
      <c r="R371" s="61"/>
      <c r="S371" s="61"/>
      <c r="T371" s="65">
        <f t="shared" si="71"/>
        <v>0</v>
      </c>
      <c r="U371" s="61"/>
      <c r="V371" s="61"/>
      <c r="W371" s="61"/>
      <c r="X371" s="61"/>
      <c r="Y371" s="61"/>
      <c r="Z371" s="61">
        <f t="shared" si="62"/>
        <v>5563.86474</v>
      </c>
      <c r="AA371" s="61"/>
      <c r="AB371" s="65">
        <f t="shared" si="72"/>
        <v>5563.86474</v>
      </c>
      <c r="AC371" s="61"/>
      <c r="AD371" s="61"/>
      <c r="AE371" s="61"/>
      <c r="AF371" s="61"/>
      <c r="AG371" s="61"/>
      <c r="AH371" s="61">
        <f t="shared" si="63"/>
        <v>5725.2168174600001</v>
      </c>
      <c r="AI371" s="61"/>
      <c r="AJ371" s="65">
        <f t="shared" si="64"/>
        <v>5725.2168174600001</v>
      </c>
      <c r="AK371" s="61"/>
      <c r="AL371" s="61"/>
      <c r="AM371" s="61"/>
      <c r="AN371" s="61"/>
      <c r="AO371" s="61"/>
      <c r="AP371" s="61">
        <f t="shared" si="65"/>
        <v>5891.2481051663399</v>
      </c>
      <c r="AQ371" s="61"/>
      <c r="AR371" s="65">
        <f t="shared" si="73"/>
        <v>5891.2481051663399</v>
      </c>
      <c r="AS371" s="61"/>
      <c r="AT371" s="61"/>
      <c r="AU371" s="61"/>
      <c r="AV371" s="61"/>
      <c r="AW371" s="61"/>
      <c r="AX371" s="61">
        <f t="shared" si="66"/>
        <v>6062.0943002161639</v>
      </c>
      <c r="AY371" s="61"/>
      <c r="AZ371" s="65">
        <f t="shared" si="74"/>
        <v>6062.0943002161639</v>
      </c>
      <c r="BA371" s="61"/>
      <c r="BB371" s="61"/>
      <c r="BC371" s="61"/>
      <c r="BD371" s="61"/>
      <c r="BE371" s="61"/>
      <c r="BF371" s="62"/>
      <c r="BG371" s="62"/>
      <c r="BH371" s="62"/>
      <c r="BI371" s="62" t="s">
        <v>1519</v>
      </c>
    </row>
    <row r="372" spans="1:61" s="67" customFormat="1" x14ac:dyDescent="0.35">
      <c r="A372" s="62" t="s">
        <v>1477</v>
      </c>
      <c r="B372" s="90" t="s">
        <v>160</v>
      </c>
      <c r="C372" s="90" t="s">
        <v>161</v>
      </c>
      <c r="D372" s="60" t="s">
        <v>162</v>
      </c>
      <c r="E372" s="62" t="s">
        <v>1478</v>
      </c>
      <c r="F372" s="62" t="s">
        <v>1423</v>
      </c>
      <c r="G372" s="62" t="s">
        <v>856</v>
      </c>
      <c r="H372" s="62" t="s">
        <v>857</v>
      </c>
      <c r="I372" s="62">
        <v>1455</v>
      </c>
      <c r="J372" s="62" t="s">
        <v>203</v>
      </c>
      <c r="K372" s="61">
        <v>13327.800000000001</v>
      </c>
      <c r="L372" s="225">
        <v>928.95</v>
      </c>
      <c r="M372" s="61"/>
      <c r="N372" s="61"/>
      <c r="O372" s="61"/>
      <c r="P372" s="60"/>
      <c r="Q372" s="62"/>
      <c r="R372" s="61"/>
      <c r="S372" s="61"/>
      <c r="T372" s="65">
        <f>R372+S372</f>
        <v>0</v>
      </c>
      <c r="U372" s="61"/>
      <c r="V372" s="61"/>
      <c r="W372" s="61"/>
      <c r="X372" s="61"/>
      <c r="Y372" s="61"/>
      <c r="Z372" s="61">
        <f t="shared" si="62"/>
        <v>955.8895500000001</v>
      </c>
      <c r="AA372" s="61"/>
      <c r="AB372" s="65">
        <f t="shared" si="72"/>
        <v>955.8895500000001</v>
      </c>
      <c r="AC372" s="61"/>
      <c r="AD372" s="61"/>
      <c r="AE372" s="61"/>
      <c r="AF372" s="61"/>
      <c r="AG372" s="61"/>
      <c r="AH372" s="61">
        <f t="shared" si="63"/>
        <v>983.61034695000012</v>
      </c>
      <c r="AI372" s="61"/>
      <c r="AJ372" s="65">
        <f t="shared" si="64"/>
        <v>983.61034695000012</v>
      </c>
      <c r="AK372" s="61"/>
      <c r="AL372" s="61"/>
      <c r="AM372" s="61"/>
      <c r="AN372" s="61"/>
      <c r="AO372" s="61"/>
      <c r="AP372" s="61">
        <f t="shared" si="65"/>
        <v>1012.1350470115501</v>
      </c>
      <c r="AQ372" s="61"/>
      <c r="AR372" s="65">
        <f t="shared" si="73"/>
        <v>1012.1350470115501</v>
      </c>
      <c r="AS372" s="61"/>
      <c r="AT372" s="61"/>
      <c r="AU372" s="61"/>
      <c r="AV372" s="61"/>
      <c r="AW372" s="61"/>
      <c r="AX372" s="61">
        <f t="shared" si="66"/>
        <v>1041.4869633748851</v>
      </c>
      <c r="AY372" s="61"/>
      <c r="AZ372" s="65">
        <f t="shared" si="74"/>
        <v>1041.4869633748851</v>
      </c>
      <c r="BA372" s="61"/>
      <c r="BB372" s="61"/>
      <c r="BC372" s="61"/>
      <c r="BD372" s="61"/>
      <c r="BE372" s="61"/>
      <c r="BF372" s="62"/>
      <c r="BG372" s="62"/>
      <c r="BH372" s="62"/>
      <c r="BI372" s="62" t="s">
        <v>1519</v>
      </c>
    </row>
    <row r="373" spans="1:61" s="67" customFormat="1" x14ac:dyDescent="0.35">
      <c r="A373" s="62" t="s">
        <v>1479</v>
      </c>
      <c r="B373" s="90" t="s">
        <v>160</v>
      </c>
      <c r="C373" s="90" t="s">
        <v>161</v>
      </c>
      <c r="D373" s="60" t="s">
        <v>162</v>
      </c>
      <c r="E373" s="62" t="s">
        <v>1480</v>
      </c>
      <c r="F373" s="62" t="s">
        <v>1423</v>
      </c>
      <c r="G373" s="62" t="s">
        <v>856</v>
      </c>
      <c r="H373" s="62" t="s">
        <v>857</v>
      </c>
      <c r="I373" s="62">
        <v>13365</v>
      </c>
      <c r="J373" s="62" t="s">
        <v>167</v>
      </c>
      <c r="K373" s="61">
        <v>122423.40000000001</v>
      </c>
      <c r="L373" s="225">
        <v>8532.93</v>
      </c>
      <c r="M373" s="61"/>
      <c r="N373" s="61"/>
      <c r="O373" s="61"/>
      <c r="P373" s="60"/>
      <c r="Q373" s="62"/>
      <c r="R373" s="61"/>
      <c r="S373" s="61"/>
      <c r="T373" s="65">
        <f>R373+S373</f>
        <v>0</v>
      </c>
      <c r="U373" s="61"/>
      <c r="V373" s="61"/>
      <c r="W373" s="61"/>
      <c r="X373" s="61"/>
      <c r="Y373" s="61"/>
      <c r="Z373" s="61">
        <f t="shared" si="62"/>
        <v>8780.384970000001</v>
      </c>
      <c r="AA373" s="61"/>
      <c r="AB373" s="65">
        <f>Z373+AA373</f>
        <v>8780.384970000001</v>
      </c>
      <c r="AC373" s="61"/>
      <c r="AD373" s="61"/>
      <c r="AE373" s="61"/>
      <c r="AF373" s="61"/>
      <c r="AG373" s="61"/>
      <c r="AH373" s="61">
        <f t="shared" si="63"/>
        <v>9035.0161341300009</v>
      </c>
      <c r="AI373" s="61"/>
      <c r="AJ373" s="65">
        <f t="shared" si="64"/>
        <v>9035.0161341300009</v>
      </c>
      <c r="AK373" s="61"/>
      <c r="AL373" s="61"/>
      <c r="AM373" s="61"/>
      <c r="AN373" s="61"/>
      <c r="AO373" s="61"/>
      <c r="AP373" s="61">
        <f t="shared" si="65"/>
        <v>9297.0316020197715</v>
      </c>
      <c r="AQ373" s="61"/>
      <c r="AR373" s="65">
        <f>AP373+AQ373</f>
        <v>9297.0316020197715</v>
      </c>
      <c r="AS373" s="61"/>
      <c r="AT373" s="61"/>
      <c r="AU373" s="61"/>
      <c r="AV373" s="61"/>
      <c r="AW373" s="61"/>
      <c r="AX373" s="61">
        <f t="shared" si="66"/>
        <v>9566.6455184783445</v>
      </c>
      <c r="AY373" s="61"/>
      <c r="AZ373" s="65">
        <f>SUM(AX373:AY373)</f>
        <v>9566.6455184783445</v>
      </c>
      <c r="BA373" s="61"/>
      <c r="BB373" s="61"/>
      <c r="BC373" s="61"/>
      <c r="BD373" s="61"/>
      <c r="BE373" s="61"/>
      <c r="BF373" s="62"/>
      <c r="BG373" s="62"/>
      <c r="BH373" s="62"/>
      <c r="BI373" s="62" t="s">
        <v>1519</v>
      </c>
    </row>
    <row r="374" spans="1:61" s="67" customFormat="1" x14ac:dyDescent="0.35">
      <c r="A374" s="62" t="s">
        <v>1481</v>
      </c>
      <c r="B374" s="90" t="s">
        <v>160</v>
      </c>
      <c r="C374" s="90" t="s">
        <v>161</v>
      </c>
      <c r="D374" s="60" t="s">
        <v>162</v>
      </c>
      <c r="E374" s="62" t="s">
        <v>1482</v>
      </c>
      <c r="F374" s="62" t="s">
        <v>1423</v>
      </c>
      <c r="G374" s="62" t="s">
        <v>856</v>
      </c>
      <c r="H374" s="62" t="s">
        <v>857</v>
      </c>
      <c r="I374" s="62">
        <v>510</v>
      </c>
      <c r="J374" s="62" t="s">
        <v>203</v>
      </c>
      <c r="K374" s="61">
        <v>4671.6000000000004</v>
      </c>
      <c r="L374" s="225">
        <v>325.61</v>
      </c>
      <c r="M374" s="61"/>
      <c r="N374" s="61"/>
      <c r="O374" s="61"/>
      <c r="P374" s="60"/>
      <c r="Q374" s="62"/>
      <c r="R374" s="61"/>
      <c r="S374" s="61"/>
      <c r="T374" s="65">
        <f t="shared" ref="T374:T385" si="75">R374+S374</f>
        <v>0</v>
      </c>
      <c r="U374" s="61"/>
      <c r="V374" s="61"/>
      <c r="W374" s="61"/>
      <c r="X374" s="61"/>
      <c r="Y374" s="61"/>
      <c r="Z374" s="61">
        <f t="shared" si="62"/>
        <v>335.05269000000004</v>
      </c>
      <c r="AA374" s="61"/>
      <c r="AB374" s="65">
        <f t="shared" ref="AB374:AB386" si="76">Z374+AA374</f>
        <v>335.05269000000004</v>
      </c>
      <c r="AC374" s="61"/>
      <c r="AD374" s="61"/>
      <c r="AE374" s="61"/>
      <c r="AF374" s="61"/>
      <c r="AG374" s="61"/>
      <c r="AH374" s="61">
        <f t="shared" si="63"/>
        <v>344.76921801000003</v>
      </c>
      <c r="AI374" s="61"/>
      <c r="AJ374" s="65">
        <f t="shared" si="64"/>
        <v>344.76921801000003</v>
      </c>
      <c r="AK374" s="61"/>
      <c r="AL374" s="61"/>
      <c r="AM374" s="61"/>
      <c r="AN374" s="61"/>
      <c r="AO374" s="61"/>
      <c r="AP374" s="61">
        <f t="shared" si="65"/>
        <v>354.76752533229001</v>
      </c>
      <c r="AQ374" s="61"/>
      <c r="AR374" s="65">
        <f t="shared" ref="AR374:AR386" si="77">AP374+AQ374</f>
        <v>354.76752533229001</v>
      </c>
      <c r="AS374" s="61"/>
      <c r="AT374" s="61"/>
      <c r="AU374" s="61"/>
      <c r="AV374" s="61"/>
      <c r="AW374" s="61"/>
      <c r="AX374" s="61">
        <f t="shared" si="66"/>
        <v>365.05578356692644</v>
      </c>
      <c r="AY374" s="61"/>
      <c r="AZ374" s="65">
        <f t="shared" ref="AZ374:AZ386" si="78">SUM(AX374:AY374)</f>
        <v>365.05578356692644</v>
      </c>
      <c r="BA374" s="61"/>
      <c r="BB374" s="61"/>
      <c r="BC374" s="61"/>
      <c r="BD374" s="61"/>
      <c r="BE374" s="61"/>
      <c r="BF374" s="62"/>
      <c r="BG374" s="62"/>
      <c r="BH374" s="62"/>
      <c r="BI374" s="62" t="s">
        <v>1519</v>
      </c>
    </row>
    <row r="375" spans="1:61" s="67" customFormat="1" x14ac:dyDescent="0.35">
      <c r="A375" s="62" t="s">
        <v>1483</v>
      </c>
      <c r="B375" s="90" t="s">
        <v>160</v>
      </c>
      <c r="C375" s="90" t="s">
        <v>161</v>
      </c>
      <c r="D375" s="60" t="s">
        <v>162</v>
      </c>
      <c r="E375" s="62" t="s">
        <v>1484</v>
      </c>
      <c r="F375" s="62" t="s">
        <v>1423</v>
      </c>
      <c r="G375" s="62" t="s">
        <v>856</v>
      </c>
      <c r="H375" s="62" t="s">
        <v>857</v>
      </c>
      <c r="I375" s="62">
        <v>7810</v>
      </c>
      <c r="J375" s="62" t="s">
        <v>200</v>
      </c>
      <c r="K375" s="61">
        <v>71539.600000000006</v>
      </c>
      <c r="L375" s="225">
        <v>4986.32</v>
      </c>
      <c r="M375" s="61"/>
      <c r="N375" s="61"/>
      <c r="O375" s="61"/>
      <c r="P375" s="60"/>
      <c r="Q375" s="62"/>
      <c r="R375" s="61"/>
      <c r="S375" s="61"/>
      <c r="T375" s="65">
        <f t="shared" si="75"/>
        <v>0</v>
      </c>
      <c r="U375" s="61"/>
      <c r="V375" s="61"/>
      <c r="W375" s="61"/>
      <c r="X375" s="61"/>
      <c r="Y375" s="61"/>
      <c r="Z375" s="61">
        <f t="shared" si="62"/>
        <v>5130.92328</v>
      </c>
      <c r="AA375" s="61"/>
      <c r="AB375" s="65">
        <f t="shared" si="76"/>
        <v>5130.92328</v>
      </c>
      <c r="AC375" s="61"/>
      <c r="AD375" s="61"/>
      <c r="AE375" s="61"/>
      <c r="AF375" s="61"/>
      <c r="AG375" s="61"/>
      <c r="AH375" s="61">
        <f t="shared" si="63"/>
        <v>5279.7200551200003</v>
      </c>
      <c r="AI375" s="61"/>
      <c r="AJ375" s="65">
        <f t="shared" si="64"/>
        <v>5279.7200551200003</v>
      </c>
      <c r="AK375" s="61"/>
      <c r="AL375" s="61"/>
      <c r="AM375" s="61"/>
      <c r="AN375" s="61"/>
      <c r="AO375" s="61"/>
      <c r="AP375" s="61">
        <f t="shared" si="65"/>
        <v>5432.8319367184804</v>
      </c>
      <c r="AQ375" s="61"/>
      <c r="AR375" s="65">
        <f t="shared" si="77"/>
        <v>5432.8319367184804</v>
      </c>
      <c r="AS375" s="61"/>
      <c r="AT375" s="61"/>
      <c r="AU375" s="61"/>
      <c r="AV375" s="61"/>
      <c r="AW375" s="61"/>
      <c r="AX375" s="61">
        <f t="shared" si="66"/>
        <v>5590.3840628833159</v>
      </c>
      <c r="AY375" s="61"/>
      <c r="AZ375" s="65">
        <f t="shared" si="78"/>
        <v>5590.3840628833159</v>
      </c>
      <c r="BA375" s="61"/>
      <c r="BB375" s="61"/>
      <c r="BC375" s="61"/>
      <c r="BD375" s="61"/>
      <c r="BE375" s="61"/>
      <c r="BF375" s="62"/>
      <c r="BG375" s="62"/>
      <c r="BH375" s="62"/>
      <c r="BI375" s="62" t="s">
        <v>1519</v>
      </c>
    </row>
    <row r="376" spans="1:61" s="67" customFormat="1" x14ac:dyDescent="0.35">
      <c r="A376" s="62" t="s">
        <v>1485</v>
      </c>
      <c r="B376" s="90" t="s">
        <v>160</v>
      </c>
      <c r="C376" s="90" t="s">
        <v>161</v>
      </c>
      <c r="D376" s="60" t="s">
        <v>162</v>
      </c>
      <c r="E376" s="62" t="s">
        <v>1486</v>
      </c>
      <c r="F376" s="62" t="s">
        <v>1423</v>
      </c>
      <c r="G376" s="62" t="s">
        <v>856</v>
      </c>
      <c r="H376" s="62" t="s">
        <v>857</v>
      </c>
      <c r="I376" s="62">
        <v>2400</v>
      </c>
      <c r="J376" s="62" t="s">
        <v>176</v>
      </c>
      <c r="K376" s="61">
        <v>21984</v>
      </c>
      <c r="L376" s="225">
        <v>1532.29</v>
      </c>
      <c r="M376" s="61"/>
      <c r="N376" s="61"/>
      <c r="O376" s="61"/>
      <c r="P376" s="60"/>
      <c r="Q376" s="62"/>
      <c r="R376" s="61"/>
      <c r="S376" s="61"/>
      <c r="T376" s="65">
        <f t="shared" si="75"/>
        <v>0</v>
      </c>
      <c r="U376" s="61"/>
      <c r="V376" s="61"/>
      <c r="W376" s="61"/>
      <c r="X376" s="61"/>
      <c r="Y376" s="61"/>
      <c r="Z376" s="61">
        <f t="shared" si="62"/>
        <v>1576.72641</v>
      </c>
      <c r="AA376" s="61"/>
      <c r="AB376" s="65">
        <f t="shared" si="76"/>
        <v>1576.72641</v>
      </c>
      <c r="AC376" s="61"/>
      <c r="AD376" s="61"/>
      <c r="AE376" s="61"/>
      <c r="AF376" s="61"/>
      <c r="AG376" s="61"/>
      <c r="AH376" s="61">
        <f t="shared" si="63"/>
        <v>1622.45147589</v>
      </c>
      <c r="AI376" s="61"/>
      <c r="AJ376" s="65">
        <f t="shared" si="64"/>
        <v>1622.45147589</v>
      </c>
      <c r="AK376" s="61"/>
      <c r="AL376" s="61"/>
      <c r="AM376" s="61"/>
      <c r="AN376" s="61"/>
      <c r="AO376" s="61"/>
      <c r="AP376" s="61">
        <f t="shared" si="65"/>
        <v>1669.50256869081</v>
      </c>
      <c r="AQ376" s="61"/>
      <c r="AR376" s="65">
        <f t="shared" si="77"/>
        <v>1669.50256869081</v>
      </c>
      <c r="AS376" s="61"/>
      <c r="AT376" s="61"/>
      <c r="AU376" s="61"/>
      <c r="AV376" s="61"/>
      <c r="AW376" s="61"/>
      <c r="AX376" s="61">
        <f t="shared" si="66"/>
        <v>1717.9181431828436</v>
      </c>
      <c r="AY376" s="61"/>
      <c r="AZ376" s="65">
        <f t="shared" si="78"/>
        <v>1717.9181431828436</v>
      </c>
      <c r="BA376" s="61"/>
      <c r="BB376" s="61"/>
      <c r="BC376" s="61"/>
      <c r="BD376" s="61"/>
      <c r="BE376" s="61"/>
      <c r="BF376" s="62"/>
      <c r="BG376" s="62"/>
      <c r="BH376" s="62"/>
      <c r="BI376" s="62" t="s">
        <v>1519</v>
      </c>
    </row>
    <row r="377" spans="1:61" s="67" customFormat="1" x14ac:dyDescent="0.35">
      <c r="A377" s="62" t="s">
        <v>1487</v>
      </c>
      <c r="B377" s="90" t="s">
        <v>160</v>
      </c>
      <c r="C377" s="90" t="s">
        <v>161</v>
      </c>
      <c r="D377" s="60" t="s">
        <v>162</v>
      </c>
      <c r="E377" s="62" t="s">
        <v>1488</v>
      </c>
      <c r="F377" s="62" t="s">
        <v>1423</v>
      </c>
      <c r="G377" s="62" t="s">
        <v>856</v>
      </c>
      <c r="H377" s="62" t="s">
        <v>857</v>
      </c>
      <c r="I377" s="62">
        <v>960</v>
      </c>
      <c r="J377" s="62" t="s">
        <v>176</v>
      </c>
      <c r="K377" s="61">
        <v>8793.6</v>
      </c>
      <c r="L377" s="225">
        <v>612.91999999999996</v>
      </c>
      <c r="M377" s="61"/>
      <c r="N377" s="61"/>
      <c r="O377" s="61"/>
      <c r="P377" s="60"/>
      <c r="Q377" s="62"/>
      <c r="R377" s="61"/>
      <c r="S377" s="61"/>
      <c r="T377" s="65">
        <f t="shared" si="75"/>
        <v>0</v>
      </c>
      <c r="U377" s="61"/>
      <c r="V377" s="61"/>
      <c r="W377" s="61"/>
      <c r="X377" s="61"/>
      <c r="Y377" s="61"/>
      <c r="Z377" s="61">
        <f t="shared" si="62"/>
        <v>630.69467999999995</v>
      </c>
      <c r="AA377" s="61"/>
      <c r="AB377" s="65">
        <f t="shared" si="76"/>
        <v>630.69467999999995</v>
      </c>
      <c r="AC377" s="61"/>
      <c r="AD377" s="61"/>
      <c r="AE377" s="61"/>
      <c r="AF377" s="61"/>
      <c r="AG377" s="61"/>
      <c r="AH377" s="61">
        <f t="shared" si="63"/>
        <v>648.98482571999989</v>
      </c>
      <c r="AI377" s="61"/>
      <c r="AJ377" s="65">
        <f t="shared" si="64"/>
        <v>648.98482571999989</v>
      </c>
      <c r="AK377" s="61"/>
      <c r="AL377" s="61"/>
      <c r="AM377" s="61"/>
      <c r="AN377" s="61"/>
      <c r="AO377" s="61"/>
      <c r="AP377" s="61">
        <f t="shared" si="65"/>
        <v>667.80538566587984</v>
      </c>
      <c r="AQ377" s="61"/>
      <c r="AR377" s="65">
        <f t="shared" si="77"/>
        <v>667.80538566587984</v>
      </c>
      <c r="AS377" s="61"/>
      <c r="AT377" s="61"/>
      <c r="AU377" s="61"/>
      <c r="AV377" s="61"/>
      <c r="AW377" s="61"/>
      <c r="AX377" s="61">
        <f t="shared" si="66"/>
        <v>687.1717418501903</v>
      </c>
      <c r="AY377" s="61"/>
      <c r="AZ377" s="65">
        <f t="shared" si="78"/>
        <v>687.1717418501903</v>
      </c>
      <c r="BA377" s="61"/>
      <c r="BB377" s="61"/>
      <c r="BC377" s="61"/>
      <c r="BD377" s="61"/>
      <c r="BE377" s="61"/>
      <c r="BF377" s="62"/>
      <c r="BG377" s="62"/>
      <c r="BH377" s="62"/>
      <c r="BI377" s="62" t="s">
        <v>1519</v>
      </c>
    </row>
    <row r="378" spans="1:61" s="67" customFormat="1" x14ac:dyDescent="0.35">
      <c r="A378" s="62" t="s">
        <v>1489</v>
      </c>
      <c r="B378" s="90" t="s">
        <v>160</v>
      </c>
      <c r="C378" s="90" t="s">
        <v>161</v>
      </c>
      <c r="D378" s="60" t="s">
        <v>162</v>
      </c>
      <c r="E378" s="62" t="s">
        <v>1490</v>
      </c>
      <c r="F378" s="62" t="s">
        <v>1423</v>
      </c>
      <c r="G378" s="62" t="s">
        <v>856</v>
      </c>
      <c r="H378" s="62" t="s">
        <v>857</v>
      </c>
      <c r="I378" s="62">
        <v>90</v>
      </c>
      <c r="J378" s="62" t="s">
        <v>200</v>
      </c>
      <c r="K378" s="61">
        <v>824.4</v>
      </c>
      <c r="L378" s="225">
        <v>57.46</v>
      </c>
      <c r="M378" s="61"/>
      <c r="N378" s="61"/>
      <c r="O378" s="61"/>
      <c r="P378" s="60"/>
      <c r="Q378" s="62"/>
      <c r="R378" s="61"/>
      <c r="S378" s="61"/>
      <c r="T378" s="65">
        <f t="shared" si="75"/>
        <v>0</v>
      </c>
      <c r="U378" s="61"/>
      <c r="V378" s="61"/>
      <c r="W378" s="61"/>
      <c r="X378" s="61"/>
      <c r="Y378" s="61"/>
      <c r="Z378" s="61">
        <f t="shared" si="62"/>
        <v>59.126339999999999</v>
      </c>
      <c r="AA378" s="61"/>
      <c r="AB378" s="65">
        <f t="shared" si="76"/>
        <v>59.126339999999999</v>
      </c>
      <c r="AC378" s="61"/>
      <c r="AD378" s="61"/>
      <c r="AE378" s="61"/>
      <c r="AF378" s="61"/>
      <c r="AG378" s="61"/>
      <c r="AH378" s="61">
        <f t="shared" si="63"/>
        <v>60.841003860000001</v>
      </c>
      <c r="AI378" s="61"/>
      <c r="AJ378" s="65">
        <f t="shared" si="64"/>
        <v>60.841003860000001</v>
      </c>
      <c r="AK378" s="61"/>
      <c r="AL378" s="61"/>
      <c r="AM378" s="61"/>
      <c r="AN378" s="61"/>
      <c r="AO378" s="61"/>
      <c r="AP378" s="61">
        <f t="shared" si="65"/>
        <v>62.605392971939999</v>
      </c>
      <c r="AQ378" s="61"/>
      <c r="AR378" s="65">
        <f t="shared" si="77"/>
        <v>62.605392971939999</v>
      </c>
      <c r="AS378" s="61"/>
      <c r="AT378" s="61"/>
      <c r="AU378" s="61"/>
      <c r="AV378" s="61"/>
      <c r="AW378" s="61"/>
      <c r="AX378" s="61">
        <f t="shared" si="66"/>
        <v>64.420949368126259</v>
      </c>
      <c r="AY378" s="61"/>
      <c r="AZ378" s="65">
        <f t="shared" si="78"/>
        <v>64.420949368126259</v>
      </c>
      <c r="BA378" s="61"/>
      <c r="BB378" s="61"/>
      <c r="BC378" s="61"/>
      <c r="BD378" s="61"/>
      <c r="BE378" s="61"/>
      <c r="BF378" s="62"/>
      <c r="BG378" s="62"/>
      <c r="BH378" s="62"/>
      <c r="BI378" s="62" t="s">
        <v>1519</v>
      </c>
    </row>
    <row r="379" spans="1:61" s="67" customFormat="1" x14ac:dyDescent="0.35">
      <c r="A379" s="62"/>
      <c r="B379" s="90" t="s">
        <v>160</v>
      </c>
      <c r="C379" s="90" t="s">
        <v>161</v>
      </c>
      <c r="D379" s="60" t="s">
        <v>162</v>
      </c>
      <c r="E379" s="62"/>
      <c r="F379" s="62"/>
      <c r="G379" s="62"/>
      <c r="H379" s="62"/>
      <c r="I379" s="62"/>
      <c r="J379" s="62"/>
      <c r="K379" s="61">
        <f t="shared" ref="K379:K386" si="79">I379*9.16</f>
        <v>0</v>
      </c>
      <c r="L379" s="61"/>
      <c r="M379" s="61"/>
      <c r="N379" s="61"/>
      <c r="O379" s="61"/>
      <c r="P379" s="60"/>
      <c r="Q379" s="62"/>
      <c r="R379" s="61"/>
      <c r="S379" s="61"/>
      <c r="T379" s="65">
        <f t="shared" si="75"/>
        <v>0</v>
      </c>
      <c r="U379" s="61"/>
      <c r="V379" s="61"/>
      <c r="W379" s="61"/>
      <c r="X379" s="61"/>
      <c r="Y379" s="61"/>
      <c r="Z379" s="61">
        <f t="shared" si="62"/>
        <v>0</v>
      </c>
      <c r="AA379" s="61"/>
      <c r="AB379" s="65">
        <f t="shared" si="76"/>
        <v>0</v>
      </c>
      <c r="AC379" s="61"/>
      <c r="AD379" s="61"/>
      <c r="AE379" s="61"/>
      <c r="AF379" s="61"/>
      <c r="AG379" s="61"/>
      <c r="AH379" s="61">
        <f t="shared" si="63"/>
        <v>0</v>
      </c>
      <c r="AI379" s="61"/>
      <c r="AJ379" s="65">
        <f t="shared" si="64"/>
        <v>0</v>
      </c>
      <c r="AK379" s="61"/>
      <c r="AL379" s="61"/>
      <c r="AM379" s="61"/>
      <c r="AN379" s="61"/>
      <c r="AO379" s="61"/>
      <c r="AP379" s="61">
        <f t="shared" si="65"/>
        <v>0</v>
      </c>
      <c r="AQ379" s="61"/>
      <c r="AR379" s="65">
        <f t="shared" si="77"/>
        <v>0</v>
      </c>
      <c r="AS379" s="61"/>
      <c r="AT379" s="61"/>
      <c r="AU379" s="61"/>
      <c r="AV379" s="61"/>
      <c r="AW379" s="61"/>
      <c r="AX379" s="61">
        <f t="shared" si="66"/>
        <v>0</v>
      </c>
      <c r="AY379" s="61"/>
      <c r="AZ379" s="65">
        <f t="shared" si="78"/>
        <v>0</v>
      </c>
      <c r="BA379" s="61"/>
      <c r="BB379" s="61"/>
      <c r="BC379" s="61"/>
      <c r="BD379" s="61"/>
      <c r="BE379" s="61"/>
      <c r="BF379" s="62"/>
      <c r="BG379" s="62"/>
      <c r="BH379" s="62"/>
    </row>
    <row r="380" spans="1:61" s="67" customFormat="1" x14ac:dyDescent="0.35">
      <c r="A380" s="62"/>
      <c r="B380" s="90" t="s">
        <v>160</v>
      </c>
      <c r="C380" s="90" t="s">
        <v>161</v>
      </c>
      <c r="D380" s="60" t="s">
        <v>162</v>
      </c>
      <c r="E380" s="62"/>
      <c r="F380" s="62"/>
      <c r="G380" s="62"/>
      <c r="H380" s="62"/>
      <c r="I380" s="62"/>
      <c r="J380" s="62"/>
      <c r="K380" s="61">
        <f t="shared" si="79"/>
        <v>0</v>
      </c>
      <c r="L380" s="61"/>
      <c r="M380" s="61"/>
      <c r="N380" s="61"/>
      <c r="O380" s="61"/>
      <c r="P380" s="60"/>
      <c r="Q380" s="62"/>
      <c r="R380" s="61"/>
      <c r="S380" s="61"/>
      <c r="T380" s="65">
        <f t="shared" si="75"/>
        <v>0</v>
      </c>
      <c r="U380" s="61"/>
      <c r="V380" s="61"/>
      <c r="W380" s="61"/>
      <c r="X380" s="61"/>
      <c r="Y380" s="61"/>
      <c r="Z380" s="61">
        <f t="shared" si="62"/>
        <v>0</v>
      </c>
      <c r="AA380" s="61"/>
      <c r="AB380" s="65">
        <f t="shared" si="76"/>
        <v>0</v>
      </c>
      <c r="AC380" s="61"/>
      <c r="AD380" s="61"/>
      <c r="AE380" s="61"/>
      <c r="AF380" s="61"/>
      <c r="AG380" s="61"/>
      <c r="AH380" s="61">
        <f t="shared" si="63"/>
        <v>0</v>
      </c>
      <c r="AI380" s="61"/>
      <c r="AJ380" s="65">
        <f t="shared" si="64"/>
        <v>0</v>
      </c>
      <c r="AK380" s="61"/>
      <c r="AL380" s="61"/>
      <c r="AM380" s="61"/>
      <c r="AN380" s="61"/>
      <c r="AO380" s="61"/>
      <c r="AP380" s="61">
        <f t="shared" si="65"/>
        <v>0</v>
      </c>
      <c r="AQ380" s="61"/>
      <c r="AR380" s="65">
        <f t="shared" si="77"/>
        <v>0</v>
      </c>
      <c r="AS380" s="61"/>
      <c r="AT380" s="61"/>
      <c r="AU380" s="61"/>
      <c r="AV380" s="61"/>
      <c r="AW380" s="61"/>
      <c r="AX380" s="61">
        <f t="shared" si="66"/>
        <v>0</v>
      </c>
      <c r="AY380" s="61"/>
      <c r="AZ380" s="65">
        <f t="shared" si="78"/>
        <v>0</v>
      </c>
      <c r="BA380" s="61"/>
      <c r="BB380" s="61"/>
      <c r="BC380" s="61"/>
      <c r="BD380" s="61"/>
      <c r="BE380" s="61"/>
      <c r="BF380" s="62"/>
      <c r="BG380" s="62"/>
      <c r="BH380" s="62"/>
    </row>
    <row r="381" spans="1:61" s="67" customFormat="1" x14ac:dyDescent="0.35">
      <c r="A381" s="62"/>
      <c r="B381" s="90" t="s">
        <v>160</v>
      </c>
      <c r="C381" s="90" t="s">
        <v>161</v>
      </c>
      <c r="D381" s="60" t="s">
        <v>162</v>
      </c>
      <c r="E381" s="62"/>
      <c r="F381" s="62"/>
      <c r="G381" s="62"/>
      <c r="H381" s="62"/>
      <c r="I381" s="62"/>
      <c r="J381" s="62"/>
      <c r="K381" s="61">
        <f t="shared" si="79"/>
        <v>0</v>
      </c>
      <c r="L381" s="61"/>
      <c r="M381" s="61"/>
      <c r="N381" s="61"/>
      <c r="O381" s="61"/>
      <c r="P381" s="60"/>
      <c r="Q381" s="62"/>
      <c r="R381" s="61"/>
      <c r="S381" s="61"/>
      <c r="T381" s="65">
        <f t="shared" si="75"/>
        <v>0</v>
      </c>
      <c r="U381" s="61"/>
      <c r="V381" s="61"/>
      <c r="W381" s="61"/>
      <c r="X381" s="61"/>
      <c r="Y381" s="61"/>
      <c r="Z381" s="61">
        <f t="shared" si="62"/>
        <v>0</v>
      </c>
      <c r="AA381" s="61"/>
      <c r="AB381" s="65">
        <f t="shared" si="76"/>
        <v>0</v>
      </c>
      <c r="AC381" s="61"/>
      <c r="AD381" s="61"/>
      <c r="AE381" s="61"/>
      <c r="AF381" s="61"/>
      <c r="AG381" s="61"/>
      <c r="AH381" s="61">
        <f t="shared" si="63"/>
        <v>0</v>
      </c>
      <c r="AI381" s="61"/>
      <c r="AJ381" s="65">
        <f t="shared" si="64"/>
        <v>0</v>
      </c>
      <c r="AK381" s="61"/>
      <c r="AL381" s="61"/>
      <c r="AM381" s="61"/>
      <c r="AN381" s="61"/>
      <c r="AO381" s="61"/>
      <c r="AP381" s="61">
        <f t="shared" si="65"/>
        <v>0</v>
      </c>
      <c r="AQ381" s="61"/>
      <c r="AR381" s="65">
        <f t="shared" si="77"/>
        <v>0</v>
      </c>
      <c r="AS381" s="61"/>
      <c r="AT381" s="61"/>
      <c r="AU381" s="61"/>
      <c r="AV381" s="61"/>
      <c r="AW381" s="61"/>
      <c r="AX381" s="61">
        <f t="shared" si="66"/>
        <v>0</v>
      </c>
      <c r="AY381" s="61"/>
      <c r="AZ381" s="65">
        <f t="shared" si="78"/>
        <v>0</v>
      </c>
      <c r="BA381" s="61"/>
      <c r="BB381" s="61"/>
      <c r="BC381" s="61"/>
      <c r="BD381" s="61"/>
      <c r="BE381" s="61"/>
      <c r="BF381" s="62"/>
      <c r="BG381" s="62"/>
      <c r="BH381" s="62"/>
    </row>
    <row r="382" spans="1:61" s="67" customFormat="1" x14ac:dyDescent="0.35">
      <c r="A382" s="62"/>
      <c r="B382" s="90" t="s">
        <v>160</v>
      </c>
      <c r="C382" s="90" t="s">
        <v>161</v>
      </c>
      <c r="D382" s="60" t="s">
        <v>162</v>
      </c>
      <c r="E382" s="62"/>
      <c r="F382" s="62"/>
      <c r="G382" s="62"/>
      <c r="H382" s="62"/>
      <c r="I382" s="62"/>
      <c r="J382" s="62"/>
      <c r="K382" s="61">
        <f t="shared" si="79"/>
        <v>0</v>
      </c>
      <c r="L382" s="61"/>
      <c r="M382" s="61"/>
      <c r="N382" s="61"/>
      <c r="O382" s="61"/>
      <c r="P382" s="60"/>
      <c r="Q382" s="62"/>
      <c r="R382" s="61"/>
      <c r="S382" s="61"/>
      <c r="T382" s="65">
        <f t="shared" si="75"/>
        <v>0</v>
      </c>
      <c r="U382" s="61"/>
      <c r="V382" s="61"/>
      <c r="W382" s="61"/>
      <c r="X382" s="61"/>
      <c r="Y382" s="61"/>
      <c r="Z382" s="61">
        <f t="shared" si="62"/>
        <v>0</v>
      </c>
      <c r="AA382" s="61"/>
      <c r="AB382" s="65">
        <f t="shared" si="76"/>
        <v>0</v>
      </c>
      <c r="AC382" s="61"/>
      <c r="AD382" s="61"/>
      <c r="AE382" s="61"/>
      <c r="AF382" s="61"/>
      <c r="AG382" s="61"/>
      <c r="AH382" s="61">
        <f t="shared" si="63"/>
        <v>0</v>
      </c>
      <c r="AI382" s="61"/>
      <c r="AJ382" s="65">
        <f t="shared" si="64"/>
        <v>0</v>
      </c>
      <c r="AK382" s="61"/>
      <c r="AL382" s="61"/>
      <c r="AM382" s="61"/>
      <c r="AN382" s="61"/>
      <c r="AO382" s="61"/>
      <c r="AP382" s="61">
        <f t="shared" si="65"/>
        <v>0</v>
      </c>
      <c r="AQ382" s="61"/>
      <c r="AR382" s="65">
        <f t="shared" si="77"/>
        <v>0</v>
      </c>
      <c r="AS382" s="61"/>
      <c r="AT382" s="61"/>
      <c r="AU382" s="61"/>
      <c r="AV382" s="61"/>
      <c r="AW382" s="61"/>
      <c r="AX382" s="61">
        <f t="shared" si="66"/>
        <v>0</v>
      </c>
      <c r="AY382" s="61"/>
      <c r="AZ382" s="65">
        <f t="shared" si="78"/>
        <v>0</v>
      </c>
      <c r="BA382" s="61"/>
      <c r="BB382" s="61"/>
      <c r="BC382" s="61"/>
      <c r="BD382" s="61"/>
      <c r="BE382" s="61"/>
      <c r="BF382" s="62"/>
      <c r="BG382" s="62"/>
      <c r="BH382" s="62"/>
    </row>
    <row r="383" spans="1:61" s="67" customFormat="1" x14ac:dyDescent="0.35">
      <c r="A383" s="62"/>
      <c r="B383" s="90" t="s">
        <v>160</v>
      </c>
      <c r="C383" s="90" t="s">
        <v>161</v>
      </c>
      <c r="D383" s="60" t="s">
        <v>162</v>
      </c>
      <c r="E383" s="62"/>
      <c r="F383" s="62"/>
      <c r="G383" s="62"/>
      <c r="H383" s="62"/>
      <c r="I383" s="62"/>
      <c r="J383" s="62"/>
      <c r="K383" s="61">
        <f t="shared" si="79"/>
        <v>0</v>
      </c>
      <c r="L383" s="61"/>
      <c r="M383" s="61"/>
      <c r="N383" s="61"/>
      <c r="O383" s="61"/>
      <c r="P383" s="60"/>
      <c r="Q383" s="62"/>
      <c r="R383" s="61"/>
      <c r="S383" s="61"/>
      <c r="T383" s="65">
        <f t="shared" si="75"/>
        <v>0</v>
      </c>
      <c r="U383" s="61"/>
      <c r="V383" s="61"/>
      <c r="W383" s="61"/>
      <c r="X383" s="61"/>
      <c r="Y383" s="61"/>
      <c r="Z383" s="61">
        <f t="shared" si="62"/>
        <v>0</v>
      </c>
      <c r="AA383" s="61"/>
      <c r="AB383" s="65">
        <f t="shared" si="76"/>
        <v>0</v>
      </c>
      <c r="AC383" s="61"/>
      <c r="AD383" s="61"/>
      <c r="AE383" s="61"/>
      <c r="AF383" s="61"/>
      <c r="AG383" s="61"/>
      <c r="AH383" s="61"/>
      <c r="AI383" s="61"/>
      <c r="AJ383" s="65">
        <f t="shared" si="64"/>
        <v>0</v>
      </c>
      <c r="AK383" s="61"/>
      <c r="AL383" s="61"/>
      <c r="AM383" s="61"/>
      <c r="AN383" s="61"/>
      <c r="AO383" s="61"/>
      <c r="AP383" s="61">
        <f t="shared" si="65"/>
        <v>0</v>
      </c>
      <c r="AQ383" s="61"/>
      <c r="AR383" s="65">
        <f t="shared" si="77"/>
        <v>0</v>
      </c>
      <c r="AS383" s="61"/>
      <c r="AT383" s="61"/>
      <c r="AU383" s="61"/>
      <c r="AV383" s="61"/>
      <c r="AW383" s="61"/>
      <c r="AX383" s="61">
        <f t="shared" si="66"/>
        <v>0</v>
      </c>
      <c r="AY383" s="61"/>
      <c r="AZ383" s="65">
        <f t="shared" si="78"/>
        <v>0</v>
      </c>
      <c r="BA383" s="61"/>
      <c r="BB383" s="61"/>
      <c r="BC383" s="61"/>
      <c r="BD383" s="61"/>
      <c r="BE383" s="61"/>
      <c r="BF383" s="62"/>
      <c r="BG383" s="62"/>
      <c r="BH383" s="62"/>
    </row>
    <row r="384" spans="1:61" s="67" customFormat="1" x14ac:dyDescent="0.35">
      <c r="A384" s="62"/>
      <c r="B384" s="90" t="s">
        <v>160</v>
      </c>
      <c r="C384" s="90" t="s">
        <v>161</v>
      </c>
      <c r="D384" s="60" t="s">
        <v>162</v>
      </c>
      <c r="E384" s="62"/>
      <c r="F384" s="62"/>
      <c r="G384" s="62"/>
      <c r="H384" s="62"/>
      <c r="I384" s="62"/>
      <c r="J384" s="62"/>
      <c r="K384" s="61">
        <f t="shared" si="79"/>
        <v>0</v>
      </c>
      <c r="L384" s="61"/>
      <c r="M384" s="61"/>
      <c r="N384" s="61"/>
      <c r="O384" s="61"/>
      <c r="P384" s="60"/>
      <c r="Q384" s="62"/>
      <c r="R384" s="61"/>
      <c r="S384" s="61"/>
      <c r="T384" s="65">
        <f t="shared" si="75"/>
        <v>0</v>
      </c>
      <c r="U384" s="61"/>
      <c r="V384" s="61"/>
      <c r="W384" s="61"/>
      <c r="X384" s="61"/>
      <c r="Y384" s="61"/>
      <c r="Z384" s="61">
        <f t="shared" si="62"/>
        <v>0</v>
      </c>
      <c r="AA384" s="61"/>
      <c r="AB384" s="65">
        <f t="shared" si="76"/>
        <v>0</v>
      </c>
      <c r="AC384" s="61"/>
      <c r="AD384" s="61"/>
      <c r="AE384" s="61"/>
      <c r="AF384" s="61"/>
      <c r="AG384" s="61"/>
      <c r="AH384" s="61"/>
      <c r="AI384" s="61"/>
      <c r="AJ384" s="65">
        <f t="shared" si="64"/>
        <v>0</v>
      </c>
      <c r="AK384" s="61"/>
      <c r="AL384" s="61"/>
      <c r="AM384" s="61"/>
      <c r="AN384" s="61"/>
      <c r="AO384" s="61"/>
      <c r="AP384" s="61">
        <f t="shared" si="65"/>
        <v>0</v>
      </c>
      <c r="AQ384" s="61"/>
      <c r="AR384" s="65">
        <f t="shared" si="77"/>
        <v>0</v>
      </c>
      <c r="AS384" s="61"/>
      <c r="AT384" s="61"/>
      <c r="AU384" s="61"/>
      <c r="AV384" s="61"/>
      <c r="AW384" s="61"/>
      <c r="AX384" s="61">
        <f t="shared" si="66"/>
        <v>0</v>
      </c>
      <c r="AY384" s="61"/>
      <c r="AZ384" s="65">
        <f t="shared" si="78"/>
        <v>0</v>
      </c>
      <c r="BA384" s="61"/>
      <c r="BB384" s="61"/>
      <c r="BC384" s="61"/>
      <c r="BD384" s="61"/>
      <c r="BE384" s="61"/>
      <c r="BF384" s="62"/>
      <c r="BG384" s="62"/>
      <c r="BH384" s="62"/>
    </row>
    <row r="385" spans="1:60" s="67" customFormat="1" x14ac:dyDescent="0.35">
      <c r="A385" s="62"/>
      <c r="B385" s="90" t="s">
        <v>160</v>
      </c>
      <c r="C385" s="90" t="s">
        <v>161</v>
      </c>
      <c r="D385" s="60" t="s">
        <v>162</v>
      </c>
      <c r="E385" s="62"/>
      <c r="F385" s="62"/>
      <c r="G385" s="62"/>
      <c r="H385" s="62"/>
      <c r="I385" s="62"/>
      <c r="J385" s="62"/>
      <c r="K385" s="61">
        <f t="shared" si="79"/>
        <v>0</v>
      </c>
      <c r="L385" s="61"/>
      <c r="M385" s="61"/>
      <c r="N385" s="61"/>
      <c r="O385" s="61"/>
      <c r="P385" s="60"/>
      <c r="Q385" s="62"/>
      <c r="R385" s="61"/>
      <c r="S385" s="61"/>
      <c r="T385" s="65">
        <f t="shared" si="75"/>
        <v>0</v>
      </c>
      <c r="U385" s="61"/>
      <c r="V385" s="61"/>
      <c r="W385" s="61"/>
      <c r="X385" s="61"/>
      <c r="Y385" s="61"/>
      <c r="Z385" s="61">
        <f t="shared" si="62"/>
        <v>0</v>
      </c>
      <c r="AA385" s="61"/>
      <c r="AB385" s="65">
        <f t="shared" si="76"/>
        <v>0</v>
      </c>
      <c r="AC385" s="61"/>
      <c r="AD385" s="61"/>
      <c r="AE385" s="61"/>
      <c r="AF385" s="61"/>
      <c r="AG385" s="61"/>
      <c r="AH385" s="61"/>
      <c r="AI385" s="61"/>
      <c r="AJ385" s="65">
        <f t="shared" si="64"/>
        <v>0</v>
      </c>
      <c r="AK385" s="61"/>
      <c r="AL385" s="61"/>
      <c r="AM385" s="61"/>
      <c r="AN385" s="61"/>
      <c r="AO385" s="61"/>
      <c r="AP385" s="61">
        <f t="shared" si="65"/>
        <v>0</v>
      </c>
      <c r="AQ385" s="61"/>
      <c r="AR385" s="65">
        <f t="shared" si="77"/>
        <v>0</v>
      </c>
      <c r="AS385" s="61"/>
      <c r="AT385" s="61"/>
      <c r="AU385" s="61"/>
      <c r="AV385" s="61"/>
      <c r="AW385" s="61"/>
      <c r="AX385" s="61"/>
      <c r="AY385" s="61"/>
      <c r="AZ385" s="65">
        <f t="shared" si="78"/>
        <v>0</v>
      </c>
      <c r="BA385" s="61"/>
      <c r="BB385" s="61"/>
      <c r="BC385" s="61"/>
      <c r="BD385" s="61"/>
      <c r="BE385" s="61"/>
      <c r="BF385" s="62"/>
      <c r="BG385" s="62"/>
      <c r="BH385" s="62"/>
    </row>
    <row r="386" spans="1:60" s="67" customFormat="1" x14ac:dyDescent="0.35">
      <c r="A386" s="62"/>
      <c r="B386" s="90" t="s">
        <v>160</v>
      </c>
      <c r="C386" s="90" t="s">
        <v>161</v>
      </c>
      <c r="D386" s="60" t="s">
        <v>162</v>
      </c>
      <c r="E386" s="62"/>
      <c r="F386" s="62"/>
      <c r="G386" s="62"/>
      <c r="H386" s="62"/>
      <c r="I386" s="62"/>
      <c r="J386" s="62"/>
      <c r="K386" s="61">
        <f t="shared" si="79"/>
        <v>0</v>
      </c>
      <c r="L386" s="61"/>
      <c r="M386" s="61"/>
      <c r="N386" s="61"/>
      <c r="O386" s="61"/>
      <c r="P386" s="60"/>
      <c r="Q386" s="62"/>
      <c r="R386" s="61"/>
      <c r="S386" s="61"/>
      <c r="T386" s="65">
        <f>R386+S386</f>
        <v>0</v>
      </c>
      <c r="U386" s="61"/>
      <c r="V386" s="61"/>
      <c r="W386" s="61"/>
      <c r="X386" s="61"/>
      <c r="Y386" s="61"/>
      <c r="Z386" s="61">
        <f t="shared" si="62"/>
        <v>0</v>
      </c>
      <c r="AA386" s="61"/>
      <c r="AB386" s="65">
        <f t="shared" si="76"/>
        <v>0</v>
      </c>
      <c r="AC386" s="61"/>
      <c r="AD386" s="61"/>
      <c r="AE386" s="61"/>
      <c r="AF386" s="61"/>
      <c r="AG386" s="61"/>
      <c r="AH386" s="61"/>
      <c r="AI386" s="61"/>
      <c r="AJ386" s="65">
        <f t="shared" si="64"/>
        <v>0</v>
      </c>
      <c r="AK386" s="61"/>
      <c r="AL386" s="61"/>
      <c r="AM386" s="61"/>
      <c r="AN386" s="61"/>
      <c r="AO386" s="61"/>
      <c r="AP386" s="61">
        <f t="shared" si="65"/>
        <v>0</v>
      </c>
      <c r="AQ386" s="61"/>
      <c r="AR386" s="65">
        <f t="shared" si="77"/>
        <v>0</v>
      </c>
      <c r="AS386" s="61"/>
      <c r="AT386" s="61"/>
      <c r="AU386" s="61"/>
      <c r="AV386" s="61"/>
      <c r="AW386" s="61"/>
      <c r="AX386" s="61"/>
      <c r="AY386" s="61"/>
      <c r="AZ386" s="65">
        <f t="shared" si="78"/>
        <v>0</v>
      </c>
      <c r="BA386" s="61"/>
      <c r="BB386" s="61"/>
      <c r="BC386" s="61"/>
      <c r="BD386" s="61"/>
      <c r="BE386" s="61"/>
      <c r="BF386" s="62"/>
      <c r="BG386" s="62"/>
      <c r="BH386" s="62"/>
    </row>
    <row r="387" spans="1:60" s="67" customFormat="1" x14ac:dyDescent="0.35">
      <c r="A387" s="68"/>
      <c r="B387" s="68"/>
      <c r="C387" s="68"/>
      <c r="D387" s="69"/>
      <c r="E387" s="68"/>
      <c r="F387" s="68"/>
      <c r="G387" s="68"/>
      <c r="H387" s="68"/>
      <c r="I387" s="77">
        <f>SUM(I373:I386)</f>
        <v>25135</v>
      </c>
      <c r="J387" s="78"/>
      <c r="K387" s="70">
        <f>SUM(K373:K386)</f>
        <v>230236.60000000003</v>
      </c>
      <c r="L387" s="70"/>
      <c r="M387" s="70">
        <f>SUM(M373:M386)</f>
        <v>0</v>
      </c>
      <c r="N387" s="70">
        <f>SUM(N373:N386)</f>
        <v>0</v>
      </c>
      <c r="O387" s="70">
        <f>SUM(O373:O386)</f>
        <v>0</v>
      </c>
      <c r="R387" s="70">
        <f>SUM(R373:R386)</f>
        <v>0</v>
      </c>
      <c r="S387" s="70">
        <f t="shared" ref="S387:BE387" si="80">SUM(S373:S386)</f>
        <v>0</v>
      </c>
      <c r="T387" s="70">
        <f t="shared" si="80"/>
        <v>0</v>
      </c>
      <c r="U387" s="70">
        <f t="shared" si="80"/>
        <v>0</v>
      </c>
      <c r="V387" s="70">
        <f t="shared" si="80"/>
        <v>0</v>
      </c>
      <c r="W387" s="70">
        <f t="shared" si="80"/>
        <v>0</v>
      </c>
      <c r="X387" s="70">
        <f t="shared" si="80"/>
        <v>0</v>
      </c>
      <c r="Y387" s="70">
        <f t="shared" si="80"/>
        <v>0</v>
      </c>
      <c r="Z387" s="70">
        <f t="shared" si="80"/>
        <v>16512.908370000001</v>
      </c>
      <c r="AA387" s="70">
        <f t="shared" si="80"/>
        <v>0</v>
      </c>
      <c r="AB387" s="70">
        <f t="shared" si="80"/>
        <v>16512.908370000001</v>
      </c>
      <c r="AC387" s="70">
        <f t="shared" si="80"/>
        <v>0</v>
      </c>
      <c r="AD387" s="70">
        <f t="shared" si="80"/>
        <v>0</v>
      </c>
      <c r="AE387" s="70">
        <f t="shared" si="80"/>
        <v>0</v>
      </c>
      <c r="AF387" s="70">
        <f t="shared" si="80"/>
        <v>0</v>
      </c>
      <c r="AG387" s="70">
        <f t="shared" si="80"/>
        <v>0</v>
      </c>
      <c r="AH387" s="70">
        <f t="shared" si="80"/>
        <v>16991.782712730004</v>
      </c>
      <c r="AI387" s="70">
        <f t="shared" si="80"/>
        <v>0</v>
      </c>
      <c r="AJ387" s="70">
        <f t="shared" si="80"/>
        <v>16991.782712730004</v>
      </c>
      <c r="AK387" s="70">
        <f t="shared" si="80"/>
        <v>0</v>
      </c>
      <c r="AL387" s="70">
        <f t="shared" si="80"/>
        <v>0</v>
      </c>
      <c r="AM387" s="70">
        <f t="shared" si="80"/>
        <v>0</v>
      </c>
      <c r="AN387" s="70">
        <f t="shared" si="80"/>
        <v>0</v>
      </c>
      <c r="AO387" s="70">
        <f t="shared" si="80"/>
        <v>0</v>
      </c>
      <c r="AP387" s="70">
        <f t="shared" si="80"/>
        <v>17484.544411399169</v>
      </c>
      <c r="AQ387" s="70">
        <f t="shared" si="80"/>
        <v>0</v>
      </c>
      <c r="AR387" s="70">
        <f t="shared" si="80"/>
        <v>17484.544411399169</v>
      </c>
      <c r="AS387" s="70">
        <f t="shared" si="80"/>
        <v>0</v>
      </c>
      <c r="AT387" s="70">
        <f t="shared" si="80"/>
        <v>0</v>
      </c>
      <c r="AU387" s="70">
        <f t="shared" si="80"/>
        <v>0</v>
      </c>
      <c r="AV387" s="70">
        <f t="shared" si="80"/>
        <v>0</v>
      </c>
      <c r="AW387" s="70">
        <f t="shared" si="80"/>
        <v>0</v>
      </c>
      <c r="AX387" s="70">
        <f t="shared" si="80"/>
        <v>17991.596199329746</v>
      </c>
      <c r="AY387" s="70">
        <f t="shared" si="80"/>
        <v>0</v>
      </c>
      <c r="AZ387" s="70">
        <f t="shared" si="80"/>
        <v>17991.596199329746</v>
      </c>
      <c r="BA387" s="70">
        <f t="shared" si="80"/>
        <v>0</v>
      </c>
      <c r="BB387" s="70">
        <f t="shared" si="80"/>
        <v>0</v>
      </c>
      <c r="BC387" s="70">
        <f t="shared" si="80"/>
        <v>0</v>
      </c>
      <c r="BD387" s="70">
        <f t="shared" si="80"/>
        <v>0</v>
      </c>
      <c r="BE387" s="70">
        <f t="shared" si="80"/>
        <v>0</v>
      </c>
    </row>
    <row r="388" spans="1:60" x14ac:dyDescent="0.35">
      <c r="A388" s="71"/>
      <c r="B388" s="71"/>
      <c r="C388" s="71"/>
      <c r="D388" s="69"/>
      <c r="E388" s="71"/>
      <c r="F388" s="71"/>
      <c r="G388" s="71"/>
      <c r="H388" s="71"/>
      <c r="I388" s="72"/>
      <c r="J388" s="73"/>
    </row>
    <row r="389" spans="1:60" x14ac:dyDescent="0.35">
      <c r="A389" s="71"/>
      <c r="B389" s="71"/>
      <c r="C389" s="71"/>
      <c r="D389" s="69"/>
      <c r="E389" s="71"/>
      <c r="F389" s="71"/>
      <c r="G389" s="71"/>
      <c r="H389" s="71"/>
      <c r="I389" s="72"/>
      <c r="J389" s="73"/>
    </row>
    <row r="390" spans="1:60" x14ac:dyDescent="0.35">
      <c r="A390" s="71"/>
      <c r="B390" s="71"/>
      <c r="C390" s="71"/>
      <c r="D390" s="69"/>
      <c r="E390" s="71"/>
      <c r="F390" s="71"/>
      <c r="G390" s="71"/>
      <c r="H390" s="71"/>
      <c r="I390" s="72"/>
      <c r="J390" s="73"/>
    </row>
    <row r="391" spans="1:60" x14ac:dyDescent="0.35">
      <c r="A391" s="71"/>
      <c r="B391" s="71"/>
      <c r="C391" s="71"/>
      <c r="D391" s="69"/>
      <c r="E391" s="71"/>
      <c r="F391" s="71"/>
      <c r="G391" s="71"/>
      <c r="H391" s="71"/>
      <c r="I391" s="72"/>
      <c r="J391" s="73"/>
    </row>
    <row r="392" spans="1:60" x14ac:dyDescent="0.35">
      <c r="A392" s="71"/>
      <c r="B392" s="71"/>
      <c r="C392" s="71"/>
      <c r="D392" s="69"/>
      <c r="E392" s="71"/>
      <c r="F392" s="71"/>
      <c r="G392" s="71"/>
      <c r="H392" s="71"/>
      <c r="I392" s="72"/>
      <c r="J392" s="73"/>
    </row>
    <row r="393" spans="1:60" x14ac:dyDescent="0.35">
      <c r="A393" s="71"/>
      <c r="B393" s="71"/>
      <c r="C393" s="71"/>
      <c r="D393" s="69"/>
      <c r="E393" s="71"/>
      <c r="F393" s="71"/>
      <c r="G393" s="71"/>
      <c r="H393" s="71"/>
      <c r="I393" s="72"/>
      <c r="J393" s="73"/>
    </row>
    <row r="394" spans="1:60" x14ac:dyDescent="0.35">
      <c r="A394" s="71"/>
      <c r="B394" s="71"/>
      <c r="C394" s="71"/>
      <c r="D394" s="69"/>
      <c r="E394" s="71"/>
      <c r="F394" s="71"/>
      <c r="G394" s="71"/>
      <c r="H394" s="71"/>
      <c r="I394" s="72"/>
      <c r="J394" s="73"/>
    </row>
    <row r="395" spans="1:60" x14ac:dyDescent="0.35">
      <c r="A395" s="71"/>
      <c r="B395" s="71"/>
      <c r="C395" s="71"/>
      <c r="D395" s="69"/>
      <c r="E395" s="71"/>
      <c r="F395" s="71"/>
      <c r="G395" s="71"/>
      <c r="H395" s="71"/>
      <c r="I395" s="72"/>
      <c r="J395" s="73"/>
    </row>
    <row r="396" spans="1:60" x14ac:dyDescent="0.35">
      <c r="A396" s="71"/>
      <c r="B396" s="71"/>
      <c r="C396" s="71"/>
      <c r="D396" s="69"/>
      <c r="E396" s="71"/>
      <c r="F396" s="71"/>
      <c r="G396" s="71"/>
      <c r="H396" s="71"/>
      <c r="I396" s="72"/>
      <c r="J396" s="73"/>
    </row>
    <row r="397" spans="1:60" x14ac:dyDescent="0.35">
      <c r="A397" s="71"/>
      <c r="B397" s="71"/>
      <c r="C397" s="71"/>
      <c r="D397" s="69"/>
      <c r="E397" s="71"/>
      <c r="F397" s="71"/>
      <c r="G397" s="71"/>
      <c r="H397" s="71"/>
      <c r="I397" s="72"/>
      <c r="J397" s="73"/>
    </row>
    <row r="398" spans="1:60" x14ac:dyDescent="0.35">
      <c r="A398" s="71"/>
      <c r="B398" s="71"/>
      <c r="C398" s="71"/>
      <c r="D398" s="69"/>
      <c r="E398" s="71"/>
      <c r="F398" s="71"/>
      <c r="G398" s="71"/>
      <c r="H398" s="71"/>
      <c r="I398" s="72"/>
      <c r="J398" s="73"/>
    </row>
    <row r="399" spans="1:60" x14ac:dyDescent="0.35">
      <c r="A399" s="71"/>
      <c r="B399" s="71"/>
      <c r="C399" s="71"/>
      <c r="D399" s="69"/>
      <c r="E399" s="71"/>
      <c r="F399" s="71"/>
      <c r="G399" s="71"/>
      <c r="H399" s="71"/>
      <c r="I399" s="72"/>
      <c r="J399" s="73"/>
    </row>
    <row r="400" spans="1:60" x14ac:dyDescent="0.35">
      <c r="A400" s="71"/>
      <c r="B400" s="71"/>
      <c r="C400" s="71"/>
      <c r="D400" s="69"/>
      <c r="E400" s="71"/>
      <c r="F400" s="71"/>
      <c r="G400" s="71"/>
      <c r="H400" s="71"/>
      <c r="I400" s="72"/>
      <c r="J400" s="73"/>
    </row>
    <row r="401" spans="1:10" x14ac:dyDescent="0.35">
      <c r="A401" s="71"/>
      <c r="B401" s="71"/>
      <c r="C401" s="71"/>
      <c r="D401" s="69"/>
      <c r="E401" s="71"/>
      <c r="F401" s="71"/>
      <c r="G401" s="71"/>
      <c r="H401" s="71"/>
      <c r="I401" s="72"/>
      <c r="J401" s="73"/>
    </row>
    <row r="402" spans="1:10" x14ac:dyDescent="0.35">
      <c r="A402" s="71"/>
      <c r="B402" s="71"/>
      <c r="C402" s="71"/>
      <c r="D402" s="69"/>
      <c r="E402" s="71"/>
      <c r="F402" s="71"/>
      <c r="G402" s="71"/>
      <c r="H402" s="71"/>
      <c r="I402" s="72"/>
      <c r="J402" s="73"/>
    </row>
    <row r="403" spans="1:10" x14ac:dyDescent="0.35">
      <c r="A403" s="71"/>
      <c r="B403" s="71"/>
      <c r="C403" s="71"/>
      <c r="D403" s="69"/>
      <c r="E403" s="71"/>
      <c r="F403" s="71"/>
      <c r="G403" s="71"/>
      <c r="H403" s="71"/>
      <c r="I403" s="72"/>
      <c r="J403" s="73"/>
    </row>
    <row r="404" spans="1:10" x14ac:dyDescent="0.35">
      <c r="A404" s="71"/>
      <c r="B404" s="71"/>
      <c r="C404" s="71"/>
      <c r="D404" s="69"/>
      <c r="E404" s="71"/>
      <c r="F404" s="71"/>
      <c r="G404" s="71"/>
      <c r="H404" s="71"/>
      <c r="I404" s="72"/>
      <c r="J404" s="73"/>
    </row>
    <row r="405" spans="1:10" x14ac:dyDescent="0.35">
      <c r="A405" s="71"/>
      <c r="B405" s="71"/>
      <c r="C405" s="71"/>
      <c r="D405" s="69"/>
      <c r="E405" s="71"/>
      <c r="F405" s="71"/>
      <c r="G405" s="71"/>
      <c r="H405" s="71"/>
      <c r="I405" s="72"/>
      <c r="J405" s="73"/>
    </row>
    <row r="406" spans="1:10" x14ac:dyDescent="0.35">
      <c r="A406" s="71"/>
      <c r="B406" s="71"/>
      <c r="C406" s="71"/>
      <c r="D406" s="69"/>
      <c r="E406" s="71"/>
      <c r="F406" s="71"/>
      <c r="G406" s="71"/>
      <c r="H406" s="71"/>
      <c r="I406" s="72"/>
      <c r="J406" s="73"/>
    </row>
    <row r="407" spans="1:10" x14ac:dyDescent="0.35">
      <c r="A407" s="71"/>
      <c r="B407" s="71"/>
      <c r="C407" s="71"/>
      <c r="D407" s="69"/>
      <c r="E407" s="71"/>
      <c r="F407" s="71"/>
      <c r="G407" s="71"/>
      <c r="H407" s="71"/>
      <c r="I407" s="72"/>
      <c r="J407" s="73"/>
    </row>
    <row r="408" spans="1:10" x14ac:dyDescent="0.35">
      <c r="A408" s="71"/>
      <c r="B408" s="71"/>
      <c r="C408" s="71"/>
      <c r="D408" s="69"/>
      <c r="E408" s="71"/>
      <c r="F408" s="71"/>
      <c r="G408" s="71"/>
      <c r="H408" s="71"/>
      <c r="I408" s="72"/>
      <c r="J408" s="73"/>
    </row>
    <row r="409" spans="1:10" x14ac:dyDescent="0.35">
      <c r="A409" s="71"/>
      <c r="B409" s="71"/>
      <c r="C409" s="71"/>
      <c r="D409" s="69"/>
      <c r="E409" s="71"/>
      <c r="F409" s="71"/>
      <c r="G409" s="71"/>
      <c r="H409" s="71"/>
      <c r="I409" s="72"/>
      <c r="J409" s="73"/>
    </row>
    <row r="410" spans="1:10" x14ac:dyDescent="0.35">
      <c r="A410" s="71"/>
      <c r="B410" s="71"/>
      <c r="C410" s="71"/>
      <c r="D410" s="69"/>
      <c r="E410" s="71"/>
      <c r="F410" s="71"/>
      <c r="G410" s="71"/>
      <c r="H410" s="71"/>
      <c r="I410" s="72"/>
      <c r="J410" s="73"/>
    </row>
    <row r="411" spans="1:10" x14ac:dyDescent="0.35">
      <c r="A411" s="71"/>
      <c r="B411" s="71"/>
      <c r="C411" s="71"/>
      <c r="D411" s="69"/>
      <c r="E411" s="71"/>
      <c r="F411" s="71"/>
      <c r="G411" s="71"/>
      <c r="H411" s="71"/>
      <c r="I411" s="72"/>
      <c r="J411" s="73"/>
    </row>
    <row r="412" spans="1:10" x14ac:dyDescent="0.35">
      <c r="A412" s="71"/>
      <c r="B412" s="71"/>
      <c r="C412" s="71"/>
      <c r="D412" s="69"/>
      <c r="E412" s="71"/>
      <c r="F412" s="71"/>
      <c r="G412" s="71"/>
      <c r="H412" s="71"/>
      <c r="I412" s="72"/>
      <c r="J412" s="73"/>
    </row>
    <row r="413" spans="1:10" x14ac:dyDescent="0.35">
      <c r="A413" s="71"/>
      <c r="B413" s="71"/>
      <c r="C413" s="71"/>
      <c r="D413" s="69"/>
      <c r="E413" s="71"/>
      <c r="F413" s="71"/>
      <c r="G413" s="71"/>
      <c r="H413" s="71"/>
      <c r="I413" s="72"/>
      <c r="J413" s="73"/>
    </row>
    <row r="414" spans="1:10" x14ac:dyDescent="0.35">
      <c r="A414" s="71"/>
      <c r="B414" s="71"/>
      <c r="C414" s="71"/>
      <c r="D414" s="69"/>
      <c r="E414" s="71"/>
      <c r="F414" s="71"/>
      <c r="G414" s="71"/>
      <c r="H414" s="71"/>
      <c r="I414" s="72"/>
      <c r="J414" s="73"/>
    </row>
    <row r="415" spans="1:10" x14ac:dyDescent="0.35">
      <c r="A415" s="71"/>
      <c r="B415" s="71"/>
      <c r="C415" s="71"/>
      <c r="D415" s="69"/>
      <c r="E415" s="71"/>
      <c r="F415" s="71"/>
      <c r="G415" s="71"/>
      <c r="H415" s="71"/>
      <c r="I415" s="72"/>
      <c r="J415" s="73"/>
    </row>
    <row r="416" spans="1:10" x14ac:dyDescent="0.35">
      <c r="A416" s="71"/>
      <c r="B416" s="71"/>
      <c r="C416" s="71"/>
      <c r="D416" s="69"/>
      <c r="E416" s="71"/>
      <c r="F416" s="71"/>
      <c r="G416" s="71"/>
      <c r="H416" s="71"/>
      <c r="I416" s="72"/>
      <c r="J416" s="73"/>
    </row>
    <row r="417" spans="1:10" x14ac:dyDescent="0.35">
      <c r="A417" s="71"/>
      <c r="B417" s="71"/>
      <c r="C417" s="71"/>
      <c r="D417" s="69"/>
      <c r="E417" s="71"/>
      <c r="F417" s="71"/>
      <c r="G417" s="71"/>
      <c r="H417" s="71"/>
      <c r="I417" s="72"/>
      <c r="J417" s="73"/>
    </row>
    <row r="418" spans="1:10" x14ac:dyDescent="0.35">
      <c r="A418" s="71"/>
      <c r="B418" s="71"/>
      <c r="C418" s="71"/>
      <c r="D418" s="69"/>
      <c r="E418" s="71"/>
      <c r="F418" s="71"/>
      <c r="G418" s="71"/>
      <c r="H418" s="71"/>
      <c r="I418" s="72"/>
      <c r="J418" s="73"/>
    </row>
    <row r="419" spans="1:10" x14ac:dyDescent="0.35">
      <c r="A419" s="71"/>
      <c r="B419" s="71"/>
      <c r="C419" s="71"/>
      <c r="D419" s="69"/>
      <c r="E419" s="71"/>
      <c r="F419" s="71"/>
      <c r="G419" s="71"/>
      <c r="H419" s="71"/>
      <c r="I419" s="72"/>
      <c r="J419" s="73"/>
    </row>
    <row r="420" spans="1:10" x14ac:dyDescent="0.35">
      <c r="A420" s="71"/>
      <c r="B420" s="71"/>
      <c r="C420" s="71"/>
      <c r="D420" s="69"/>
      <c r="E420" s="71"/>
      <c r="F420" s="71"/>
      <c r="G420" s="71"/>
      <c r="H420" s="71"/>
      <c r="I420" s="72"/>
      <c r="J420" s="73"/>
    </row>
    <row r="421" spans="1:10" x14ac:dyDescent="0.35">
      <c r="A421" s="71"/>
      <c r="B421" s="71"/>
      <c r="C421" s="71"/>
      <c r="D421" s="69"/>
      <c r="E421" s="71"/>
      <c r="F421" s="71"/>
      <c r="G421" s="71"/>
      <c r="H421" s="71"/>
      <c r="I421" s="72"/>
      <c r="J421" s="73"/>
    </row>
    <row r="422" spans="1:10" x14ac:dyDescent="0.35">
      <c r="A422" s="71"/>
      <c r="B422" s="71"/>
      <c r="C422" s="71"/>
      <c r="D422" s="69"/>
      <c r="E422" s="71"/>
      <c r="F422" s="71"/>
      <c r="G422" s="71"/>
      <c r="H422" s="71"/>
      <c r="I422" s="72"/>
      <c r="J422" s="73"/>
    </row>
    <row r="423" spans="1:10" x14ac:dyDescent="0.35">
      <c r="A423" s="71"/>
      <c r="B423" s="71"/>
      <c r="C423" s="71"/>
      <c r="D423" s="69"/>
      <c r="E423" s="71"/>
      <c r="F423" s="71"/>
      <c r="G423" s="71"/>
      <c r="H423" s="71"/>
      <c r="I423" s="72"/>
      <c r="J423" s="73"/>
    </row>
    <row r="424" spans="1:10" x14ac:dyDescent="0.35">
      <c r="A424" s="71"/>
      <c r="B424" s="71"/>
      <c r="C424" s="71"/>
      <c r="D424" s="69"/>
      <c r="E424" s="71"/>
      <c r="F424" s="71"/>
      <c r="G424" s="71"/>
      <c r="H424" s="71"/>
      <c r="I424" s="72"/>
      <c r="J424" s="73"/>
    </row>
    <row r="425" spans="1:10" x14ac:dyDescent="0.35">
      <c r="A425" s="71"/>
      <c r="B425" s="71"/>
      <c r="C425" s="71"/>
      <c r="D425" s="69"/>
      <c r="E425" s="71"/>
      <c r="F425" s="71"/>
      <c r="G425" s="71"/>
      <c r="H425" s="71"/>
      <c r="I425" s="72"/>
      <c r="J425" s="73"/>
    </row>
    <row r="426" spans="1:10" x14ac:dyDescent="0.35">
      <c r="A426" s="71"/>
      <c r="B426" s="71"/>
      <c r="C426" s="71"/>
      <c r="D426" s="69"/>
      <c r="E426" s="71"/>
      <c r="F426" s="71"/>
      <c r="G426" s="71"/>
      <c r="H426" s="71"/>
      <c r="I426" s="72"/>
      <c r="J426" s="73"/>
    </row>
    <row r="427" spans="1:10" x14ac:dyDescent="0.35">
      <c r="A427" s="71"/>
      <c r="B427" s="71"/>
      <c r="C427" s="71"/>
      <c r="D427" s="69"/>
      <c r="E427" s="71"/>
      <c r="F427" s="71"/>
      <c r="G427" s="71"/>
      <c r="H427" s="71"/>
      <c r="I427" s="72"/>
      <c r="J427" s="73"/>
    </row>
    <row r="428" spans="1:10" x14ac:dyDescent="0.35">
      <c r="A428" s="71"/>
      <c r="B428" s="71"/>
      <c r="C428" s="71"/>
      <c r="D428" s="69"/>
      <c r="E428" s="71"/>
      <c r="F428" s="71"/>
      <c r="G428" s="71"/>
      <c r="H428" s="71"/>
      <c r="I428" s="72"/>
      <c r="J428" s="73"/>
    </row>
    <row r="429" spans="1:10" x14ac:dyDescent="0.35">
      <c r="A429" s="71"/>
      <c r="B429" s="71"/>
      <c r="C429" s="71"/>
      <c r="D429" s="69"/>
      <c r="E429" s="71"/>
      <c r="F429" s="71"/>
      <c r="G429" s="71"/>
      <c r="H429" s="71"/>
      <c r="I429" s="72"/>
      <c r="J429" s="73"/>
    </row>
    <row r="430" spans="1:10" x14ac:dyDescent="0.35">
      <c r="A430" s="71"/>
      <c r="B430" s="71"/>
      <c r="C430" s="71"/>
      <c r="D430" s="69"/>
      <c r="E430" s="71"/>
      <c r="F430" s="71"/>
      <c r="G430" s="71"/>
      <c r="H430" s="71"/>
      <c r="I430" s="72"/>
      <c r="J430" s="73"/>
    </row>
    <row r="431" spans="1:10" x14ac:dyDescent="0.35">
      <c r="A431" s="71"/>
      <c r="B431" s="71"/>
      <c r="C431" s="71"/>
      <c r="D431" s="69"/>
      <c r="E431" s="71"/>
      <c r="F431" s="71"/>
      <c r="G431" s="71"/>
      <c r="H431" s="71"/>
      <c r="I431" s="72"/>
      <c r="J431" s="73"/>
    </row>
    <row r="432" spans="1:10" x14ac:dyDescent="0.35">
      <c r="A432" s="71"/>
      <c r="B432" s="71"/>
      <c r="C432" s="71"/>
      <c r="D432" s="69"/>
      <c r="E432" s="71"/>
      <c r="F432" s="71"/>
      <c r="G432" s="71"/>
      <c r="H432" s="71"/>
      <c r="I432" s="72"/>
      <c r="J432" s="73"/>
    </row>
    <row r="433" spans="1:10" x14ac:dyDescent="0.35">
      <c r="A433" s="71"/>
      <c r="B433" s="71"/>
      <c r="C433" s="71"/>
      <c r="D433" s="69"/>
      <c r="E433" s="71"/>
      <c r="F433" s="71"/>
      <c r="G433" s="71"/>
      <c r="H433" s="71"/>
      <c r="I433" s="72"/>
      <c r="J433" s="73"/>
    </row>
    <row r="434" spans="1:10" x14ac:dyDescent="0.35">
      <c r="A434" s="71"/>
      <c r="B434" s="71"/>
      <c r="C434" s="71"/>
      <c r="D434" s="69"/>
      <c r="E434" s="71"/>
      <c r="F434" s="71"/>
      <c r="G434" s="71"/>
      <c r="H434" s="71"/>
      <c r="I434" s="72"/>
      <c r="J434" s="73"/>
    </row>
    <row r="435" spans="1:10" x14ac:dyDescent="0.35">
      <c r="A435" s="71"/>
      <c r="B435" s="71"/>
      <c r="C435" s="71"/>
      <c r="D435" s="69"/>
      <c r="E435" s="71"/>
      <c r="F435" s="71"/>
      <c r="G435" s="71"/>
      <c r="H435" s="71"/>
      <c r="I435" s="72"/>
      <c r="J435" s="73"/>
    </row>
    <row r="436" spans="1:10" x14ac:dyDescent="0.35">
      <c r="A436" s="71"/>
      <c r="B436" s="71"/>
      <c r="C436" s="71"/>
      <c r="D436" s="69"/>
      <c r="E436" s="71"/>
      <c r="F436" s="71"/>
      <c r="G436" s="71"/>
      <c r="H436" s="71"/>
      <c r="I436" s="72"/>
      <c r="J436" s="73"/>
    </row>
    <row r="437" spans="1:10" x14ac:dyDescent="0.35">
      <c r="A437" s="71"/>
      <c r="B437" s="71"/>
      <c r="C437" s="71"/>
      <c r="D437" s="69"/>
      <c r="E437" s="71"/>
      <c r="F437" s="71"/>
      <c r="G437" s="71"/>
      <c r="H437" s="71"/>
      <c r="I437" s="72"/>
      <c r="J437" s="73"/>
    </row>
    <row r="438" spans="1:10" x14ac:dyDescent="0.35">
      <c r="A438" s="71"/>
      <c r="B438" s="71"/>
      <c r="C438" s="71"/>
      <c r="D438" s="69"/>
      <c r="E438" s="71"/>
      <c r="F438" s="71"/>
      <c r="G438" s="71"/>
      <c r="H438" s="71"/>
      <c r="I438" s="72"/>
      <c r="J438" s="73"/>
    </row>
    <row r="439" spans="1:10" x14ac:dyDescent="0.35">
      <c r="A439" s="71"/>
      <c r="B439" s="71"/>
      <c r="C439" s="71"/>
      <c r="D439" s="69"/>
      <c r="E439" s="71"/>
      <c r="F439" s="71"/>
      <c r="G439" s="71"/>
      <c r="H439" s="71"/>
      <c r="I439" s="72"/>
      <c r="J439" s="73"/>
    </row>
    <row r="440" spans="1:10" x14ac:dyDescent="0.35">
      <c r="A440" s="71"/>
      <c r="B440" s="71"/>
      <c r="C440" s="71"/>
      <c r="D440" s="69"/>
      <c r="E440" s="71"/>
      <c r="F440" s="71"/>
      <c r="G440" s="71"/>
      <c r="H440" s="71"/>
      <c r="I440" s="72"/>
      <c r="J440" s="73"/>
    </row>
    <row r="441" spans="1:10" x14ac:dyDescent="0.35">
      <c r="A441" s="71"/>
      <c r="B441" s="71"/>
      <c r="C441" s="71"/>
      <c r="D441" s="69"/>
      <c r="E441" s="71"/>
      <c r="F441" s="71"/>
      <c r="G441" s="71"/>
      <c r="H441" s="71"/>
      <c r="I441" s="72"/>
      <c r="J441" s="73"/>
    </row>
    <row r="442" spans="1:10" x14ac:dyDescent="0.35">
      <c r="A442" s="71"/>
      <c r="B442" s="71"/>
      <c r="C442" s="71"/>
      <c r="D442" s="69"/>
      <c r="E442" s="71"/>
      <c r="F442" s="71"/>
      <c r="G442" s="71"/>
      <c r="H442" s="71"/>
      <c r="I442" s="72"/>
      <c r="J442" s="73"/>
    </row>
    <row r="443" spans="1:10" x14ac:dyDescent="0.35">
      <c r="A443" s="71"/>
      <c r="B443" s="71"/>
      <c r="C443" s="71"/>
      <c r="D443" s="69"/>
      <c r="E443" s="71"/>
      <c r="F443" s="71"/>
      <c r="G443" s="71"/>
      <c r="H443" s="71"/>
      <c r="I443" s="72"/>
      <c r="J443" s="73"/>
    </row>
    <row r="444" spans="1:10" x14ac:dyDescent="0.35">
      <c r="A444" s="71"/>
      <c r="B444" s="71"/>
      <c r="C444" s="71"/>
      <c r="D444" s="69"/>
      <c r="E444" s="71"/>
      <c r="F444" s="71"/>
      <c r="G444" s="71"/>
      <c r="H444" s="71"/>
      <c r="I444" s="72"/>
      <c r="J444" s="73"/>
    </row>
    <row r="445" spans="1:10" x14ac:dyDescent="0.35">
      <c r="A445" s="71"/>
      <c r="B445" s="71"/>
      <c r="C445" s="71"/>
      <c r="D445" s="69"/>
      <c r="E445" s="71"/>
      <c r="F445" s="71"/>
      <c r="G445" s="71"/>
      <c r="H445" s="71"/>
      <c r="I445" s="72"/>
      <c r="J445" s="73"/>
    </row>
    <row r="446" spans="1:10" x14ac:dyDescent="0.35">
      <c r="A446" s="71"/>
      <c r="B446" s="71"/>
      <c r="C446" s="71"/>
      <c r="D446" s="69"/>
      <c r="E446" s="71"/>
      <c r="F446" s="71"/>
      <c r="G446" s="71"/>
      <c r="H446" s="71"/>
      <c r="I446" s="72"/>
      <c r="J446" s="73"/>
    </row>
    <row r="447" spans="1:10" x14ac:dyDescent="0.35">
      <c r="A447" s="71"/>
      <c r="B447" s="71"/>
      <c r="C447" s="71"/>
      <c r="D447" s="69"/>
      <c r="E447" s="71"/>
      <c r="F447" s="71"/>
      <c r="G447" s="71"/>
      <c r="H447" s="71"/>
      <c r="I447" s="72"/>
      <c r="J447" s="73"/>
    </row>
    <row r="448" spans="1:10" x14ac:dyDescent="0.35">
      <c r="A448" s="71"/>
      <c r="B448" s="71"/>
      <c r="C448" s="71"/>
      <c r="D448" s="69"/>
      <c r="E448" s="71"/>
      <c r="F448" s="71"/>
      <c r="G448" s="71"/>
      <c r="H448" s="71"/>
      <c r="I448" s="72"/>
      <c r="J448" s="73"/>
    </row>
    <row r="449" spans="1:10" x14ac:dyDescent="0.35">
      <c r="A449" s="71"/>
      <c r="B449" s="71"/>
      <c r="C449" s="71"/>
      <c r="D449" s="69"/>
      <c r="E449" s="71"/>
      <c r="F449" s="71"/>
      <c r="G449" s="71"/>
      <c r="H449" s="71"/>
      <c r="I449" s="72"/>
      <c r="J449" s="73"/>
    </row>
    <row r="450" spans="1:10" x14ac:dyDescent="0.35">
      <c r="A450" s="71"/>
      <c r="B450" s="71"/>
      <c r="C450" s="71"/>
      <c r="D450" s="69"/>
      <c r="E450" s="71"/>
      <c r="F450" s="71"/>
      <c r="G450" s="71"/>
      <c r="H450" s="71"/>
      <c r="I450" s="72"/>
      <c r="J450" s="73"/>
    </row>
    <row r="451" spans="1:10" x14ac:dyDescent="0.35">
      <c r="A451" s="71"/>
      <c r="B451" s="71"/>
      <c r="C451" s="71"/>
      <c r="D451" s="69"/>
      <c r="E451" s="71"/>
      <c r="F451" s="71"/>
      <c r="G451" s="71"/>
      <c r="H451" s="71"/>
      <c r="I451" s="72"/>
      <c r="J451" s="73"/>
    </row>
    <row r="452" spans="1:10" x14ac:dyDescent="0.35">
      <c r="A452" s="71"/>
      <c r="B452" s="71"/>
      <c r="C452" s="71"/>
      <c r="D452" s="69"/>
      <c r="E452" s="71"/>
      <c r="F452" s="71"/>
      <c r="G452" s="71"/>
      <c r="H452" s="71"/>
      <c r="I452" s="72"/>
      <c r="J452" s="73"/>
    </row>
    <row r="453" spans="1:10" x14ac:dyDescent="0.35">
      <c r="A453" s="71"/>
      <c r="B453" s="71"/>
      <c r="C453" s="71"/>
      <c r="D453" s="69"/>
      <c r="E453" s="71"/>
      <c r="F453" s="71"/>
      <c r="G453" s="71"/>
      <c r="H453" s="71"/>
      <c r="I453" s="72"/>
      <c r="J453" s="73"/>
    </row>
    <row r="454" spans="1:10" x14ac:dyDescent="0.35">
      <c r="A454" s="71"/>
      <c r="B454" s="71"/>
      <c r="C454" s="71"/>
      <c r="D454" s="69"/>
      <c r="E454" s="71"/>
      <c r="F454" s="71"/>
      <c r="G454" s="71"/>
      <c r="H454" s="71"/>
      <c r="I454" s="72"/>
      <c r="J454" s="73"/>
    </row>
    <row r="455" spans="1:10" x14ac:dyDescent="0.35">
      <c r="A455" s="71"/>
      <c r="B455" s="71"/>
      <c r="C455" s="71"/>
      <c r="D455" s="69"/>
      <c r="E455" s="71"/>
      <c r="F455" s="71"/>
      <c r="G455" s="71"/>
      <c r="H455" s="71"/>
      <c r="I455" s="72"/>
      <c r="J455" s="73"/>
    </row>
    <row r="456" spans="1:10" x14ac:dyDescent="0.35">
      <c r="A456" s="71"/>
      <c r="B456" s="71"/>
      <c r="C456" s="71"/>
      <c r="D456" s="69"/>
      <c r="E456" s="71"/>
      <c r="F456" s="71"/>
      <c r="G456" s="71"/>
      <c r="H456" s="71"/>
      <c r="I456" s="72"/>
      <c r="J456" s="73"/>
    </row>
    <row r="457" spans="1:10" x14ac:dyDescent="0.35">
      <c r="A457" s="71"/>
      <c r="B457" s="71"/>
      <c r="C457" s="71"/>
      <c r="D457" s="69"/>
      <c r="E457" s="71"/>
      <c r="F457" s="71"/>
      <c r="G457" s="71"/>
      <c r="H457" s="71"/>
      <c r="I457" s="72"/>
      <c r="J457" s="73"/>
    </row>
    <row r="458" spans="1:10" x14ac:dyDescent="0.35">
      <c r="A458" s="71"/>
      <c r="B458" s="71"/>
      <c r="C458" s="71"/>
      <c r="D458" s="69"/>
      <c r="E458" s="71"/>
      <c r="F458" s="71"/>
      <c r="G458" s="71"/>
      <c r="H458" s="71"/>
      <c r="I458" s="72"/>
      <c r="J458" s="73"/>
    </row>
    <row r="459" spans="1:10" x14ac:dyDescent="0.35">
      <c r="A459" s="71"/>
      <c r="B459" s="71"/>
      <c r="C459" s="71"/>
      <c r="D459" s="69"/>
      <c r="E459" s="71"/>
      <c r="F459" s="71"/>
      <c r="G459" s="71"/>
      <c r="H459" s="71"/>
      <c r="I459" s="72"/>
      <c r="J459" s="73"/>
    </row>
    <row r="460" spans="1:10" x14ac:dyDescent="0.35">
      <c r="A460" s="71"/>
      <c r="B460" s="71"/>
      <c r="C460" s="71"/>
      <c r="D460" s="69"/>
      <c r="E460" s="71"/>
      <c r="F460" s="71"/>
      <c r="G460" s="71"/>
      <c r="H460" s="71"/>
      <c r="I460" s="72"/>
      <c r="J460" s="73"/>
    </row>
    <row r="461" spans="1:10" x14ac:dyDescent="0.35">
      <c r="A461" s="71"/>
      <c r="B461" s="71"/>
      <c r="C461" s="71"/>
      <c r="D461" s="69"/>
      <c r="E461" s="71"/>
      <c r="F461" s="71"/>
      <c r="G461" s="71"/>
      <c r="H461" s="71"/>
      <c r="I461" s="72"/>
      <c r="J461" s="73"/>
    </row>
    <row r="462" spans="1:10" x14ac:dyDescent="0.35">
      <c r="A462" s="71"/>
      <c r="B462" s="71"/>
      <c r="C462" s="71"/>
      <c r="D462" s="69"/>
      <c r="E462" s="71"/>
      <c r="F462" s="71"/>
      <c r="G462" s="71"/>
      <c r="H462" s="71"/>
      <c r="I462" s="72"/>
      <c r="J462" s="73"/>
    </row>
    <row r="463" spans="1:10" x14ac:dyDescent="0.35">
      <c r="A463" s="71"/>
      <c r="B463" s="71"/>
      <c r="C463" s="71"/>
      <c r="D463" s="69"/>
      <c r="E463" s="71"/>
      <c r="F463" s="71"/>
      <c r="G463" s="71"/>
      <c r="H463" s="71"/>
      <c r="I463" s="72"/>
      <c r="J463" s="73"/>
    </row>
    <row r="464" spans="1:10" x14ac:dyDescent="0.35">
      <c r="A464" s="71"/>
      <c r="B464" s="71"/>
      <c r="C464" s="71"/>
      <c r="D464" s="69"/>
      <c r="E464" s="71"/>
      <c r="F464" s="71"/>
      <c r="G464" s="71"/>
      <c r="H464" s="71"/>
      <c r="I464" s="72"/>
      <c r="J464" s="73"/>
    </row>
    <row r="465" spans="1:10" x14ac:dyDescent="0.35">
      <c r="A465" s="71"/>
      <c r="B465" s="71"/>
      <c r="C465" s="71"/>
      <c r="D465" s="69"/>
      <c r="E465" s="71"/>
      <c r="F465" s="71"/>
      <c r="G465" s="71"/>
      <c r="H465" s="71"/>
      <c r="I465" s="72"/>
      <c r="J465" s="73"/>
    </row>
    <row r="466" spans="1:10" x14ac:dyDescent="0.35">
      <c r="A466" s="71"/>
      <c r="B466" s="71"/>
      <c r="C466" s="71"/>
      <c r="D466" s="69"/>
      <c r="E466" s="71"/>
      <c r="F466" s="71"/>
      <c r="G466" s="71"/>
      <c r="H466" s="71"/>
      <c r="I466" s="72"/>
      <c r="J466" s="73"/>
    </row>
    <row r="467" spans="1:10" x14ac:dyDescent="0.35">
      <c r="A467" s="71"/>
      <c r="B467" s="71"/>
      <c r="C467" s="71"/>
      <c r="D467" s="69"/>
      <c r="E467" s="71"/>
      <c r="F467" s="71"/>
      <c r="G467" s="71"/>
      <c r="H467" s="71"/>
      <c r="I467" s="72"/>
      <c r="J467" s="73"/>
    </row>
    <row r="468" spans="1:10" x14ac:dyDescent="0.35">
      <c r="A468" s="71"/>
      <c r="B468" s="71"/>
      <c r="C468" s="71"/>
      <c r="D468" s="69"/>
      <c r="E468" s="71"/>
      <c r="F468" s="71"/>
      <c r="G468" s="71"/>
      <c r="H468" s="71"/>
      <c r="I468" s="72"/>
      <c r="J468" s="73"/>
    </row>
    <row r="469" spans="1:10" x14ac:dyDescent="0.35">
      <c r="A469" s="71"/>
      <c r="B469" s="71"/>
      <c r="C469" s="71"/>
      <c r="D469" s="69"/>
      <c r="E469" s="71"/>
      <c r="F469" s="71"/>
      <c r="G469" s="71"/>
      <c r="H469" s="71"/>
      <c r="I469" s="72"/>
      <c r="J469" s="73"/>
    </row>
    <row r="470" spans="1:10" x14ac:dyDescent="0.35">
      <c r="A470" s="71"/>
      <c r="B470" s="71"/>
      <c r="C470" s="71"/>
      <c r="D470" s="69"/>
      <c r="E470" s="71"/>
      <c r="F470" s="71"/>
      <c r="G470" s="71"/>
      <c r="H470" s="71"/>
      <c r="I470" s="72"/>
      <c r="J470" s="73"/>
    </row>
    <row r="471" spans="1:10" x14ac:dyDescent="0.35">
      <c r="A471" s="71"/>
      <c r="B471" s="71"/>
      <c r="C471" s="71"/>
      <c r="D471" s="69"/>
      <c r="E471" s="71"/>
      <c r="F471" s="71"/>
      <c r="G471" s="71"/>
      <c r="H471" s="71"/>
      <c r="I471" s="72"/>
      <c r="J471" s="73"/>
    </row>
    <row r="472" spans="1:10" x14ac:dyDescent="0.35">
      <c r="A472" s="71"/>
      <c r="B472" s="71"/>
      <c r="C472" s="71"/>
      <c r="D472" s="69"/>
      <c r="E472" s="71"/>
      <c r="F472" s="71"/>
      <c r="G472" s="71"/>
      <c r="H472" s="71"/>
      <c r="I472" s="72"/>
      <c r="J472" s="73"/>
    </row>
    <row r="473" spans="1:10" x14ac:dyDescent="0.35">
      <c r="A473" s="71"/>
      <c r="B473" s="71"/>
      <c r="C473" s="71"/>
      <c r="D473" s="69"/>
      <c r="E473" s="71"/>
      <c r="F473" s="71"/>
      <c r="G473" s="71"/>
      <c r="H473" s="71"/>
      <c r="I473" s="72"/>
      <c r="J473" s="73"/>
    </row>
    <row r="474" spans="1:10" x14ac:dyDescent="0.35">
      <c r="A474" s="71"/>
      <c r="B474" s="71"/>
      <c r="C474" s="71"/>
      <c r="D474" s="69"/>
      <c r="E474" s="71"/>
      <c r="F474" s="71"/>
      <c r="G474" s="71"/>
      <c r="H474" s="71"/>
      <c r="I474" s="72"/>
      <c r="J474" s="73"/>
    </row>
    <row r="475" spans="1:10" x14ac:dyDescent="0.35">
      <c r="A475" s="71"/>
      <c r="B475" s="71"/>
      <c r="C475" s="71"/>
      <c r="D475" s="69"/>
      <c r="E475" s="71"/>
      <c r="F475" s="71"/>
      <c r="G475" s="71"/>
      <c r="H475" s="71"/>
      <c r="I475" s="72"/>
      <c r="J475" s="73"/>
    </row>
    <row r="476" spans="1:10" x14ac:dyDescent="0.35">
      <c r="A476" s="71"/>
      <c r="B476" s="71"/>
      <c r="C476" s="71"/>
      <c r="D476" s="69"/>
      <c r="E476" s="71"/>
      <c r="F476" s="71"/>
      <c r="G476" s="71"/>
      <c r="H476" s="71"/>
      <c r="I476" s="72"/>
      <c r="J476" s="73"/>
    </row>
    <row r="477" spans="1:10" x14ac:dyDescent="0.35">
      <c r="A477" s="71"/>
      <c r="B477" s="71"/>
      <c r="C477" s="71"/>
      <c r="D477" s="69"/>
      <c r="E477" s="71"/>
      <c r="F477" s="71"/>
      <c r="G477" s="71"/>
      <c r="H477" s="71"/>
      <c r="I477" s="72"/>
      <c r="J477" s="73"/>
    </row>
    <row r="478" spans="1:10" x14ac:dyDescent="0.35">
      <c r="A478" s="71"/>
      <c r="B478" s="71"/>
      <c r="C478" s="71"/>
      <c r="D478" s="69"/>
      <c r="E478" s="71"/>
      <c r="F478" s="71"/>
      <c r="G478" s="71"/>
      <c r="H478" s="71"/>
      <c r="I478" s="72"/>
      <c r="J478" s="73"/>
    </row>
    <row r="479" spans="1:10" x14ac:dyDescent="0.35">
      <c r="A479" s="71"/>
      <c r="B479" s="71"/>
      <c r="C479" s="71"/>
      <c r="D479" s="69"/>
      <c r="E479" s="71"/>
      <c r="F479" s="71"/>
      <c r="G479" s="71"/>
      <c r="H479" s="71"/>
      <c r="I479" s="72"/>
      <c r="J479" s="73"/>
    </row>
    <row r="480" spans="1:10" x14ac:dyDescent="0.35">
      <c r="A480" s="71"/>
      <c r="B480" s="71"/>
      <c r="C480" s="71"/>
      <c r="D480" s="69"/>
      <c r="E480" s="71"/>
      <c r="F480" s="71"/>
      <c r="G480" s="71"/>
      <c r="H480" s="71"/>
      <c r="I480" s="72"/>
      <c r="J480" s="73"/>
    </row>
    <row r="481" spans="1:10" x14ac:dyDescent="0.35">
      <c r="A481" s="71"/>
      <c r="B481" s="71"/>
      <c r="C481" s="71"/>
      <c r="D481" s="69"/>
      <c r="E481" s="71"/>
      <c r="F481" s="71"/>
      <c r="G481" s="71"/>
      <c r="H481" s="71"/>
      <c r="I481" s="72"/>
      <c r="J481" s="73"/>
    </row>
    <row r="482" spans="1:10" x14ac:dyDescent="0.35">
      <c r="A482" s="71"/>
      <c r="B482" s="71"/>
      <c r="C482" s="71"/>
      <c r="D482" s="69"/>
      <c r="E482" s="71"/>
      <c r="F482" s="71"/>
      <c r="G482" s="71"/>
      <c r="H482" s="71"/>
      <c r="I482" s="72"/>
      <c r="J482" s="73"/>
    </row>
    <row r="483" spans="1:10" x14ac:dyDescent="0.35">
      <c r="A483" s="71"/>
      <c r="B483" s="71"/>
      <c r="C483" s="71"/>
      <c r="D483" s="69"/>
      <c r="E483" s="71"/>
      <c r="F483" s="71"/>
      <c r="G483" s="71"/>
      <c r="H483" s="71"/>
      <c r="I483" s="72"/>
      <c r="J483" s="73"/>
    </row>
    <row r="484" spans="1:10" x14ac:dyDescent="0.35">
      <c r="A484" s="71"/>
      <c r="B484" s="71"/>
      <c r="C484" s="71"/>
      <c r="D484" s="69"/>
      <c r="E484" s="71"/>
      <c r="F484" s="71"/>
      <c r="G484" s="71"/>
      <c r="H484" s="71"/>
      <c r="I484" s="72"/>
      <c r="J484" s="73"/>
    </row>
    <row r="485" spans="1:10" x14ac:dyDescent="0.35">
      <c r="A485" s="71"/>
      <c r="B485" s="71"/>
      <c r="C485" s="71"/>
      <c r="D485" s="69"/>
      <c r="E485" s="71"/>
      <c r="F485" s="71"/>
      <c r="G485" s="71"/>
      <c r="H485" s="71"/>
      <c r="I485" s="72"/>
      <c r="J485" s="73"/>
    </row>
    <row r="486" spans="1:10" x14ac:dyDescent="0.35">
      <c r="A486" s="71"/>
      <c r="B486" s="71"/>
      <c r="C486" s="71"/>
      <c r="D486" s="69"/>
      <c r="E486" s="71"/>
      <c r="F486" s="71"/>
      <c r="G486" s="71"/>
      <c r="H486" s="71"/>
      <c r="I486" s="72"/>
      <c r="J486" s="73"/>
    </row>
    <row r="487" spans="1:10" x14ac:dyDescent="0.35">
      <c r="A487" s="71"/>
      <c r="B487" s="71"/>
      <c r="C487" s="71"/>
      <c r="D487" s="69"/>
      <c r="E487" s="71"/>
      <c r="F487" s="71"/>
      <c r="G487" s="71"/>
      <c r="H487" s="71"/>
      <c r="I487" s="72"/>
      <c r="J487" s="73"/>
    </row>
    <row r="488" spans="1:10" x14ac:dyDescent="0.35">
      <c r="A488" s="71"/>
      <c r="B488" s="71"/>
      <c r="C488" s="71"/>
      <c r="D488" s="69"/>
      <c r="E488" s="71"/>
      <c r="F488" s="71"/>
      <c r="G488" s="71"/>
      <c r="H488" s="71"/>
      <c r="I488" s="72"/>
      <c r="J488" s="73"/>
    </row>
    <row r="489" spans="1:10" x14ac:dyDescent="0.35">
      <c r="A489" s="71"/>
      <c r="B489" s="71"/>
      <c r="C489" s="71"/>
      <c r="D489" s="69"/>
      <c r="E489" s="71"/>
      <c r="F489" s="71"/>
      <c r="G489" s="71"/>
      <c r="H489" s="71"/>
      <c r="I489" s="72"/>
      <c r="J489" s="73"/>
    </row>
    <row r="490" spans="1:10" x14ac:dyDescent="0.35">
      <c r="A490" s="71"/>
      <c r="B490" s="71"/>
      <c r="C490" s="71"/>
      <c r="D490" s="69"/>
      <c r="E490" s="71"/>
      <c r="F490" s="71"/>
      <c r="G490" s="71"/>
      <c r="H490" s="71"/>
      <c r="I490" s="72"/>
      <c r="J490" s="73"/>
    </row>
    <row r="491" spans="1:10" x14ac:dyDescent="0.35">
      <c r="A491" s="71"/>
      <c r="B491" s="71"/>
      <c r="C491" s="71"/>
      <c r="D491" s="69"/>
      <c r="E491" s="71"/>
      <c r="F491" s="71"/>
      <c r="G491" s="71"/>
      <c r="H491" s="71"/>
      <c r="I491" s="72"/>
      <c r="J491" s="73"/>
    </row>
    <row r="492" spans="1:10" x14ac:dyDescent="0.35">
      <c r="A492" s="71"/>
      <c r="B492" s="71"/>
      <c r="C492" s="71"/>
      <c r="D492" s="69"/>
      <c r="E492" s="71"/>
      <c r="F492" s="71"/>
      <c r="G492" s="71"/>
      <c r="H492" s="71"/>
      <c r="I492" s="72"/>
      <c r="J492" s="73"/>
    </row>
    <row r="493" spans="1:10" x14ac:dyDescent="0.35">
      <c r="A493" s="71"/>
      <c r="B493" s="71"/>
      <c r="C493" s="71"/>
      <c r="D493" s="69"/>
      <c r="E493" s="71"/>
      <c r="F493" s="71"/>
      <c r="G493" s="71"/>
      <c r="H493" s="71"/>
      <c r="I493" s="72"/>
      <c r="J493" s="73"/>
    </row>
    <row r="494" spans="1:10" x14ac:dyDescent="0.35">
      <c r="A494" s="71"/>
      <c r="B494" s="71"/>
      <c r="C494" s="71"/>
      <c r="D494" s="69"/>
      <c r="E494" s="71"/>
      <c r="F494" s="71"/>
      <c r="G494" s="71"/>
      <c r="H494" s="71"/>
      <c r="I494" s="72"/>
      <c r="J494" s="73"/>
    </row>
    <row r="495" spans="1:10" x14ac:dyDescent="0.35">
      <c r="A495" s="71"/>
      <c r="B495" s="71"/>
      <c r="C495" s="71"/>
      <c r="D495" s="69"/>
      <c r="E495" s="71"/>
      <c r="F495" s="71"/>
      <c r="G495" s="71"/>
      <c r="H495" s="71"/>
      <c r="I495" s="72"/>
      <c r="J495" s="73"/>
    </row>
    <row r="496" spans="1:10" x14ac:dyDescent="0.35">
      <c r="A496" s="71"/>
      <c r="B496" s="71"/>
      <c r="C496" s="71"/>
      <c r="D496" s="69"/>
      <c r="E496" s="71"/>
      <c r="F496" s="71"/>
      <c r="G496" s="71"/>
      <c r="H496" s="71"/>
      <c r="I496" s="72"/>
      <c r="J496" s="73"/>
    </row>
    <row r="497" spans="1:10" x14ac:dyDescent="0.35">
      <c r="A497" s="71"/>
      <c r="B497" s="71"/>
      <c r="C497" s="71"/>
      <c r="D497" s="69"/>
      <c r="E497" s="71"/>
      <c r="F497" s="71"/>
      <c r="G497" s="71"/>
      <c r="H497" s="71"/>
      <c r="I497" s="72"/>
      <c r="J497" s="73"/>
    </row>
    <row r="498" spans="1:10" x14ac:dyDescent="0.35">
      <c r="A498" s="71"/>
      <c r="B498" s="71"/>
      <c r="C498" s="71"/>
      <c r="D498" s="69"/>
      <c r="E498" s="71"/>
      <c r="F498" s="71"/>
      <c r="G498" s="71"/>
      <c r="H498" s="71"/>
      <c r="I498" s="72"/>
      <c r="J498" s="73"/>
    </row>
    <row r="499" spans="1:10" x14ac:dyDescent="0.35">
      <c r="A499" s="71"/>
      <c r="B499" s="71"/>
      <c r="C499" s="71"/>
      <c r="D499" s="69"/>
      <c r="E499" s="71"/>
      <c r="F499" s="71"/>
      <c r="G499" s="71"/>
      <c r="H499" s="71"/>
      <c r="I499" s="72"/>
      <c r="J499" s="73"/>
    </row>
    <row r="500" spans="1:10" x14ac:dyDescent="0.35">
      <c r="A500" s="71"/>
      <c r="B500" s="71"/>
      <c r="C500" s="71"/>
      <c r="D500" s="69"/>
      <c r="E500" s="71"/>
      <c r="F500" s="71"/>
      <c r="G500" s="71"/>
      <c r="H500" s="71"/>
      <c r="I500" s="72"/>
      <c r="J500" s="73"/>
    </row>
    <row r="501" spans="1:10" x14ac:dyDescent="0.35">
      <c r="A501" s="71"/>
      <c r="B501" s="71"/>
      <c r="C501" s="71"/>
      <c r="D501" s="69"/>
      <c r="E501" s="71"/>
      <c r="F501" s="71"/>
      <c r="G501" s="71"/>
      <c r="H501" s="71"/>
      <c r="I501" s="72"/>
      <c r="J501" s="73"/>
    </row>
    <row r="502" spans="1:10" x14ac:dyDescent="0.35">
      <c r="A502" s="71"/>
      <c r="B502" s="71"/>
      <c r="C502" s="71"/>
      <c r="D502" s="69"/>
      <c r="E502" s="71"/>
      <c r="F502" s="71"/>
      <c r="G502" s="71"/>
      <c r="H502" s="71"/>
      <c r="I502" s="72"/>
      <c r="J502" s="73"/>
    </row>
    <row r="503" spans="1:10" x14ac:dyDescent="0.35">
      <c r="A503" s="71"/>
      <c r="B503" s="71"/>
      <c r="C503" s="71"/>
      <c r="D503" s="69"/>
      <c r="E503" s="71"/>
      <c r="F503" s="71"/>
      <c r="G503" s="71"/>
      <c r="H503" s="71"/>
      <c r="I503" s="72"/>
      <c r="J503" s="73"/>
    </row>
    <row r="504" spans="1:10" x14ac:dyDescent="0.35">
      <c r="A504" s="71"/>
      <c r="B504" s="71"/>
      <c r="C504" s="71"/>
      <c r="D504" s="69"/>
      <c r="E504" s="71"/>
      <c r="F504" s="71"/>
      <c r="G504" s="71"/>
      <c r="H504" s="71"/>
      <c r="I504" s="72"/>
      <c r="J504" s="73"/>
    </row>
    <row r="505" spans="1:10" x14ac:dyDescent="0.35">
      <c r="A505" s="71"/>
      <c r="B505" s="71"/>
      <c r="C505" s="71"/>
      <c r="D505" s="69"/>
      <c r="E505" s="71"/>
      <c r="F505" s="71"/>
      <c r="G505" s="71"/>
      <c r="H505" s="71"/>
      <c r="I505" s="72"/>
      <c r="J505" s="73"/>
    </row>
    <row r="506" spans="1:10" x14ac:dyDescent="0.35">
      <c r="A506" s="71"/>
      <c r="B506" s="71"/>
      <c r="C506" s="71"/>
      <c r="D506" s="69"/>
      <c r="E506" s="71"/>
      <c r="F506" s="71"/>
      <c r="G506" s="71"/>
      <c r="H506" s="71"/>
      <c r="I506" s="72"/>
      <c r="J506" s="73"/>
    </row>
    <row r="507" spans="1:10" x14ac:dyDescent="0.35">
      <c r="A507" s="71"/>
      <c r="B507" s="71"/>
      <c r="C507" s="71"/>
      <c r="D507" s="69"/>
      <c r="E507" s="71"/>
      <c r="F507" s="71"/>
      <c r="G507" s="71"/>
      <c r="H507" s="71"/>
      <c r="I507" s="72"/>
      <c r="J507" s="73"/>
    </row>
    <row r="508" spans="1:10" x14ac:dyDescent="0.35">
      <c r="A508" s="71"/>
      <c r="B508" s="71"/>
      <c r="C508" s="71"/>
      <c r="D508" s="69"/>
      <c r="E508" s="71"/>
      <c r="F508" s="71"/>
      <c r="G508" s="71"/>
      <c r="H508" s="71"/>
      <c r="I508" s="72"/>
      <c r="J508" s="73"/>
    </row>
    <row r="509" spans="1:10" x14ac:dyDescent="0.35">
      <c r="A509" s="71"/>
      <c r="B509" s="71"/>
      <c r="C509" s="71"/>
      <c r="D509" s="69"/>
      <c r="E509" s="71"/>
      <c r="F509" s="71"/>
      <c r="G509" s="71"/>
      <c r="H509" s="71"/>
      <c r="I509" s="72"/>
      <c r="J509" s="73"/>
    </row>
    <row r="510" spans="1:10" x14ac:dyDescent="0.35">
      <c r="A510" s="71"/>
      <c r="B510" s="71"/>
      <c r="C510" s="71"/>
      <c r="D510" s="69"/>
      <c r="E510" s="71"/>
      <c r="F510" s="71"/>
      <c r="G510" s="71"/>
      <c r="H510" s="71"/>
      <c r="I510" s="72"/>
      <c r="J510" s="73"/>
    </row>
    <row r="511" spans="1:10" x14ac:dyDescent="0.35">
      <c r="A511" s="71"/>
      <c r="B511" s="71"/>
      <c r="C511" s="71"/>
      <c r="D511" s="69"/>
      <c r="E511" s="71"/>
      <c r="F511" s="71"/>
      <c r="G511" s="71"/>
      <c r="H511" s="71"/>
      <c r="I511" s="72"/>
      <c r="J511" s="73"/>
    </row>
    <row r="512" spans="1:10" x14ac:dyDescent="0.35">
      <c r="A512" s="71"/>
      <c r="B512" s="71"/>
      <c r="C512" s="71"/>
      <c r="D512" s="69"/>
      <c r="E512" s="71"/>
      <c r="F512" s="71"/>
      <c r="G512" s="71"/>
      <c r="H512" s="71"/>
      <c r="I512" s="72"/>
      <c r="J512" s="73"/>
    </row>
    <row r="513" spans="1:10" x14ac:dyDescent="0.35">
      <c r="A513" s="71"/>
      <c r="B513" s="71"/>
      <c r="C513" s="71"/>
      <c r="D513" s="69"/>
      <c r="E513" s="71"/>
      <c r="F513" s="71"/>
      <c r="G513" s="71"/>
      <c r="H513" s="71"/>
      <c r="I513" s="72"/>
      <c r="J513" s="73"/>
    </row>
    <row r="514" spans="1:10" x14ac:dyDescent="0.35">
      <c r="A514" s="71"/>
      <c r="B514" s="71"/>
      <c r="C514" s="71"/>
      <c r="D514" s="69"/>
      <c r="E514" s="71"/>
      <c r="F514" s="71"/>
      <c r="G514" s="71"/>
      <c r="H514" s="71"/>
      <c r="I514" s="72"/>
      <c r="J514" s="73"/>
    </row>
    <row r="515" spans="1:10" x14ac:dyDescent="0.35">
      <c r="A515" s="71"/>
      <c r="B515" s="71"/>
      <c r="C515" s="71"/>
      <c r="D515" s="69"/>
      <c r="E515" s="71"/>
      <c r="F515" s="71"/>
      <c r="G515" s="71"/>
      <c r="H515" s="71"/>
      <c r="I515" s="72"/>
      <c r="J515" s="73"/>
    </row>
    <row r="516" spans="1:10" x14ac:dyDescent="0.35">
      <c r="A516" s="71"/>
      <c r="B516" s="71"/>
      <c r="C516" s="71"/>
      <c r="D516" s="69"/>
      <c r="E516" s="71"/>
      <c r="F516" s="71"/>
      <c r="G516" s="71"/>
      <c r="H516" s="71"/>
      <c r="I516" s="72"/>
      <c r="J516" s="73"/>
    </row>
    <row r="517" spans="1:10" x14ac:dyDescent="0.35">
      <c r="A517" s="71"/>
      <c r="B517" s="71"/>
      <c r="C517" s="71"/>
      <c r="D517" s="69"/>
      <c r="E517" s="71"/>
      <c r="F517" s="71"/>
      <c r="G517" s="71"/>
      <c r="H517" s="71"/>
      <c r="I517" s="72"/>
      <c r="J517" s="73"/>
    </row>
    <row r="518" spans="1:10" x14ac:dyDescent="0.35">
      <c r="A518" s="71"/>
      <c r="B518" s="71"/>
      <c r="C518" s="71"/>
      <c r="D518" s="69"/>
      <c r="E518" s="71"/>
      <c r="F518" s="71"/>
      <c r="G518" s="71"/>
      <c r="H518" s="71"/>
      <c r="I518" s="72"/>
      <c r="J518" s="73"/>
    </row>
    <row r="519" spans="1:10" x14ac:dyDescent="0.35">
      <c r="A519" s="71"/>
      <c r="B519" s="71"/>
      <c r="C519" s="71"/>
      <c r="D519" s="69"/>
      <c r="E519" s="71"/>
      <c r="F519" s="71"/>
      <c r="G519" s="71"/>
      <c r="H519" s="71"/>
      <c r="I519" s="72"/>
      <c r="J519" s="73"/>
    </row>
    <row r="520" spans="1:10" x14ac:dyDescent="0.35">
      <c r="A520" s="71"/>
      <c r="B520" s="71"/>
      <c r="C520" s="71"/>
      <c r="D520" s="69"/>
      <c r="E520" s="71"/>
      <c r="F520" s="71"/>
      <c r="G520" s="71"/>
      <c r="H520" s="71"/>
      <c r="I520" s="72"/>
      <c r="J520" s="73"/>
    </row>
    <row r="521" spans="1:10" x14ac:dyDescent="0.35">
      <c r="A521" s="71"/>
      <c r="B521" s="71"/>
      <c r="C521" s="71"/>
      <c r="D521" s="69"/>
      <c r="E521" s="71"/>
      <c r="F521" s="71"/>
      <c r="G521" s="71"/>
      <c r="H521" s="71"/>
      <c r="I521" s="72"/>
      <c r="J521" s="73"/>
    </row>
    <row r="522" spans="1:10" x14ac:dyDescent="0.35">
      <c r="A522" s="71"/>
      <c r="B522" s="71"/>
      <c r="C522" s="71"/>
      <c r="D522" s="69"/>
      <c r="E522" s="71"/>
      <c r="F522" s="71"/>
      <c r="G522" s="71"/>
      <c r="H522" s="71"/>
      <c r="I522" s="72"/>
      <c r="J522" s="73"/>
    </row>
    <row r="523" spans="1:10" x14ac:dyDescent="0.35">
      <c r="A523" s="71"/>
      <c r="B523" s="71"/>
      <c r="C523" s="71"/>
      <c r="D523" s="69"/>
      <c r="E523" s="71"/>
      <c r="F523" s="71"/>
      <c r="G523" s="71"/>
      <c r="H523" s="71"/>
      <c r="I523" s="72"/>
      <c r="J523" s="73"/>
    </row>
    <row r="524" spans="1:10" x14ac:dyDescent="0.35">
      <c r="A524" s="71"/>
      <c r="B524" s="71"/>
      <c r="C524" s="71"/>
      <c r="D524" s="69"/>
      <c r="E524" s="71"/>
      <c r="F524" s="71"/>
      <c r="G524" s="71"/>
      <c r="H524" s="71"/>
      <c r="I524" s="72"/>
      <c r="J524" s="73"/>
    </row>
    <row r="525" spans="1:10" x14ac:dyDescent="0.35">
      <c r="A525" s="71"/>
      <c r="B525" s="71"/>
      <c r="C525" s="71"/>
      <c r="D525" s="69"/>
      <c r="E525" s="71"/>
      <c r="F525" s="71"/>
      <c r="G525" s="71"/>
      <c r="H525" s="71"/>
      <c r="I525" s="72"/>
      <c r="J525" s="73"/>
    </row>
    <row r="526" spans="1:10" x14ac:dyDescent="0.35">
      <c r="A526" s="71"/>
      <c r="B526" s="71"/>
      <c r="C526" s="71"/>
      <c r="D526" s="69"/>
      <c r="E526" s="71"/>
      <c r="F526" s="71"/>
      <c r="G526" s="71"/>
      <c r="H526" s="71"/>
      <c r="I526" s="72"/>
      <c r="J526" s="73"/>
    </row>
    <row r="527" spans="1:10" x14ac:dyDescent="0.35">
      <c r="A527" s="71"/>
      <c r="B527" s="71"/>
      <c r="C527" s="71"/>
      <c r="D527" s="69"/>
      <c r="E527" s="71"/>
      <c r="F527" s="71"/>
      <c r="G527" s="71"/>
      <c r="H527" s="71"/>
      <c r="I527" s="72"/>
      <c r="J527" s="73"/>
    </row>
    <row r="528" spans="1:10" x14ac:dyDescent="0.35">
      <c r="A528" s="71"/>
      <c r="B528" s="71"/>
      <c r="C528" s="71"/>
      <c r="D528" s="69"/>
      <c r="E528" s="71"/>
      <c r="F528" s="71"/>
      <c r="G528" s="71"/>
      <c r="H528" s="71"/>
      <c r="I528" s="72"/>
      <c r="J528" s="73"/>
    </row>
    <row r="529" spans="1:10" x14ac:dyDescent="0.35">
      <c r="A529" s="71"/>
      <c r="B529" s="71"/>
      <c r="C529" s="71"/>
      <c r="D529" s="69"/>
      <c r="E529" s="71"/>
      <c r="F529" s="71"/>
      <c r="G529" s="71"/>
      <c r="H529" s="71"/>
      <c r="I529" s="72"/>
      <c r="J529" s="73"/>
    </row>
    <row r="530" spans="1:10" x14ac:dyDescent="0.35">
      <c r="A530" s="71"/>
      <c r="B530" s="71"/>
      <c r="C530" s="71"/>
      <c r="D530" s="69"/>
      <c r="E530" s="71"/>
      <c r="F530" s="71"/>
      <c r="G530" s="71"/>
      <c r="H530" s="71"/>
      <c r="I530" s="72"/>
      <c r="J530" s="73"/>
    </row>
    <row r="531" spans="1:10" x14ac:dyDescent="0.35">
      <c r="A531" s="71"/>
      <c r="B531" s="71"/>
      <c r="C531" s="71"/>
      <c r="D531" s="69"/>
      <c r="E531" s="71"/>
      <c r="F531" s="71"/>
      <c r="G531" s="71"/>
      <c r="H531" s="71"/>
      <c r="I531" s="72"/>
      <c r="J531" s="73"/>
    </row>
    <row r="532" spans="1:10" x14ac:dyDescent="0.35">
      <c r="A532" s="71"/>
      <c r="B532" s="71"/>
      <c r="C532" s="71"/>
      <c r="D532" s="69"/>
      <c r="E532" s="71"/>
      <c r="F532" s="71"/>
      <c r="G532" s="71"/>
      <c r="H532" s="71"/>
      <c r="I532" s="72"/>
      <c r="J532" s="73"/>
    </row>
    <row r="533" spans="1:10" x14ac:dyDescent="0.35">
      <c r="A533" s="71"/>
      <c r="B533" s="71"/>
      <c r="C533" s="71"/>
      <c r="D533" s="69"/>
      <c r="E533" s="71"/>
      <c r="F533" s="71"/>
      <c r="G533" s="71"/>
      <c r="H533" s="71"/>
      <c r="I533" s="72"/>
      <c r="J533" s="73"/>
    </row>
    <row r="534" spans="1:10" x14ac:dyDescent="0.35">
      <c r="A534" s="71"/>
      <c r="B534" s="71"/>
      <c r="C534" s="71"/>
      <c r="D534" s="69"/>
      <c r="E534" s="71"/>
      <c r="F534" s="71"/>
      <c r="G534" s="71"/>
      <c r="H534" s="71"/>
      <c r="I534" s="72"/>
      <c r="J534" s="73"/>
    </row>
    <row r="535" spans="1:10" x14ac:dyDescent="0.35">
      <c r="A535" s="71"/>
      <c r="B535" s="71"/>
      <c r="C535" s="71"/>
      <c r="D535" s="69"/>
      <c r="E535" s="71"/>
      <c r="F535" s="71"/>
      <c r="G535" s="71"/>
      <c r="H535" s="71"/>
      <c r="I535" s="72"/>
      <c r="J535" s="73"/>
    </row>
    <row r="536" spans="1:10" x14ac:dyDescent="0.35">
      <c r="A536" s="71"/>
      <c r="B536" s="71"/>
      <c r="C536" s="71"/>
      <c r="D536" s="69"/>
      <c r="E536" s="71"/>
      <c r="F536" s="71"/>
      <c r="G536" s="71"/>
      <c r="H536" s="71"/>
      <c r="I536" s="72"/>
      <c r="J536" s="73"/>
    </row>
    <row r="537" spans="1:10" x14ac:dyDescent="0.35">
      <c r="A537" s="71"/>
      <c r="B537" s="71"/>
      <c r="C537" s="71"/>
      <c r="D537" s="69"/>
      <c r="E537" s="71"/>
      <c r="F537" s="71"/>
      <c r="G537" s="71"/>
      <c r="H537" s="71"/>
      <c r="I537" s="72"/>
      <c r="J537" s="73"/>
    </row>
    <row r="538" spans="1:10" x14ac:dyDescent="0.35">
      <c r="A538" s="71"/>
      <c r="B538" s="71"/>
      <c r="C538" s="71"/>
      <c r="D538" s="69"/>
      <c r="E538" s="71"/>
      <c r="F538" s="71"/>
      <c r="G538" s="71"/>
      <c r="H538" s="71"/>
      <c r="I538" s="72"/>
      <c r="J538" s="73"/>
    </row>
    <row r="539" spans="1:10" x14ac:dyDescent="0.35">
      <c r="A539" s="71"/>
      <c r="B539" s="71"/>
      <c r="C539" s="71"/>
      <c r="D539" s="69"/>
      <c r="E539" s="71"/>
      <c r="F539" s="71"/>
      <c r="G539" s="71"/>
      <c r="H539" s="71"/>
      <c r="I539" s="72"/>
      <c r="J539" s="73"/>
    </row>
    <row r="540" spans="1:10" x14ac:dyDescent="0.35">
      <c r="A540" s="71"/>
      <c r="B540" s="71"/>
      <c r="C540" s="71"/>
      <c r="D540" s="69"/>
      <c r="E540" s="71"/>
      <c r="F540" s="71"/>
      <c r="G540" s="71"/>
      <c r="H540" s="71"/>
      <c r="I540" s="72"/>
      <c r="J540" s="73"/>
    </row>
    <row r="541" spans="1:10" x14ac:dyDescent="0.35">
      <c r="A541" s="71"/>
      <c r="B541" s="71"/>
      <c r="C541" s="71"/>
      <c r="D541" s="69"/>
      <c r="E541" s="71"/>
      <c r="F541" s="71"/>
      <c r="G541" s="71"/>
      <c r="H541" s="71"/>
      <c r="I541" s="72"/>
      <c r="J541" s="73"/>
    </row>
    <row r="542" spans="1:10" x14ac:dyDescent="0.35">
      <c r="A542" s="71"/>
      <c r="B542" s="71"/>
      <c r="C542" s="71"/>
      <c r="D542" s="69"/>
      <c r="E542" s="71"/>
      <c r="F542" s="71"/>
      <c r="G542" s="71"/>
      <c r="H542" s="71"/>
      <c r="I542" s="72"/>
      <c r="J542" s="73"/>
    </row>
    <row r="543" spans="1:10" x14ac:dyDescent="0.35">
      <c r="A543" s="71"/>
      <c r="B543" s="71"/>
      <c r="C543" s="71"/>
      <c r="D543" s="69"/>
      <c r="E543" s="71"/>
      <c r="F543" s="71"/>
      <c r="G543" s="71"/>
      <c r="H543" s="71"/>
      <c r="I543" s="72"/>
      <c r="J543" s="73"/>
    </row>
    <row r="544" spans="1:10" x14ac:dyDescent="0.35">
      <c r="A544" s="71"/>
      <c r="B544" s="71"/>
      <c r="C544" s="71"/>
      <c r="D544" s="69"/>
      <c r="E544" s="71"/>
      <c r="F544" s="71"/>
      <c r="G544" s="71"/>
      <c r="H544" s="71"/>
      <c r="I544" s="72"/>
      <c r="J544" s="73"/>
    </row>
    <row r="545" spans="1:10" x14ac:dyDescent="0.35">
      <c r="A545" s="71"/>
      <c r="B545" s="71"/>
      <c r="C545" s="71"/>
      <c r="D545" s="69"/>
      <c r="E545" s="71"/>
      <c r="F545" s="71"/>
      <c r="G545" s="71"/>
      <c r="H545" s="71"/>
      <c r="I545" s="72"/>
      <c r="J545" s="73"/>
    </row>
    <row r="546" spans="1:10" x14ac:dyDescent="0.35">
      <c r="A546" s="71"/>
      <c r="B546" s="71"/>
      <c r="C546" s="71"/>
      <c r="D546" s="69"/>
      <c r="E546" s="71"/>
      <c r="F546" s="71"/>
      <c r="G546" s="71"/>
      <c r="H546" s="71"/>
      <c r="I546" s="72"/>
      <c r="J546" s="73"/>
    </row>
    <row r="547" spans="1:10" x14ac:dyDescent="0.35">
      <c r="A547" s="71"/>
      <c r="B547" s="71"/>
      <c r="C547" s="71"/>
      <c r="D547" s="69"/>
      <c r="E547" s="71"/>
      <c r="F547" s="71"/>
      <c r="G547" s="71"/>
      <c r="H547" s="71"/>
      <c r="I547" s="72"/>
      <c r="J547" s="73"/>
    </row>
    <row r="548" spans="1:10" x14ac:dyDescent="0.35">
      <c r="A548" s="71"/>
      <c r="B548" s="71"/>
      <c r="C548" s="71"/>
      <c r="D548" s="69"/>
      <c r="E548" s="71"/>
      <c r="F548" s="71"/>
      <c r="G548" s="71"/>
      <c r="H548" s="71"/>
      <c r="I548" s="72"/>
      <c r="J548" s="73"/>
    </row>
    <row r="549" spans="1:10" x14ac:dyDescent="0.35">
      <c r="A549" s="71"/>
      <c r="B549" s="71"/>
      <c r="C549" s="71"/>
      <c r="D549" s="69"/>
      <c r="E549" s="71"/>
      <c r="F549" s="71"/>
      <c r="G549" s="71"/>
      <c r="H549" s="71"/>
      <c r="I549" s="72"/>
      <c r="J549" s="73"/>
    </row>
    <row r="550" spans="1:10" x14ac:dyDescent="0.35">
      <c r="A550" s="71"/>
      <c r="B550" s="71"/>
      <c r="C550" s="71"/>
      <c r="D550" s="69"/>
      <c r="E550" s="71"/>
      <c r="F550" s="71"/>
      <c r="G550" s="71"/>
      <c r="H550" s="71"/>
      <c r="I550" s="72"/>
      <c r="J550" s="73"/>
    </row>
    <row r="551" spans="1:10" x14ac:dyDescent="0.35">
      <c r="A551" s="71"/>
      <c r="B551" s="71"/>
      <c r="C551" s="71"/>
      <c r="D551" s="69"/>
      <c r="E551" s="71"/>
      <c r="F551" s="71"/>
      <c r="G551" s="71"/>
      <c r="H551" s="71"/>
      <c r="I551" s="72"/>
      <c r="J551" s="73"/>
    </row>
    <row r="552" spans="1:10" x14ac:dyDescent="0.35">
      <c r="A552" s="71"/>
      <c r="B552" s="71"/>
      <c r="C552" s="71"/>
      <c r="D552" s="69"/>
      <c r="E552" s="71"/>
      <c r="F552" s="71"/>
      <c r="G552" s="71"/>
      <c r="H552" s="71"/>
      <c r="I552" s="72"/>
      <c r="J552" s="73"/>
    </row>
    <row r="553" spans="1:10" x14ac:dyDescent="0.35">
      <c r="A553" s="71"/>
      <c r="B553" s="71"/>
      <c r="C553" s="71"/>
      <c r="D553" s="69"/>
      <c r="E553" s="71"/>
      <c r="F553" s="71"/>
      <c r="G553" s="71"/>
      <c r="H553" s="71"/>
      <c r="I553" s="72"/>
      <c r="J553" s="73"/>
    </row>
    <row r="554" spans="1:10" x14ac:dyDescent="0.35">
      <c r="A554" s="71"/>
      <c r="B554" s="71"/>
      <c r="C554" s="71"/>
      <c r="D554" s="69"/>
      <c r="E554" s="71"/>
      <c r="F554" s="71"/>
      <c r="G554" s="71"/>
      <c r="H554" s="71"/>
      <c r="I554" s="72"/>
      <c r="J554" s="73"/>
    </row>
    <row r="555" spans="1:10" x14ac:dyDescent="0.35">
      <c r="A555" s="71"/>
      <c r="B555" s="71"/>
      <c r="C555" s="71"/>
      <c r="D555" s="69"/>
      <c r="E555" s="71"/>
      <c r="F555" s="71"/>
      <c r="G555" s="71"/>
      <c r="H555" s="71"/>
      <c r="I555" s="72"/>
      <c r="J555" s="73"/>
    </row>
    <row r="556" spans="1:10" x14ac:dyDescent="0.35">
      <c r="A556" s="71"/>
      <c r="B556" s="71"/>
      <c r="C556" s="71"/>
      <c r="D556" s="69"/>
      <c r="E556" s="71"/>
      <c r="F556" s="71"/>
      <c r="G556" s="71"/>
      <c r="H556" s="71"/>
      <c r="I556" s="72"/>
      <c r="J556" s="73"/>
    </row>
    <row r="557" spans="1:10" x14ac:dyDescent="0.35">
      <c r="A557" s="71"/>
      <c r="B557" s="71"/>
      <c r="C557" s="71"/>
      <c r="D557" s="69"/>
      <c r="E557" s="71"/>
      <c r="F557" s="71"/>
      <c r="G557" s="71"/>
      <c r="H557" s="71"/>
      <c r="I557" s="72"/>
      <c r="J557" s="73"/>
    </row>
    <row r="558" spans="1:10" x14ac:dyDescent="0.35">
      <c r="A558" s="71"/>
      <c r="B558" s="71"/>
      <c r="C558" s="71"/>
      <c r="D558" s="69"/>
      <c r="E558" s="71"/>
      <c r="F558" s="71"/>
      <c r="G558" s="71"/>
      <c r="H558" s="71"/>
      <c r="I558" s="72"/>
      <c r="J558" s="73"/>
    </row>
    <row r="559" spans="1:10" x14ac:dyDescent="0.35">
      <c r="A559" s="71"/>
      <c r="B559" s="71"/>
      <c r="C559" s="71"/>
      <c r="D559" s="69"/>
      <c r="E559" s="71"/>
      <c r="F559" s="71"/>
      <c r="G559" s="71"/>
      <c r="H559" s="71"/>
      <c r="I559" s="72"/>
      <c r="J559" s="73"/>
    </row>
    <row r="560" spans="1:10" x14ac:dyDescent="0.35">
      <c r="A560" s="71"/>
      <c r="B560" s="71"/>
      <c r="C560" s="71"/>
      <c r="D560" s="69"/>
      <c r="E560" s="71"/>
      <c r="F560" s="71"/>
      <c r="G560" s="71"/>
      <c r="H560" s="71"/>
      <c r="I560" s="72"/>
      <c r="J560" s="73"/>
    </row>
    <row r="561" spans="1:10" x14ac:dyDescent="0.35">
      <c r="A561" s="71"/>
      <c r="B561" s="71"/>
      <c r="C561" s="71"/>
      <c r="D561" s="69"/>
      <c r="E561" s="71"/>
      <c r="F561" s="71"/>
      <c r="G561" s="71"/>
      <c r="H561" s="71"/>
      <c r="I561" s="72"/>
      <c r="J561" s="73"/>
    </row>
    <row r="562" spans="1:10" x14ac:dyDescent="0.35">
      <c r="A562" s="71"/>
      <c r="B562" s="71"/>
      <c r="C562" s="71"/>
      <c r="D562" s="69"/>
      <c r="E562" s="71"/>
      <c r="F562" s="71"/>
      <c r="G562" s="71"/>
      <c r="H562" s="71"/>
      <c r="I562" s="72"/>
      <c r="J562" s="73"/>
    </row>
    <row r="563" spans="1:10" x14ac:dyDescent="0.35">
      <c r="A563" s="71"/>
      <c r="B563" s="71"/>
      <c r="C563" s="71"/>
      <c r="D563" s="69"/>
      <c r="E563" s="71"/>
      <c r="F563" s="71"/>
      <c r="G563" s="71"/>
      <c r="H563" s="71"/>
      <c r="I563" s="72"/>
      <c r="J563" s="73"/>
    </row>
    <row r="564" spans="1:10" x14ac:dyDescent="0.35">
      <c r="A564" s="71"/>
      <c r="B564" s="71"/>
      <c r="C564" s="71"/>
      <c r="D564" s="69"/>
      <c r="E564" s="71"/>
      <c r="F564" s="71"/>
      <c r="G564" s="71"/>
      <c r="H564" s="71"/>
      <c r="I564" s="72"/>
      <c r="J564" s="73"/>
    </row>
    <row r="565" spans="1:10" x14ac:dyDescent="0.35">
      <c r="A565" s="71"/>
      <c r="B565" s="71"/>
      <c r="C565" s="71"/>
      <c r="D565" s="69"/>
      <c r="E565" s="71"/>
      <c r="F565" s="71"/>
      <c r="G565" s="71"/>
      <c r="H565" s="71"/>
      <c r="I565" s="72"/>
      <c r="J565" s="73"/>
    </row>
    <row r="566" spans="1:10" x14ac:dyDescent="0.35">
      <c r="A566" s="71"/>
      <c r="B566" s="71"/>
      <c r="C566" s="71"/>
      <c r="D566" s="69"/>
      <c r="E566" s="71"/>
      <c r="F566" s="71"/>
      <c r="G566" s="71"/>
      <c r="H566" s="71"/>
      <c r="I566" s="72"/>
      <c r="J566" s="73"/>
    </row>
    <row r="567" spans="1:10" x14ac:dyDescent="0.35">
      <c r="A567" s="71"/>
      <c r="B567" s="71"/>
      <c r="C567" s="71"/>
      <c r="D567" s="69"/>
      <c r="E567" s="71"/>
      <c r="F567" s="71"/>
      <c r="G567" s="71"/>
      <c r="H567" s="71"/>
      <c r="I567" s="72"/>
      <c r="J567" s="73"/>
    </row>
    <row r="568" spans="1:10" x14ac:dyDescent="0.35">
      <c r="A568" s="71"/>
      <c r="B568" s="71"/>
      <c r="C568" s="71"/>
      <c r="D568" s="69"/>
      <c r="E568" s="71"/>
      <c r="F568" s="71"/>
      <c r="G568" s="71"/>
      <c r="H568" s="71"/>
      <c r="I568" s="72"/>
      <c r="J568" s="73"/>
    </row>
    <row r="569" spans="1:10" x14ac:dyDescent="0.35">
      <c r="A569" s="71"/>
      <c r="B569" s="71"/>
      <c r="C569" s="71"/>
      <c r="D569" s="69"/>
      <c r="E569" s="71"/>
      <c r="F569" s="71"/>
      <c r="G569" s="71"/>
      <c r="H569" s="71"/>
      <c r="I569" s="72"/>
      <c r="J569" s="73"/>
    </row>
    <row r="570" spans="1:10" x14ac:dyDescent="0.35">
      <c r="A570" s="71"/>
      <c r="B570" s="71"/>
      <c r="C570" s="71"/>
      <c r="D570" s="69"/>
      <c r="E570" s="71"/>
      <c r="F570" s="71"/>
      <c r="G570" s="71"/>
      <c r="H570" s="71"/>
      <c r="I570" s="72"/>
      <c r="J570" s="73"/>
    </row>
    <row r="571" spans="1:10" x14ac:dyDescent="0.35">
      <c r="A571" s="71"/>
      <c r="B571" s="71"/>
      <c r="C571" s="71"/>
      <c r="D571" s="69"/>
      <c r="E571" s="71"/>
      <c r="F571" s="71"/>
      <c r="G571" s="71"/>
      <c r="H571" s="71"/>
      <c r="I571" s="72"/>
      <c r="J571" s="73"/>
    </row>
    <row r="572" spans="1:10" x14ac:dyDescent="0.35">
      <c r="A572" s="71"/>
      <c r="B572" s="71"/>
      <c r="C572" s="71"/>
      <c r="D572" s="69"/>
      <c r="E572" s="71"/>
      <c r="F572" s="71"/>
      <c r="G572" s="71"/>
      <c r="H572" s="71"/>
      <c r="I572" s="72"/>
      <c r="J572" s="73"/>
    </row>
    <row r="573" spans="1:10" x14ac:dyDescent="0.35">
      <c r="A573" s="71"/>
      <c r="B573" s="71"/>
      <c r="C573" s="71"/>
      <c r="D573" s="69"/>
      <c r="E573" s="71"/>
      <c r="F573" s="71"/>
      <c r="G573" s="71"/>
      <c r="H573" s="71"/>
      <c r="I573" s="72"/>
      <c r="J573" s="73"/>
    </row>
    <row r="574" spans="1:10" x14ac:dyDescent="0.35">
      <c r="A574" s="71"/>
      <c r="B574" s="71"/>
      <c r="C574" s="71"/>
      <c r="D574" s="69"/>
      <c r="E574" s="71"/>
      <c r="F574" s="71"/>
      <c r="G574" s="71"/>
      <c r="H574" s="71"/>
      <c r="I574" s="72"/>
      <c r="J574" s="73"/>
    </row>
    <row r="575" spans="1:10" x14ac:dyDescent="0.35">
      <c r="A575" s="71"/>
      <c r="B575" s="71"/>
      <c r="C575" s="71"/>
      <c r="D575" s="69"/>
      <c r="E575" s="71"/>
      <c r="F575" s="71"/>
      <c r="G575" s="71"/>
      <c r="H575" s="71"/>
      <c r="I575" s="72"/>
      <c r="J575" s="73"/>
    </row>
    <row r="576" spans="1:10" x14ac:dyDescent="0.35">
      <c r="A576" s="71"/>
      <c r="B576" s="71"/>
      <c r="C576" s="71"/>
      <c r="D576" s="69"/>
      <c r="E576" s="71"/>
      <c r="F576" s="71"/>
      <c r="G576" s="71"/>
      <c r="H576" s="71"/>
      <c r="I576" s="72"/>
      <c r="J576" s="73"/>
    </row>
    <row r="577" spans="1:10" x14ac:dyDescent="0.35">
      <c r="A577" s="71"/>
      <c r="B577" s="71"/>
      <c r="C577" s="71"/>
      <c r="D577" s="69"/>
      <c r="E577" s="71"/>
      <c r="F577" s="71"/>
      <c r="G577" s="71"/>
      <c r="H577" s="71"/>
      <c r="I577" s="72"/>
      <c r="J577" s="73"/>
    </row>
    <row r="578" spans="1:10" x14ac:dyDescent="0.35">
      <c r="A578" s="71"/>
      <c r="B578" s="71"/>
      <c r="C578" s="71"/>
      <c r="D578" s="69"/>
      <c r="E578" s="71"/>
      <c r="F578" s="71"/>
      <c r="G578" s="71"/>
      <c r="H578" s="71"/>
      <c r="I578" s="72"/>
      <c r="J578" s="73"/>
    </row>
    <row r="579" spans="1:10" x14ac:dyDescent="0.35">
      <c r="A579" s="71"/>
      <c r="B579" s="71"/>
      <c r="C579" s="71"/>
      <c r="D579" s="69"/>
      <c r="E579" s="71"/>
      <c r="F579" s="71"/>
      <c r="G579" s="71"/>
      <c r="H579" s="71"/>
      <c r="I579" s="72"/>
      <c r="J579" s="73"/>
    </row>
    <row r="580" spans="1:10" x14ac:dyDescent="0.35">
      <c r="A580" s="71"/>
      <c r="B580" s="71"/>
      <c r="C580" s="71"/>
      <c r="D580" s="69"/>
      <c r="E580" s="71"/>
      <c r="F580" s="71"/>
      <c r="G580" s="71"/>
      <c r="H580" s="71"/>
      <c r="I580" s="72"/>
      <c r="J580" s="73"/>
    </row>
    <row r="581" spans="1:10" x14ac:dyDescent="0.35">
      <c r="A581" s="71"/>
      <c r="B581" s="71"/>
      <c r="C581" s="71"/>
      <c r="D581" s="69"/>
      <c r="E581" s="71"/>
      <c r="F581" s="71"/>
      <c r="G581" s="71"/>
      <c r="H581" s="71"/>
      <c r="I581" s="72"/>
      <c r="J581" s="73"/>
    </row>
    <row r="582" spans="1:10" x14ac:dyDescent="0.35">
      <c r="A582" s="71"/>
      <c r="B582" s="71"/>
      <c r="C582" s="71"/>
      <c r="D582" s="69"/>
      <c r="E582" s="71"/>
      <c r="F582" s="71"/>
      <c r="G582" s="71"/>
      <c r="H582" s="71"/>
      <c r="I582" s="72"/>
      <c r="J582" s="73"/>
    </row>
    <row r="583" spans="1:10" x14ac:dyDescent="0.35">
      <c r="A583" s="71"/>
      <c r="B583" s="71"/>
      <c r="C583" s="71"/>
      <c r="D583" s="69"/>
      <c r="E583" s="71"/>
      <c r="F583" s="71"/>
      <c r="G583" s="71"/>
      <c r="H583" s="71"/>
      <c r="I583" s="72"/>
      <c r="J583" s="73"/>
    </row>
    <row r="584" spans="1:10" x14ac:dyDescent="0.35">
      <c r="A584" s="71"/>
      <c r="B584" s="71"/>
      <c r="C584" s="71"/>
      <c r="D584" s="69"/>
      <c r="E584" s="71"/>
      <c r="F584" s="71"/>
      <c r="G584" s="71"/>
      <c r="H584" s="71"/>
      <c r="I584" s="72"/>
      <c r="J584" s="73"/>
    </row>
    <row r="585" spans="1:10" x14ac:dyDescent="0.35">
      <c r="A585" s="71"/>
      <c r="B585" s="71"/>
      <c r="C585" s="71"/>
      <c r="D585" s="69"/>
      <c r="E585" s="71"/>
      <c r="F585" s="71"/>
      <c r="G585" s="71"/>
      <c r="H585" s="71"/>
      <c r="I585" s="72"/>
      <c r="J585" s="73"/>
    </row>
    <row r="586" spans="1:10" x14ac:dyDescent="0.35">
      <c r="A586" s="71"/>
      <c r="B586" s="71"/>
      <c r="C586" s="71"/>
      <c r="D586" s="69"/>
      <c r="E586" s="71"/>
      <c r="F586" s="71"/>
      <c r="G586" s="71"/>
      <c r="H586" s="71"/>
      <c r="I586" s="72"/>
      <c r="J586" s="73"/>
    </row>
    <row r="587" spans="1:10" x14ac:dyDescent="0.35">
      <c r="A587" s="71"/>
      <c r="B587" s="71"/>
      <c r="C587" s="71"/>
      <c r="D587" s="69"/>
      <c r="E587" s="71"/>
      <c r="F587" s="71"/>
      <c r="G587" s="71"/>
      <c r="H587" s="71"/>
      <c r="I587" s="72"/>
      <c r="J587" s="73"/>
    </row>
    <row r="588" spans="1:10" x14ac:dyDescent="0.35">
      <c r="A588" s="71"/>
      <c r="B588" s="71"/>
      <c r="C588" s="71"/>
      <c r="D588" s="69"/>
      <c r="E588" s="71"/>
      <c r="F588" s="71"/>
      <c r="G588" s="71"/>
      <c r="H588" s="71"/>
      <c r="I588" s="72"/>
      <c r="J588" s="73"/>
    </row>
    <row r="589" spans="1:10" x14ac:dyDescent="0.35">
      <c r="A589" s="71"/>
      <c r="B589" s="71"/>
      <c r="C589" s="71"/>
      <c r="D589" s="69"/>
      <c r="E589" s="71"/>
      <c r="F589" s="71"/>
      <c r="G589" s="71"/>
      <c r="H589" s="71"/>
      <c r="I589" s="72"/>
      <c r="J589" s="73"/>
    </row>
    <row r="590" spans="1:10" x14ac:dyDescent="0.35">
      <c r="A590" s="71"/>
      <c r="B590" s="71"/>
      <c r="C590" s="71"/>
      <c r="D590" s="69"/>
      <c r="E590" s="71"/>
      <c r="F590" s="71"/>
      <c r="G590" s="71"/>
      <c r="H590" s="71"/>
      <c r="I590" s="72"/>
      <c r="J590" s="73"/>
    </row>
    <row r="591" spans="1:10" x14ac:dyDescent="0.35">
      <c r="A591" s="71"/>
      <c r="B591" s="71"/>
      <c r="C591" s="71"/>
      <c r="D591" s="69"/>
      <c r="E591" s="71"/>
      <c r="F591" s="71"/>
      <c r="G591" s="71"/>
      <c r="H591" s="71"/>
      <c r="I591" s="72"/>
      <c r="J591" s="73"/>
    </row>
    <row r="592" spans="1:10" x14ac:dyDescent="0.35">
      <c r="A592" s="71"/>
      <c r="B592" s="71"/>
      <c r="C592" s="71"/>
      <c r="D592" s="69"/>
      <c r="E592" s="71"/>
      <c r="F592" s="71"/>
      <c r="G592" s="71"/>
      <c r="H592" s="71"/>
      <c r="I592" s="72"/>
      <c r="J592" s="73"/>
    </row>
    <row r="593" spans="1:10" x14ac:dyDescent="0.35">
      <c r="A593" s="71"/>
      <c r="B593" s="71"/>
      <c r="C593" s="71"/>
      <c r="D593" s="69"/>
      <c r="E593" s="71"/>
      <c r="F593" s="71"/>
      <c r="G593" s="71"/>
      <c r="H593" s="71"/>
      <c r="I593" s="72"/>
      <c r="J593" s="73"/>
    </row>
    <row r="594" spans="1:10" x14ac:dyDescent="0.35">
      <c r="A594" s="71"/>
      <c r="B594" s="71"/>
      <c r="C594" s="71"/>
      <c r="D594" s="69"/>
      <c r="E594" s="71"/>
      <c r="F594" s="71"/>
      <c r="G594" s="71"/>
      <c r="H594" s="71"/>
      <c r="I594" s="72"/>
      <c r="J594" s="73"/>
    </row>
    <row r="595" spans="1:10" x14ac:dyDescent="0.35">
      <c r="A595" s="71"/>
      <c r="B595" s="71"/>
      <c r="C595" s="71"/>
      <c r="D595" s="69"/>
      <c r="E595" s="71"/>
      <c r="F595" s="71"/>
      <c r="G595" s="71"/>
      <c r="H595" s="71"/>
      <c r="I595" s="72"/>
      <c r="J595" s="73"/>
    </row>
    <row r="596" spans="1:10" x14ac:dyDescent="0.35">
      <c r="A596" s="71"/>
      <c r="B596" s="71"/>
      <c r="C596" s="71"/>
      <c r="D596" s="69"/>
      <c r="E596" s="71"/>
      <c r="F596" s="71"/>
      <c r="G596" s="71"/>
      <c r="H596" s="71"/>
      <c r="I596" s="72"/>
      <c r="J596" s="73"/>
    </row>
    <row r="597" spans="1:10" x14ac:dyDescent="0.35">
      <c r="A597" s="71"/>
      <c r="B597" s="71"/>
      <c r="C597" s="71"/>
      <c r="D597" s="69"/>
      <c r="E597" s="71"/>
      <c r="F597" s="71"/>
      <c r="G597" s="71"/>
      <c r="H597" s="71"/>
      <c r="I597" s="72"/>
      <c r="J597" s="73"/>
    </row>
    <row r="598" spans="1:10" x14ac:dyDescent="0.35">
      <c r="A598" s="71"/>
      <c r="B598" s="71"/>
      <c r="C598" s="71"/>
      <c r="D598" s="69"/>
      <c r="E598" s="71"/>
      <c r="F598" s="71"/>
      <c r="G598" s="71"/>
      <c r="H598" s="71"/>
      <c r="I598" s="72"/>
      <c r="J598" s="73"/>
    </row>
    <row r="599" spans="1:10" x14ac:dyDescent="0.35">
      <c r="A599" s="71"/>
      <c r="B599" s="71"/>
      <c r="C599" s="71"/>
      <c r="D599" s="69"/>
      <c r="E599" s="71"/>
      <c r="F599" s="71"/>
      <c r="G599" s="71"/>
      <c r="H599" s="71"/>
      <c r="I599" s="72"/>
      <c r="J599" s="73"/>
    </row>
    <row r="600" spans="1:10" x14ac:dyDescent="0.35">
      <c r="A600" s="71"/>
      <c r="B600" s="71"/>
      <c r="C600" s="71"/>
      <c r="D600" s="69"/>
      <c r="E600" s="71"/>
      <c r="F600" s="71"/>
      <c r="G600" s="71"/>
      <c r="H600" s="71"/>
      <c r="I600" s="72"/>
      <c r="J600" s="73"/>
    </row>
    <row r="601" spans="1:10" x14ac:dyDescent="0.35">
      <c r="A601" s="71"/>
      <c r="B601" s="71"/>
      <c r="C601" s="71"/>
      <c r="D601" s="69"/>
      <c r="E601" s="71"/>
      <c r="F601" s="71"/>
      <c r="G601" s="71"/>
      <c r="H601" s="71"/>
      <c r="I601" s="72"/>
      <c r="J601" s="73"/>
    </row>
    <row r="602" spans="1:10" x14ac:dyDescent="0.35">
      <c r="A602" s="71"/>
      <c r="B602" s="71"/>
      <c r="C602" s="71"/>
      <c r="D602" s="69"/>
      <c r="E602" s="71"/>
      <c r="F602" s="71"/>
      <c r="G602" s="71"/>
      <c r="H602" s="71"/>
      <c r="I602" s="72"/>
      <c r="J602" s="73"/>
    </row>
    <row r="603" spans="1:10" x14ac:dyDescent="0.35">
      <c r="A603" s="71"/>
      <c r="B603" s="71"/>
      <c r="C603" s="71"/>
      <c r="D603" s="69"/>
      <c r="E603" s="71"/>
      <c r="F603" s="71"/>
      <c r="G603" s="71"/>
      <c r="H603" s="71"/>
      <c r="I603" s="72"/>
      <c r="J603" s="73"/>
    </row>
    <row r="604" spans="1:10" x14ac:dyDescent="0.35">
      <c r="A604" s="71"/>
      <c r="B604" s="71"/>
      <c r="C604" s="71"/>
      <c r="D604" s="69"/>
      <c r="E604" s="71"/>
      <c r="F604" s="71"/>
      <c r="G604" s="71"/>
      <c r="H604" s="71"/>
      <c r="I604" s="72"/>
      <c r="J604" s="73"/>
    </row>
    <row r="605" spans="1:10" x14ac:dyDescent="0.35">
      <c r="A605" s="71"/>
      <c r="B605" s="71"/>
      <c r="C605" s="71"/>
      <c r="D605" s="69"/>
      <c r="E605" s="71"/>
      <c r="F605" s="71"/>
      <c r="G605" s="71"/>
      <c r="H605" s="71"/>
      <c r="I605" s="72"/>
      <c r="J605" s="73"/>
    </row>
    <row r="606" spans="1:10" x14ac:dyDescent="0.35">
      <c r="A606" s="71"/>
      <c r="B606" s="71"/>
      <c r="C606" s="71"/>
      <c r="D606" s="69"/>
      <c r="E606" s="71"/>
      <c r="F606" s="71"/>
      <c r="G606" s="71"/>
      <c r="H606" s="71"/>
      <c r="I606" s="72"/>
      <c r="J606" s="73"/>
    </row>
    <row r="607" spans="1:10" x14ac:dyDescent="0.35">
      <c r="A607" s="71"/>
      <c r="B607" s="71"/>
      <c r="C607" s="71"/>
      <c r="D607" s="69"/>
      <c r="E607" s="71"/>
      <c r="F607" s="71"/>
      <c r="G607" s="71"/>
      <c r="H607" s="71"/>
      <c r="I607" s="72"/>
      <c r="J607" s="73"/>
    </row>
    <row r="608" spans="1:10" x14ac:dyDescent="0.35">
      <c r="A608" s="71"/>
      <c r="B608" s="71"/>
      <c r="C608" s="71"/>
      <c r="D608" s="69"/>
      <c r="E608" s="71"/>
      <c r="F608" s="71"/>
      <c r="G608" s="71"/>
      <c r="H608" s="71"/>
      <c r="I608" s="72"/>
      <c r="J608" s="73"/>
    </row>
    <row r="609" spans="1:10" x14ac:dyDescent="0.35">
      <c r="A609" s="71"/>
      <c r="B609" s="71"/>
      <c r="C609" s="71"/>
      <c r="D609" s="69"/>
      <c r="E609" s="71"/>
      <c r="F609" s="71"/>
      <c r="G609" s="71"/>
      <c r="H609" s="71"/>
      <c r="I609" s="72"/>
      <c r="J609" s="73"/>
    </row>
    <row r="610" spans="1:10" x14ac:dyDescent="0.35">
      <c r="A610" s="71"/>
      <c r="B610" s="71"/>
      <c r="C610" s="71"/>
      <c r="D610" s="69"/>
      <c r="E610" s="71"/>
      <c r="F610" s="71"/>
      <c r="G610" s="71"/>
      <c r="H610" s="71"/>
      <c r="I610" s="72"/>
      <c r="J610" s="73"/>
    </row>
    <row r="611" spans="1:10" x14ac:dyDescent="0.35">
      <c r="A611" s="71"/>
      <c r="B611" s="71"/>
      <c r="C611" s="71"/>
      <c r="D611" s="69"/>
      <c r="E611" s="71"/>
      <c r="F611" s="71"/>
      <c r="G611" s="71"/>
      <c r="H611" s="71"/>
      <c r="I611" s="72"/>
      <c r="J611" s="73"/>
    </row>
    <row r="612" spans="1:10" x14ac:dyDescent="0.35">
      <c r="A612" s="71"/>
      <c r="B612" s="71"/>
      <c r="C612" s="71"/>
      <c r="D612" s="69"/>
      <c r="E612" s="71"/>
      <c r="F612" s="71"/>
      <c r="G612" s="71"/>
      <c r="H612" s="71"/>
      <c r="I612" s="72"/>
      <c r="J612" s="73"/>
    </row>
    <row r="613" spans="1:10" x14ac:dyDescent="0.35">
      <c r="A613" s="71"/>
      <c r="B613" s="71"/>
      <c r="C613" s="71"/>
      <c r="D613" s="69"/>
      <c r="E613" s="71"/>
      <c r="F613" s="71"/>
      <c r="G613" s="71"/>
      <c r="H613" s="71"/>
      <c r="I613" s="72"/>
      <c r="J613" s="73"/>
    </row>
    <row r="614" spans="1:10" x14ac:dyDescent="0.35">
      <c r="A614" s="71"/>
      <c r="B614" s="71"/>
      <c r="C614" s="71"/>
      <c r="D614" s="69"/>
      <c r="E614" s="71"/>
      <c r="F614" s="71"/>
      <c r="G614" s="71"/>
      <c r="H614" s="71"/>
      <c r="I614" s="72"/>
      <c r="J614" s="73"/>
    </row>
    <row r="615" spans="1:10" x14ac:dyDescent="0.35">
      <c r="A615" s="71"/>
      <c r="B615" s="71"/>
      <c r="C615" s="71"/>
      <c r="D615" s="69"/>
      <c r="E615" s="71"/>
      <c r="F615" s="71"/>
      <c r="G615" s="71"/>
      <c r="H615" s="71"/>
      <c r="I615" s="72"/>
      <c r="J615" s="73"/>
    </row>
    <row r="616" spans="1:10" x14ac:dyDescent="0.35">
      <c r="A616" s="71"/>
      <c r="B616" s="71"/>
      <c r="C616" s="71"/>
      <c r="D616" s="69"/>
      <c r="E616" s="71"/>
      <c r="F616" s="71"/>
      <c r="G616" s="71"/>
      <c r="H616" s="71"/>
      <c r="I616" s="72"/>
      <c r="J616" s="73"/>
    </row>
    <row r="617" spans="1:10" x14ac:dyDescent="0.35">
      <c r="A617" s="71"/>
      <c r="B617" s="71"/>
      <c r="C617" s="71"/>
      <c r="D617" s="69"/>
      <c r="E617" s="71"/>
      <c r="F617" s="71"/>
      <c r="G617" s="71"/>
      <c r="H617" s="71"/>
      <c r="I617" s="72"/>
      <c r="J617" s="73"/>
    </row>
    <row r="618" spans="1:10" x14ac:dyDescent="0.35">
      <c r="A618" s="71"/>
      <c r="B618" s="71"/>
      <c r="C618" s="71"/>
      <c r="D618" s="69"/>
      <c r="E618" s="71"/>
      <c r="F618" s="71"/>
      <c r="G618" s="71"/>
      <c r="H618" s="71"/>
      <c r="I618" s="72"/>
      <c r="J618" s="73"/>
    </row>
    <row r="619" spans="1:10" x14ac:dyDescent="0.35">
      <c r="A619" s="71"/>
      <c r="B619" s="71"/>
      <c r="C619" s="71"/>
      <c r="D619" s="69"/>
      <c r="E619" s="71"/>
      <c r="F619" s="71"/>
      <c r="G619" s="71"/>
      <c r="H619" s="71"/>
      <c r="I619" s="72"/>
      <c r="J619" s="73"/>
    </row>
    <row r="620" spans="1:10" x14ac:dyDescent="0.35">
      <c r="A620" s="71"/>
      <c r="B620" s="71"/>
      <c r="C620" s="71"/>
      <c r="D620" s="69"/>
      <c r="E620" s="71"/>
      <c r="F620" s="71"/>
      <c r="G620" s="71"/>
      <c r="H620" s="71"/>
      <c r="I620" s="72"/>
      <c r="J620" s="73"/>
    </row>
    <row r="621" spans="1:10" x14ac:dyDescent="0.35">
      <c r="A621" s="71"/>
      <c r="B621" s="71"/>
      <c r="C621" s="71"/>
      <c r="D621" s="69"/>
      <c r="E621" s="71"/>
      <c r="F621" s="71"/>
      <c r="G621" s="71"/>
      <c r="H621" s="71"/>
      <c r="I621" s="72"/>
      <c r="J621" s="73"/>
    </row>
    <row r="622" spans="1:10" x14ac:dyDescent="0.35">
      <c r="A622" s="71"/>
      <c r="B622" s="71"/>
      <c r="C622" s="71"/>
      <c r="D622" s="69"/>
      <c r="E622" s="71"/>
      <c r="F622" s="71"/>
      <c r="G622" s="71"/>
      <c r="H622" s="71"/>
      <c r="I622" s="72"/>
      <c r="J622" s="73"/>
    </row>
    <row r="623" spans="1:10" x14ac:dyDescent="0.35">
      <c r="A623" s="71"/>
      <c r="B623" s="71"/>
      <c r="C623" s="71"/>
      <c r="D623" s="69"/>
      <c r="E623" s="71"/>
      <c r="F623" s="71"/>
      <c r="G623" s="71"/>
      <c r="H623" s="71"/>
      <c r="I623" s="72"/>
      <c r="J623" s="73"/>
    </row>
    <row r="624" spans="1:10" x14ac:dyDescent="0.35">
      <c r="A624" s="71"/>
      <c r="B624" s="71"/>
      <c r="C624" s="71"/>
      <c r="D624" s="69"/>
      <c r="E624" s="71"/>
      <c r="F624" s="71"/>
      <c r="G624" s="71"/>
      <c r="H624" s="71"/>
      <c r="I624" s="72"/>
      <c r="J624" s="73"/>
    </row>
    <row r="625" spans="1:10" x14ac:dyDescent="0.35">
      <c r="A625" s="71"/>
      <c r="B625" s="71"/>
      <c r="C625" s="71"/>
      <c r="D625" s="69"/>
      <c r="E625" s="71"/>
      <c r="F625" s="71"/>
      <c r="G625" s="71"/>
      <c r="H625" s="71"/>
      <c r="I625" s="72"/>
      <c r="J625" s="73"/>
    </row>
    <row r="626" spans="1:10" x14ac:dyDescent="0.35">
      <c r="A626" s="71"/>
      <c r="B626" s="71"/>
      <c r="C626" s="71"/>
      <c r="D626" s="69"/>
      <c r="E626" s="71"/>
      <c r="F626" s="71"/>
      <c r="G626" s="71"/>
      <c r="H626" s="71"/>
      <c r="I626" s="72"/>
      <c r="J626" s="73"/>
    </row>
    <row r="627" spans="1:10" x14ac:dyDescent="0.35">
      <c r="A627" s="71"/>
      <c r="B627" s="71"/>
      <c r="C627" s="71"/>
      <c r="D627" s="69"/>
      <c r="E627" s="71"/>
      <c r="F627" s="71"/>
      <c r="G627" s="71"/>
      <c r="H627" s="71"/>
      <c r="I627" s="72"/>
      <c r="J627" s="73"/>
    </row>
    <row r="628" spans="1:10" x14ac:dyDescent="0.35">
      <c r="A628" s="71"/>
      <c r="B628" s="71"/>
      <c r="C628" s="71"/>
      <c r="D628" s="69"/>
      <c r="E628" s="71"/>
      <c r="F628" s="71"/>
      <c r="G628" s="71"/>
      <c r="H628" s="71"/>
      <c r="I628" s="72"/>
      <c r="J628" s="73"/>
    </row>
    <row r="629" spans="1:10" x14ac:dyDescent="0.35">
      <c r="A629" s="71"/>
      <c r="B629" s="71"/>
      <c r="C629" s="71"/>
      <c r="D629" s="69"/>
      <c r="E629" s="71"/>
      <c r="F629" s="71"/>
      <c r="G629" s="71"/>
      <c r="H629" s="71"/>
      <c r="I629" s="72"/>
      <c r="J629" s="73"/>
    </row>
    <row r="630" spans="1:10" x14ac:dyDescent="0.35">
      <c r="A630" s="71"/>
      <c r="B630" s="71"/>
      <c r="C630" s="71"/>
      <c r="D630" s="69"/>
      <c r="E630" s="71"/>
      <c r="F630" s="71"/>
      <c r="G630" s="71"/>
      <c r="H630" s="71"/>
      <c r="I630" s="72"/>
      <c r="J630" s="73"/>
    </row>
    <row r="631" spans="1:10" x14ac:dyDescent="0.35">
      <c r="A631" s="71"/>
      <c r="B631" s="71"/>
      <c r="C631" s="71"/>
      <c r="D631" s="69"/>
      <c r="E631" s="71"/>
      <c r="F631" s="71"/>
      <c r="G631" s="71"/>
      <c r="H631" s="71"/>
      <c r="I631" s="72"/>
      <c r="J631" s="73"/>
    </row>
    <row r="632" spans="1:10" x14ac:dyDescent="0.35">
      <c r="A632" s="71"/>
      <c r="B632" s="71"/>
      <c r="C632" s="71"/>
      <c r="D632" s="69"/>
      <c r="E632" s="71"/>
      <c r="F632" s="71"/>
      <c r="G632" s="71"/>
      <c r="H632" s="71"/>
      <c r="I632" s="72"/>
      <c r="J632" s="73"/>
    </row>
    <row r="633" spans="1:10" x14ac:dyDescent="0.35">
      <c r="A633" s="71"/>
      <c r="B633" s="71"/>
      <c r="C633" s="71"/>
      <c r="D633" s="69"/>
      <c r="E633" s="71"/>
      <c r="F633" s="71"/>
      <c r="G633" s="71"/>
      <c r="H633" s="71"/>
      <c r="I633" s="72"/>
      <c r="J633" s="73"/>
    </row>
    <row r="634" spans="1:10" x14ac:dyDescent="0.35">
      <c r="A634" s="71"/>
      <c r="B634" s="71"/>
      <c r="C634" s="71"/>
      <c r="D634" s="69"/>
      <c r="E634" s="71"/>
      <c r="F634" s="71"/>
      <c r="G634" s="71"/>
      <c r="H634" s="71"/>
      <c r="I634" s="72"/>
      <c r="J634" s="73"/>
    </row>
    <row r="635" spans="1:10" x14ac:dyDescent="0.35">
      <c r="A635" s="71"/>
      <c r="B635" s="71"/>
      <c r="C635" s="71"/>
      <c r="D635" s="69"/>
      <c r="E635" s="71"/>
      <c r="F635" s="71"/>
      <c r="G635" s="71"/>
      <c r="H635" s="71"/>
      <c r="I635" s="72"/>
      <c r="J635" s="73"/>
    </row>
    <row r="636" spans="1:10" x14ac:dyDescent="0.35">
      <c r="A636" s="71"/>
      <c r="B636" s="71"/>
      <c r="C636" s="71"/>
      <c r="D636" s="69"/>
      <c r="E636" s="71"/>
      <c r="F636" s="71"/>
      <c r="G636" s="71"/>
      <c r="H636" s="71"/>
      <c r="I636" s="72"/>
      <c r="J636" s="73"/>
    </row>
    <row r="637" spans="1:10" x14ac:dyDescent="0.35">
      <c r="A637" s="71"/>
      <c r="B637" s="71"/>
      <c r="C637" s="71"/>
      <c r="D637" s="69"/>
      <c r="E637" s="71"/>
      <c r="F637" s="71"/>
      <c r="G637" s="71"/>
      <c r="H637" s="71"/>
      <c r="I637" s="72"/>
      <c r="J637" s="73"/>
    </row>
    <row r="638" spans="1:10" x14ac:dyDescent="0.35">
      <c r="A638" s="71"/>
      <c r="B638" s="71"/>
      <c r="C638" s="71"/>
      <c r="D638" s="69"/>
      <c r="E638" s="71"/>
      <c r="F638" s="71"/>
      <c r="G638" s="71"/>
      <c r="H638" s="71"/>
      <c r="I638" s="72"/>
      <c r="J638" s="73"/>
    </row>
    <row r="639" spans="1:10" x14ac:dyDescent="0.35">
      <c r="A639" s="71"/>
      <c r="B639" s="71"/>
      <c r="C639" s="71"/>
      <c r="D639" s="69"/>
      <c r="E639" s="71"/>
      <c r="F639" s="71"/>
      <c r="G639" s="71"/>
      <c r="H639" s="71"/>
      <c r="I639" s="72"/>
      <c r="J639" s="73"/>
    </row>
    <row r="640" spans="1:10" x14ac:dyDescent="0.35">
      <c r="A640" s="71"/>
      <c r="B640" s="71"/>
      <c r="C640" s="71"/>
      <c r="D640" s="69"/>
      <c r="E640" s="71"/>
      <c r="F640" s="71"/>
      <c r="G640" s="71"/>
      <c r="H640" s="71"/>
      <c r="I640" s="72"/>
      <c r="J640" s="73"/>
    </row>
    <row r="641" spans="1:10" x14ac:dyDescent="0.35">
      <c r="A641" s="71"/>
      <c r="B641" s="71"/>
      <c r="C641" s="71"/>
      <c r="D641" s="69"/>
      <c r="E641" s="71"/>
      <c r="F641" s="71"/>
      <c r="G641" s="71"/>
      <c r="H641" s="71"/>
      <c r="I641" s="72"/>
      <c r="J641" s="73"/>
    </row>
    <row r="642" spans="1:10" x14ac:dyDescent="0.35">
      <c r="A642" s="71"/>
      <c r="B642" s="71"/>
      <c r="C642" s="71"/>
      <c r="D642" s="69"/>
      <c r="E642" s="71"/>
      <c r="F642" s="71"/>
      <c r="G642" s="71"/>
      <c r="H642" s="71"/>
      <c r="I642" s="72"/>
      <c r="J642" s="73"/>
    </row>
    <row r="643" spans="1:10" x14ac:dyDescent="0.35">
      <c r="A643" s="71"/>
      <c r="B643" s="71"/>
      <c r="C643" s="71"/>
      <c r="D643" s="69"/>
      <c r="E643" s="71"/>
      <c r="F643" s="71"/>
      <c r="G643" s="71"/>
      <c r="H643" s="71"/>
      <c r="I643" s="72"/>
      <c r="J643" s="73"/>
    </row>
    <row r="644" spans="1:10" x14ac:dyDescent="0.35">
      <c r="A644" s="71"/>
      <c r="B644" s="71"/>
      <c r="C644" s="71"/>
      <c r="D644" s="69"/>
      <c r="E644" s="71"/>
      <c r="F644" s="71"/>
      <c r="G644" s="71"/>
      <c r="H644" s="71"/>
      <c r="I644" s="72"/>
      <c r="J644" s="73"/>
    </row>
    <row r="645" spans="1:10" x14ac:dyDescent="0.35">
      <c r="A645" s="71"/>
      <c r="B645" s="71"/>
      <c r="C645" s="71"/>
      <c r="D645" s="69"/>
      <c r="E645" s="71"/>
      <c r="F645" s="71"/>
      <c r="G645" s="71"/>
      <c r="H645" s="71"/>
      <c r="I645" s="72"/>
      <c r="J645" s="73"/>
    </row>
    <row r="646" spans="1:10" x14ac:dyDescent="0.35">
      <c r="A646" s="71"/>
      <c r="B646" s="71"/>
      <c r="C646" s="71"/>
      <c r="D646" s="69"/>
      <c r="E646" s="71"/>
      <c r="F646" s="71"/>
      <c r="G646" s="71"/>
      <c r="H646" s="71"/>
      <c r="I646" s="72"/>
      <c r="J646" s="73"/>
    </row>
    <row r="647" spans="1:10" x14ac:dyDescent="0.35">
      <c r="A647" s="71"/>
      <c r="B647" s="71"/>
      <c r="C647" s="71"/>
      <c r="D647" s="69"/>
      <c r="E647" s="71"/>
      <c r="F647" s="71"/>
      <c r="G647" s="71"/>
      <c r="H647" s="71"/>
      <c r="I647" s="72"/>
      <c r="J647" s="73"/>
    </row>
    <row r="648" spans="1:10" x14ac:dyDescent="0.35">
      <c r="A648" s="71"/>
      <c r="B648" s="71"/>
      <c r="C648" s="71"/>
      <c r="D648" s="69"/>
      <c r="E648" s="71"/>
      <c r="F648" s="71"/>
      <c r="G648" s="71"/>
      <c r="H648" s="71"/>
      <c r="I648" s="72"/>
      <c r="J648" s="73"/>
    </row>
    <row r="649" spans="1:10" x14ac:dyDescent="0.35">
      <c r="A649" s="71"/>
      <c r="B649" s="71"/>
      <c r="C649" s="71"/>
      <c r="D649" s="69"/>
      <c r="E649" s="71"/>
      <c r="F649" s="71"/>
      <c r="G649" s="71"/>
      <c r="H649" s="71"/>
      <c r="I649" s="72"/>
      <c r="J649" s="73"/>
    </row>
    <row r="650" spans="1:10" x14ac:dyDescent="0.35">
      <c r="A650" s="71"/>
      <c r="B650" s="71"/>
      <c r="C650" s="71"/>
      <c r="D650" s="69"/>
      <c r="E650" s="71"/>
      <c r="F650" s="71"/>
      <c r="G650" s="71"/>
      <c r="H650" s="71"/>
      <c r="I650" s="72"/>
      <c r="J650" s="73"/>
    </row>
    <row r="651" spans="1:10" x14ac:dyDescent="0.35">
      <c r="A651" s="71"/>
      <c r="B651" s="71"/>
      <c r="C651" s="71"/>
      <c r="D651" s="69"/>
      <c r="E651" s="71"/>
      <c r="F651" s="71"/>
      <c r="G651" s="71"/>
      <c r="H651" s="71"/>
      <c r="I651" s="72"/>
      <c r="J651" s="73"/>
    </row>
    <row r="652" spans="1:10" x14ac:dyDescent="0.35">
      <c r="A652" s="71"/>
      <c r="B652" s="71"/>
      <c r="C652" s="71"/>
      <c r="D652" s="69"/>
      <c r="E652" s="71"/>
      <c r="F652" s="71"/>
      <c r="G652" s="71"/>
      <c r="H652" s="71"/>
      <c r="I652" s="72"/>
      <c r="J652" s="73"/>
    </row>
    <row r="653" spans="1:10" x14ac:dyDescent="0.35">
      <c r="A653" s="71"/>
      <c r="B653" s="71"/>
      <c r="C653" s="71"/>
      <c r="D653" s="69"/>
      <c r="E653" s="71"/>
      <c r="F653" s="71"/>
      <c r="G653" s="71"/>
      <c r="H653" s="71"/>
      <c r="I653" s="72"/>
      <c r="J653" s="73"/>
    </row>
    <row r="654" spans="1:10" x14ac:dyDescent="0.35">
      <c r="A654" s="71"/>
      <c r="B654" s="71"/>
      <c r="C654" s="71"/>
      <c r="D654" s="69"/>
      <c r="E654" s="71"/>
      <c r="F654" s="71"/>
      <c r="G654" s="71"/>
      <c r="H654" s="71"/>
      <c r="I654" s="72"/>
      <c r="J654" s="73"/>
    </row>
    <row r="655" spans="1:10" x14ac:dyDescent="0.35">
      <c r="A655" s="71"/>
      <c r="B655" s="71"/>
      <c r="C655" s="71"/>
      <c r="D655" s="69"/>
      <c r="E655" s="71"/>
      <c r="F655" s="71"/>
      <c r="G655" s="71"/>
      <c r="H655" s="71"/>
      <c r="I655" s="72"/>
      <c r="J655" s="73"/>
    </row>
    <row r="656" spans="1:10" x14ac:dyDescent="0.35">
      <c r="A656" s="71"/>
      <c r="B656" s="71"/>
      <c r="C656" s="71"/>
      <c r="D656" s="69"/>
      <c r="E656" s="71"/>
      <c r="F656" s="71"/>
      <c r="G656" s="71"/>
      <c r="H656" s="71"/>
      <c r="I656" s="72"/>
      <c r="J656" s="73"/>
    </row>
    <row r="657" spans="1:10" x14ac:dyDescent="0.35">
      <c r="A657" s="71"/>
      <c r="B657" s="71"/>
      <c r="C657" s="71"/>
      <c r="D657" s="69"/>
      <c r="E657" s="71"/>
      <c r="F657" s="71"/>
      <c r="G657" s="71"/>
      <c r="H657" s="71"/>
      <c r="I657" s="72"/>
      <c r="J657" s="73"/>
    </row>
    <row r="658" spans="1:10" x14ac:dyDescent="0.35">
      <c r="A658" s="71"/>
      <c r="B658" s="71"/>
      <c r="C658" s="71"/>
      <c r="D658" s="69"/>
      <c r="E658" s="71"/>
      <c r="F658" s="71"/>
      <c r="G658" s="71"/>
      <c r="H658" s="71"/>
      <c r="I658" s="72"/>
      <c r="J658" s="73"/>
    </row>
    <row r="659" spans="1:10" x14ac:dyDescent="0.35">
      <c r="A659" s="71"/>
      <c r="B659" s="71"/>
      <c r="C659" s="71"/>
      <c r="D659" s="69"/>
      <c r="E659" s="71"/>
      <c r="F659" s="71"/>
      <c r="G659" s="71"/>
      <c r="H659" s="71"/>
      <c r="I659" s="72"/>
      <c r="J659" s="73"/>
    </row>
    <row r="660" spans="1:10" x14ac:dyDescent="0.35">
      <c r="A660" s="71"/>
      <c r="B660" s="71"/>
      <c r="C660" s="71"/>
      <c r="D660" s="69"/>
      <c r="E660" s="71"/>
      <c r="F660" s="71"/>
      <c r="G660" s="71"/>
      <c r="H660" s="71"/>
      <c r="I660" s="72"/>
      <c r="J660" s="73"/>
    </row>
    <row r="661" spans="1:10" x14ac:dyDescent="0.35">
      <c r="A661" s="71"/>
      <c r="B661" s="71"/>
      <c r="C661" s="71"/>
      <c r="D661" s="69"/>
      <c r="E661" s="71"/>
      <c r="F661" s="71"/>
      <c r="G661" s="71"/>
      <c r="H661" s="71"/>
      <c r="I661" s="72"/>
      <c r="J661" s="73"/>
    </row>
    <row r="662" spans="1:10" x14ac:dyDescent="0.35">
      <c r="A662" s="71"/>
      <c r="B662" s="71"/>
      <c r="C662" s="71"/>
      <c r="D662" s="69"/>
      <c r="E662" s="71"/>
      <c r="F662" s="71"/>
      <c r="G662" s="71"/>
      <c r="H662" s="71"/>
      <c r="I662" s="72"/>
      <c r="J662" s="73"/>
    </row>
    <row r="663" spans="1:10" x14ac:dyDescent="0.35">
      <c r="A663" s="71"/>
      <c r="B663" s="71"/>
      <c r="C663" s="71"/>
      <c r="D663" s="69"/>
      <c r="E663" s="71"/>
      <c r="F663" s="71"/>
      <c r="G663" s="71"/>
      <c r="H663" s="71"/>
      <c r="I663" s="72"/>
      <c r="J663" s="73"/>
    </row>
    <row r="664" spans="1:10" x14ac:dyDescent="0.35">
      <c r="A664" s="71"/>
      <c r="B664" s="71"/>
      <c r="C664" s="71"/>
      <c r="D664" s="69"/>
      <c r="E664" s="71"/>
      <c r="F664" s="71"/>
      <c r="G664" s="71"/>
      <c r="H664" s="71"/>
      <c r="I664" s="72"/>
      <c r="J664" s="73"/>
    </row>
    <row r="665" spans="1:10" x14ac:dyDescent="0.35">
      <c r="A665" s="71"/>
      <c r="B665" s="71"/>
      <c r="C665" s="71"/>
      <c r="D665" s="69"/>
      <c r="E665" s="71"/>
      <c r="F665" s="71"/>
      <c r="G665" s="71"/>
      <c r="H665" s="71"/>
      <c r="I665" s="72"/>
      <c r="J665" s="73"/>
    </row>
    <row r="666" spans="1:10" x14ac:dyDescent="0.35">
      <c r="A666" s="71"/>
      <c r="B666" s="71"/>
      <c r="C666" s="71"/>
      <c r="D666" s="69"/>
      <c r="E666" s="71"/>
      <c r="F666" s="71"/>
      <c r="G666" s="71"/>
      <c r="H666" s="71"/>
      <c r="I666" s="72"/>
      <c r="J666" s="73"/>
    </row>
    <row r="667" spans="1:10" x14ac:dyDescent="0.35">
      <c r="A667" s="71"/>
      <c r="B667" s="71"/>
      <c r="C667" s="71"/>
      <c r="D667" s="69"/>
      <c r="E667" s="71"/>
      <c r="F667" s="71"/>
      <c r="G667" s="71"/>
      <c r="H667" s="71"/>
      <c r="I667" s="72"/>
      <c r="J667" s="73"/>
    </row>
    <row r="668" spans="1:10" x14ac:dyDescent="0.35">
      <c r="A668" s="71"/>
      <c r="B668" s="71"/>
      <c r="C668" s="71"/>
      <c r="D668" s="69"/>
      <c r="E668" s="71"/>
      <c r="F668" s="71"/>
      <c r="G668" s="71"/>
      <c r="H668" s="71"/>
      <c r="I668" s="72"/>
      <c r="J668" s="73"/>
    </row>
    <row r="669" spans="1:10" x14ac:dyDescent="0.35">
      <c r="A669" s="71"/>
      <c r="B669" s="71"/>
      <c r="C669" s="71"/>
      <c r="D669" s="69"/>
      <c r="E669" s="71"/>
      <c r="F669" s="71"/>
      <c r="G669" s="71"/>
      <c r="H669" s="71"/>
      <c r="I669" s="72"/>
      <c r="J669" s="73"/>
    </row>
    <row r="670" spans="1:10" x14ac:dyDescent="0.35">
      <c r="A670" s="71"/>
      <c r="B670" s="71"/>
      <c r="C670" s="71"/>
      <c r="D670" s="69"/>
      <c r="E670" s="71"/>
      <c r="F670" s="71"/>
      <c r="G670" s="71"/>
      <c r="H670" s="71"/>
      <c r="I670" s="72"/>
      <c r="J670" s="73"/>
    </row>
    <row r="671" spans="1:10" x14ac:dyDescent="0.35">
      <c r="A671" s="71"/>
      <c r="B671" s="71"/>
      <c r="C671" s="71"/>
      <c r="D671" s="69"/>
      <c r="E671" s="71"/>
      <c r="F671" s="71"/>
      <c r="G671" s="71"/>
      <c r="H671" s="71"/>
      <c r="I671" s="72"/>
      <c r="J671" s="73"/>
    </row>
    <row r="672" spans="1:10" x14ac:dyDescent="0.35">
      <c r="A672" s="71"/>
      <c r="B672" s="71"/>
      <c r="C672" s="71"/>
      <c r="D672" s="69"/>
      <c r="E672" s="71"/>
      <c r="F672" s="71"/>
      <c r="G672" s="71"/>
      <c r="H672" s="71"/>
      <c r="I672" s="72"/>
      <c r="J672" s="73"/>
    </row>
    <row r="673" spans="1:10" x14ac:dyDescent="0.35">
      <c r="A673" s="71"/>
      <c r="B673" s="71"/>
      <c r="C673" s="71"/>
      <c r="D673" s="69"/>
      <c r="E673" s="71"/>
      <c r="F673" s="71"/>
      <c r="G673" s="71"/>
      <c r="H673" s="71"/>
      <c r="I673" s="72"/>
      <c r="J673" s="73"/>
    </row>
    <row r="674" spans="1:10" x14ac:dyDescent="0.35">
      <c r="A674" s="71"/>
      <c r="B674" s="71"/>
      <c r="C674" s="71"/>
      <c r="D674" s="69"/>
      <c r="E674" s="71"/>
      <c r="F674" s="71"/>
      <c r="G674" s="71"/>
      <c r="H674" s="71"/>
      <c r="I674" s="72"/>
      <c r="J674" s="73"/>
    </row>
    <row r="675" spans="1:10" x14ac:dyDescent="0.35">
      <c r="A675" s="71"/>
      <c r="B675" s="71"/>
      <c r="C675" s="71"/>
      <c r="D675" s="69"/>
      <c r="E675" s="71"/>
      <c r="F675" s="71"/>
      <c r="G675" s="71"/>
      <c r="H675" s="71"/>
      <c r="I675" s="72"/>
      <c r="J675" s="73"/>
    </row>
    <row r="676" spans="1:10" x14ac:dyDescent="0.35">
      <c r="A676" s="71"/>
      <c r="B676" s="71"/>
      <c r="C676" s="71"/>
      <c r="D676" s="69"/>
      <c r="E676" s="71"/>
      <c r="F676" s="71"/>
      <c r="G676" s="71"/>
      <c r="H676" s="71"/>
      <c r="I676" s="72"/>
      <c r="J676" s="73"/>
    </row>
    <row r="677" spans="1:10" x14ac:dyDescent="0.35">
      <c r="A677" s="71"/>
      <c r="B677" s="71"/>
      <c r="C677" s="71"/>
      <c r="D677" s="69"/>
      <c r="E677" s="71"/>
      <c r="F677" s="71"/>
      <c r="G677" s="71"/>
      <c r="H677" s="71"/>
      <c r="I677" s="72"/>
      <c r="J677" s="73"/>
    </row>
    <row r="678" spans="1:10" x14ac:dyDescent="0.35">
      <c r="A678" s="71"/>
      <c r="B678" s="71"/>
      <c r="C678" s="71"/>
      <c r="D678" s="69"/>
      <c r="E678" s="71"/>
      <c r="F678" s="71"/>
      <c r="G678" s="71"/>
      <c r="H678" s="71"/>
      <c r="I678" s="72"/>
      <c r="J678" s="73"/>
    </row>
    <row r="679" spans="1:10" x14ac:dyDescent="0.35">
      <c r="A679" s="71"/>
      <c r="B679" s="71"/>
      <c r="C679" s="71"/>
      <c r="D679" s="69"/>
      <c r="E679" s="71"/>
      <c r="F679" s="71"/>
      <c r="G679" s="71"/>
      <c r="H679" s="71"/>
      <c r="I679" s="72"/>
      <c r="J679" s="73"/>
    </row>
    <row r="680" spans="1:10" x14ac:dyDescent="0.35">
      <c r="A680" s="71"/>
      <c r="B680" s="71"/>
      <c r="C680" s="71"/>
      <c r="D680" s="69"/>
      <c r="E680" s="71"/>
      <c r="F680" s="71"/>
      <c r="G680" s="71"/>
      <c r="H680" s="71"/>
      <c r="I680" s="72"/>
      <c r="J680" s="73"/>
    </row>
    <row r="681" spans="1:10" x14ac:dyDescent="0.35">
      <c r="A681" s="71"/>
      <c r="B681" s="71"/>
      <c r="C681" s="71"/>
      <c r="D681" s="69"/>
      <c r="E681" s="71"/>
      <c r="F681" s="71"/>
      <c r="G681" s="71"/>
      <c r="H681" s="71"/>
      <c r="I681" s="72"/>
      <c r="J681" s="73"/>
    </row>
    <row r="682" spans="1:10" x14ac:dyDescent="0.35">
      <c r="A682" s="71"/>
      <c r="B682" s="71"/>
      <c r="C682" s="71"/>
      <c r="D682" s="69"/>
      <c r="E682" s="71"/>
      <c r="F682" s="71"/>
      <c r="G682" s="71"/>
      <c r="H682" s="71"/>
      <c r="I682" s="72"/>
      <c r="J682" s="73"/>
    </row>
    <row r="683" spans="1:10" x14ac:dyDescent="0.35">
      <c r="A683" s="71"/>
      <c r="B683" s="71"/>
      <c r="C683" s="71"/>
      <c r="D683" s="69"/>
      <c r="E683" s="71"/>
      <c r="F683" s="71"/>
      <c r="G683" s="71"/>
      <c r="H683" s="71"/>
      <c r="I683" s="72"/>
      <c r="J683" s="73"/>
    </row>
    <row r="684" spans="1:10" x14ac:dyDescent="0.35">
      <c r="A684" s="71"/>
      <c r="B684" s="71"/>
      <c r="C684" s="71"/>
      <c r="D684" s="69"/>
      <c r="E684" s="71"/>
      <c r="F684" s="71"/>
      <c r="G684" s="71"/>
      <c r="H684" s="71"/>
      <c r="I684" s="72"/>
      <c r="J684" s="73"/>
    </row>
    <row r="685" spans="1:10" x14ac:dyDescent="0.35">
      <c r="A685" s="71"/>
      <c r="B685" s="71"/>
      <c r="C685" s="71"/>
      <c r="D685" s="69"/>
      <c r="E685" s="71"/>
      <c r="F685" s="71"/>
      <c r="G685" s="71"/>
      <c r="H685" s="71"/>
      <c r="I685" s="72"/>
      <c r="J685" s="73"/>
    </row>
    <row r="686" spans="1:10" x14ac:dyDescent="0.35">
      <c r="A686" s="71"/>
      <c r="B686" s="71"/>
      <c r="C686" s="71"/>
      <c r="D686" s="69"/>
      <c r="E686" s="71"/>
      <c r="F686" s="71"/>
      <c r="G686" s="71"/>
      <c r="H686" s="71"/>
      <c r="I686" s="72"/>
      <c r="J686" s="73"/>
    </row>
    <row r="687" spans="1:10" x14ac:dyDescent="0.35">
      <c r="A687" s="71"/>
      <c r="B687" s="71"/>
      <c r="C687" s="71"/>
      <c r="D687" s="69"/>
      <c r="E687" s="71"/>
      <c r="F687" s="71"/>
      <c r="G687" s="71"/>
      <c r="H687" s="71"/>
      <c r="I687" s="72"/>
      <c r="J687" s="73"/>
    </row>
    <row r="688" spans="1:10" x14ac:dyDescent="0.35">
      <c r="A688" s="71"/>
      <c r="B688" s="71"/>
      <c r="C688" s="71"/>
      <c r="D688" s="69"/>
      <c r="E688" s="71"/>
      <c r="F688" s="71"/>
      <c r="G688" s="71"/>
      <c r="H688" s="71"/>
      <c r="I688" s="72"/>
      <c r="J688" s="73"/>
    </row>
    <row r="689" spans="1:10" x14ac:dyDescent="0.35">
      <c r="A689" s="71"/>
      <c r="B689" s="71"/>
      <c r="C689" s="71"/>
      <c r="D689" s="69"/>
      <c r="E689" s="71"/>
      <c r="F689" s="71"/>
      <c r="G689" s="71"/>
      <c r="H689" s="71"/>
      <c r="I689" s="72"/>
      <c r="J689" s="73"/>
    </row>
    <row r="690" spans="1:10" x14ac:dyDescent="0.35">
      <c r="A690" s="71"/>
      <c r="B690" s="71"/>
      <c r="C690" s="71"/>
      <c r="D690" s="69"/>
      <c r="E690" s="71"/>
      <c r="F690" s="71"/>
      <c r="G690" s="71"/>
      <c r="H690" s="71"/>
      <c r="I690" s="72"/>
      <c r="J690" s="73"/>
    </row>
    <row r="691" spans="1:10" x14ac:dyDescent="0.35">
      <c r="A691" s="71"/>
      <c r="B691" s="71"/>
      <c r="C691" s="71"/>
      <c r="D691" s="69"/>
      <c r="E691" s="71"/>
      <c r="F691" s="71"/>
      <c r="G691" s="71"/>
      <c r="H691" s="71"/>
      <c r="I691" s="72"/>
      <c r="J691" s="73"/>
    </row>
    <row r="692" spans="1:10" x14ac:dyDescent="0.35">
      <c r="A692" s="71"/>
      <c r="B692" s="71"/>
      <c r="C692" s="71"/>
      <c r="D692" s="69"/>
      <c r="E692" s="71"/>
      <c r="F692" s="71"/>
      <c r="G692" s="71"/>
      <c r="H692" s="71"/>
      <c r="I692" s="72"/>
      <c r="J692" s="73"/>
    </row>
    <row r="693" spans="1:10" x14ac:dyDescent="0.35">
      <c r="A693" s="71"/>
      <c r="B693" s="71"/>
      <c r="C693" s="71"/>
      <c r="D693" s="69"/>
      <c r="E693" s="71"/>
      <c r="F693" s="71"/>
      <c r="G693" s="71"/>
      <c r="H693" s="71"/>
      <c r="I693" s="72"/>
      <c r="J693" s="73"/>
    </row>
    <row r="694" spans="1:10" x14ac:dyDescent="0.35">
      <c r="A694" s="71"/>
      <c r="B694" s="71"/>
      <c r="C694" s="71"/>
      <c r="D694" s="69"/>
      <c r="E694" s="71"/>
      <c r="F694" s="71"/>
      <c r="G694" s="71"/>
      <c r="H694" s="71"/>
      <c r="I694" s="72"/>
      <c r="J694" s="73"/>
    </row>
    <row r="695" spans="1:10" x14ac:dyDescent="0.35">
      <c r="A695" s="71"/>
      <c r="B695" s="71"/>
      <c r="C695" s="71"/>
      <c r="D695" s="69"/>
      <c r="E695" s="71"/>
      <c r="F695" s="71"/>
      <c r="G695" s="71"/>
      <c r="H695" s="71"/>
      <c r="I695" s="72"/>
      <c r="J695" s="73"/>
    </row>
    <row r="696" spans="1:10" x14ac:dyDescent="0.35">
      <c r="A696" s="71"/>
      <c r="B696" s="71"/>
      <c r="C696" s="71"/>
      <c r="D696" s="69"/>
      <c r="E696" s="71"/>
      <c r="F696" s="71"/>
      <c r="G696" s="71"/>
      <c r="H696" s="71"/>
      <c r="I696" s="72"/>
      <c r="J696" s="73"/>
    </row>
    <row r="697" spans="1:10" x14ac:dyDescent="0.35">
      <c r="A697" s="71"/>
      <c r="B697" s="71"/>
      <c r="C697" s="71"/>
      <c r="D697" s="69"/>
      <c r="E697" s="71"/>
      <c r="F697" s="71"/>
      <c r="G697" s="71"/>
      <c r="H697" s="71"/>
      <c r="I697" s="72"/>
      <c r="J697" s="73"/>
    </row>
    <row r="698" spans="1:10" x14ac:dyDescent="0.35">
      <c r="A698" s="71"/>
      <c r="B698" s="71"/>
      <c r="C698" s="71"/>
      <c r="D698" s="69"/>
      <c r="E698" s="71"/>
      <c r="F698" s="71"/>
      <c r="G698" s="71"/>
      <c r="H698" s="71"/>
      <c r="I698" s="72"/>
      <c r="J698" s="73"/>
    </row>
    <row r="699" spans="1:10" x14ac:dyDescent="0.35">
      <c r="A699" s="71"/>
      <c r="B699" s="71"/>
      <c r="C699" s="71"/>
      <c r="D699" s="69"/>
      <c r="E699" s="71"/>
      <c r="F699" s="71"/>
      <c r="G699" s="71"/>
      <c r="H699" s="71"/>
      <c r="I699" s="72"/>
      <c r="J699" s="73"/>
    </row>
    <row r="700" spans="1:10" x14ac:dyDescent="0.35">
      <c r="A700" s="71"/>
      <c r="B700" s="71"/>
      <c r="C700" s="71"/>
      <c r="D700" s="69"/>
      <c r="E700" s="71"/>
      <c r="F700" s="71"/>
      <c r="G700" s="71"/>
      <c r="H700" s="71"/>
      <c r="I700" s="72"/>
      <c r="J700" s="73"/>
    </row>
    <row r="701" spans="1:10" x14ac:dyDescent="0.35">
      <c r="A701" s="71"/>
      <c r="B701" s="71"/>
      <c r="C701" s="71"/>
      <c r="D701" s="69"/>
      <c r="E701" s="71"/>
      <c r="F701" s="71"/>
      <c r="G701" s="71"/>
      <c r="H701" s="71"/>
      <c r="I701" s="72"/>
      <c r="J701" s="73"/>
    </row>
    <row r="702" spans="1:10" x14ac:dyDescent="0.35">
      <c r="A702" s="71"/>
      <c r="B702" s="71"/>
      <c r="C702" s="71"/>
      <c r="D702" s="69"/>
      <c r="E702" s="71"/>
      <c r="F702" s="71"/>
      <c r="G702" s="71"/>
      <c r="H702" s="71"/>
      <c r="I702" s="72"/>
      <c r="J702" s="73"/>
    </row>
    <row r="703" spans="1:10" x14ac:dyDescent="0.35">
      <c r="A703" s="71"/>
      <c r="B703" s="71"/>
      <c r="C703" s="71"/>
      <c r="D703" s="69"/>
      <c r="E703" s="71"/>
      <c r="F703" s="71"/>
      <c r="G703" s="71"/>
      <c r="H703" s="71"/>
      <c r="I703" s="72"/>
      <c r="J703" s="73"/>
    </row>
    <row r="704" spans="1:10" x14ac:dyDescent="0.35">
      <c r="A704" s="71"/>
      <c r="B704" s="71"/>
      <c r="C704" s="71"/>
      <c r="D704" s="69"/>
      <c r="E704" s="71"/>
      <c r="F704" s="71"/>
      <c r="G704" s="71"/>
      <c r="H704" s="71"/>
      <c r="I704" s="72"/>
      <c r="J704" s="73"/>
    </row>
    <row r="705" spans="1:10" x14ac:dyDescent="0.35">
      <c r="A705" s="71"/>
      <c r="B705" s="71"/>
      <c r="C705" s="71"/>
      <c r="D705" s="69"/>
      <c r="E705" s="71"/>
      <c r="F705" s="71"/>
      <c r="G705" s="71"/>
      <c r="H705" s="71"/>
      <c r="I705" s="72"/>
      <c r="J705" s="73"/>
    </row>
    <row r="706" spans="1:10" x14ac:dyDescent="0.35">
      <c r="A706" s="71"/>
      <c r="B706" s="71"/>
      <c r="C706" s="71"/>
      <c r="D706" s="69"/>
      <c r="E706" s="71"/>
      <c r="F706" s="71"/>
      <c r="G706" s="71"/>
      <c r="H706" s="71"/>
      <c r="I706" s="72"/>
      <c r="J706" s="73"/>
    </row>
    <row r="707" spans="1:10" x14ac:dyDescent="0.35">
      <c r="A707" s="71"/>
      <c r="B707" s="71"/>
      <c r="C707" s="71"/>
      <c r="D707" s="69"/>
      <c r="E707" s="71"/>
      <c r="F707" s="71"/>
      <c r="G707" s="71"/>
      <c r="H707" s="71"/>
      <c r="I707" s="72"/>
      <c r="J707" s="73"/>
    </row>
    <row r="708" spans="1:10" x14ac:dyDescent="0.35">
      <c r="A708" s="71"/>
      <c r="B708" s="71"/>
      <c r="C708" s="71"/>
      <c r="D708" s="69"/>
      <c r="E708" s="71"/>
      <c r="F708" s="71"/>
      <c r="G708" s="71"/>
      <c r="H708" s="71"/>
      <c r="I708" s="72"/>
      <c r="J708" s="73"/>
    </row>
    <row r="709" spans="1:10" x14ac:dyDescent="0.35">
      <c r="A709" s="71"/>
      <c r="B709" s="71"/>
      <c r="C709" s="71"/>
      <c r="D709" s="69"/>
      <c r="E709" s="71"/>
      <c r="F709" s="71"/>
      <c r="G709" s="71"/>
      <c r="H709" s="71"/>
      <c r="I709" s="72"/>
      <c r="J709" s="73"/>
    </row>
    <row r="710" spans="1:10" x14ac:dyDescent="0.35">
      <c r="A710" s="71"/>
      <c r="B710" s="71"/>
      <c r="C710" s="71"/>
      <c r="D710" s="69"/>
      <c r="E710" s="71"/>
      <c r="F710" s="71"/>
      <c r="G710" s="71"/>
      <c r="H710" s="71"/>
      <c r="I710" s="72"/>
      <c r="J710" s="73"/>
    </row>
    <row r="711" spans="1:10" x14ac:dyDescent="0.35">
      <c r="A711" s="71"/>
      <c r="B711" s="71"/>
      <c r="C711" s="71"/>
      <c r="D711" s="69"/>
      <c r="E711" s="71"/>
      <c r="F711" s="71"/>
      <c r="G711" s="71"/>
      <c r="H711" s="71"/>
      <c r="I711" s="72"/>
      <c r="J711" s="73"/>
    </row>
    <row r="712" spans="1:10" x14ac:dyDescent="0.35">
      <c r="A712" s="71"/>
      <c r="B712" s="71"/>
      <c r="C712" s="71"/>
      <c r="D712" s="69"/>
      <c r="E712" s="71"/>
      <c r="F712" s="71"/>
      <c r="G712" s="71"/>
      <c r="H712" s="71"/>
      <c r="I712" s="72"/>
      <c r="J712" s="73"/>
    </row>
    <row r="713" spans="1:10" x14ac:dyDescent="0.35">
      <c r="A713" s="71"/>
      <c r="B713" s="71"/>
      <c r="C713" s="71"/>
      <c r="D713" s="69"/>
      <c r="E713" s="71"/>
      <c r="F713" s="71"/>
      <c r="G713" s="71"/>
      <c r="H713" s="71"/>
      <c r="I713" s="72"/>
      <c r="J713" s="73"/>
    </row>
    <row r="714" spans="1:10" x14ac:dyDescent="0.35">
      <c r="A714" s="71"/>
      <c r="B714" s="71"/>
      <c r="C714" s="71"/>
      <c r="D714" s="69"/>
      <c r="E714" s="71"/>
      <c r="F714" s="71"/>
      <c r="G714" s="71"/>
      <c r="H714" s="71"/>
      <c r="I714" s="72"/>
      <c r="J714" s="73"/>
    </row>
    <row r="715" spans="1:10" x14ac:dyDescent="0.35">
      <c r="A715" s="71"/>
      <c r="B715" s="71"/>
      <c r="C715" s="71"/>
      <c r="D715" s="69"/>
      <c r="E715" s="71"/>
      <c r="F715" s="71"/>
      <c r="G715" s="71"/>
      <c r="H715" s="71"/>
      <c r="I715" s="72"/>
      <c r="J715" s="73"/>
    </row>
    <row r="716" spans="1:10" x14ac:dyDescent="0.35">
      <c r="A716" s="71"/>
      <c r="B716" s="71"/>
      <c r="C716" s="71"/>
      <c r="D716" s="69"/>
      <c r="E716" s="71"/>
      <c r="F716" s="71"/>
      <c r="G716" s="71"/>
      <c r="H716" s="71"/>
      <c r="I716" s="72"/>
      <c r="J716" s="73"/>
    </row>
    <row r="717" spans="1:10" x14ac:dyDescent="0.35">
      <c r="A717" s="71"/>
      <c r="B717" s="71"/>
      <c r="C717" s="71"/>
      <c r="D717" s="69"/>
      <c r="E717" s="71"/>
      <c r="F717" s="71"/>
      <c r="G717" s="71"/>
      <c r="H717" s="71"/>
      <c r="I717" s="72"/>
      <c r="J717" s="73"/>
    </row>
    <row r="718" spans="1:10" x14ac:dyDescent="0.35">
      <c r="A718" s="71"/>
      <c r="B718" s="71"/>
      <c r="C718" s="71"/>
      <c r="D718" s="69"/>
      <c r="E718" s="71"/>
      <c r="F718" s="71"/>
      <c r="G718" s="71"/>
      <c r="H718" s="71"/>
      <c r="I718" s="72"/>
      <c r="J718" s="73"/>
    </row>
    <row r="719" spans="1:10" x14ac:dyDescent="0.35">
      <c r="A719" s="71"/>
      <c r="B719" s="71"/>
      <c r="C719" s="71"/>
      <c r="D719" s="69"/>
      <c r="E719" s="71"/>
      <c r="F719" s="71"/>
      <c r="G719" s="71"/>
      <c r="H719" s="71"/>
      <c r="I719" s="72"/>
      <c r="J719" s="73"/>
    </row>
    <row r="720" spans="1:10" x14ac:dyDescent="0.35">
      <c r="A720" s="71"/>
      <c r="B720" s="71"/>
      <c r="C720" s="71"/>
      <c r="D720" s="69"/>
      <c r="E720" s="71"/>
      <c r="F720" s="71"/>
      <c r="G720" s="71"/>
      <c r="H720" s="71"/>
      <c r="I720" s="72"/>
      <c r="J720" s="73"/>
    </row>
    <row r="721" spans="1:10" x14ac:dyDescent="0.35">
      <c r="A721" s="71"/>
      <c r="B721" s="71"/>
      <c r="C721" s="71"/>
      <c r="D721" s="69"/>
      <c r="E721" s="71"/>
      <c r="F721" s="71"/>
      <c r="G721" s="71"/>
      <c r="H721" s="71"/>
      <c r="I721" s="72"/>
      <c r="J721" s="73"/>
    </row>
    <row r="722" spans="1:10" x14ac:dyDescent="0.35">
      <c r="A722" s="71"/>
      <c r="B722" s="71"/>
      <c r="C722" s="71"/>
      <c r="D722" s="69"/>
      <c r="E722" s="71"/>
      <c r="F722" s="71"/>
      <c r="G722" s="71"/>
      <c r="H722" s="71"/>
      <c r="I722" s="72"/>
      <c r="J722" s="73"/>
    </row>
    <row r="723" spans="1:10" x14ac:dyDescent="0.35">
      <c r="A723" s="71"/>
      <c r="B723" s="71"/>
      <c r="C723" s="71"/>
      <c r="D723" s="69"/>
      <c r="E723" s="71"/>
      <c r="F723" s="71"/>
      <c r="G723" s="71"/>
      <c r="H723" s="71"/>
      <c r="I723" s="72"/>
      <c r="J723" s="73"/>
    </row>
    <row r="724" spans="1:10" x14ac:dyDescent="0.35">
      <c r="A724" s="71"/>
      <c r="B724" s="71"/>
      <c r="C724" s="71"/>
      <c r="D724" s="69"/>
      <c r="E724" s="71"/>
      <c r="F724" s="71"/>
      <c r="G724" s="71"/>
      <c r="H724" s="71"/>
      <c r="I724" s="72"/>
      <c r="J724" s="73"/>
    </row>
    <row r="725" spans="1:10" x14ac:dyDescent="0.35">
      <c r="A725" s="71"/>
      <c r="B725" s="71"/>
      <c r="C725" s="71"/>
      <c r="D725" s="69"/>
      <c r="E725" s="71"/>
      <c r="F725" s="71"/>
      <c r="G725" s="71"/>
      <c r="H725" s="71"/>
      <c r="I725" s="72"/>
      <c r="J725" s="73"/>
    </row>
    <row r="726" spans="1:10" x14ac:dyDescent="0.35">
      <c r="A726" s="71"/>
      <c r="B726" s="71"/>
      <c r="C726" s="71"/>
      <c r="D726" s="69"/>
      <c r="E726" s="71"/>
      <c r="F726" s="71"/>
      <c r="G726" s="71"/>
      <c r="H726" s="71"/>
      <c r="I726" s="72"/>
      <c r="J726" s="73"/>
    </row>
    <row r="727" spans="1:10" x14ac:dyDescent="0.35">
      <c r="A727" s="71"/>
      <c r="B727" s="71"/>
      <c r="C727" s="71"/>
      <c r="D727" s="69"/>
      <c r="E727" s="71"/>
      <c r="F727" s="71"/>
      <c r="G727" s="71"/>
      <c r="H727" s="71"/>
      <c r="I727" s="72"/>
      <c r="J727" s="73"/>
    </row>
    <row r="728" spans="1:10" x14ac:dyDescent="0.35">
      <c r="A728" s="71"/>
      <c r="B728" s="71"/>
      <c r="C728" s="71"/>
      <c r="D728" s="69"/>
      <c r="E728" s="71"/>
      <c r="F728" s="71"/>
      <c r="G728" s="71"/>
      <c r="H728" s="71"/>
      <c r="I728" s="72"/>
      <c r="J728" s="73"/>
    </row>
    <row r="729" spans="1:10" x14ac:dyDescent="0.35">
      <c r="A729" s="71"/>
      <c r="B729" s="71"/>
      <c r="C729" s="71"/>
      <c r="D729" s="69"/>
      <c r="E729" s="71"/>
      <c r="F729" s="71"/>
      <c r="G729" s="71"/>
      <c r="H729" s="71"/>
      <c r="I729" s="72"/>
      <c r="J729" s="73"/>
    </row>
    <row r="730" spans="1:10" x14ac:dyDescent="0.35">
      <c r="A730" s="71"/>
      <c r="B730" s="71"/>
      <c r="C730" s="71"/>
      <c r="D730" s="69"/>
      <c r="E730" s="71"/>
      <c r="F730" s="71"/>
      <c r="G730" s="71"/>
      <c r="H730" s="71"/>
      <c r="I730" s="72"/>
      <c r="J730" s="73"/>
    </row>
    <row r="731" spans="1:10" x14ac:dyDescent="0.35">
      <c r="A731" s="71"/>
      <c r="B731" s="71"/>
      <c r="C731" s="71"/>
      <c r="D731" s="69"/>
      <c r="E731" s="71"/>
      <c r="F731" s="71"/>
      <c r="G731" s="71"/>
      <c r="H731" s="71"/>
      <c r="I731" s="72"/>
      <c r="J731" s="73"/>
    </row>
    <row r="732" spans="1:10" x14ac:dyDescent="0.35">
      <c r="A732" s="71"/>
      <c r="B732" s="71"/>
      <c r="C732" s="71"/>
      <c r="D732" s="69"/>
      <c r="E732" s="71"/>
      <c r="F732" s="71"/>
      <c r="G732" s="71"/>
      <c r="H732" s="71"/>
      <c r="I732" s="72"/>
      <c r="J732" s="73"/>
    </row>
    <row r="733" spans="1:10" x14ac:dyDescent="0.35">
      <c r="A733" s="71"/>
      <c r="B733" s="71"/>
      <c r="C733" s="71"/>
      <c r="D733" s="69"/>
      <c r="E733" s="71"/>
      <c r="F733" s="71"/>
      <c r="G733" s="71"/>
      <c r="H733" s="71"/>
      <c r="I733" s="72"/>
      <c r="J733" s="73"/>
    </row>
    <row r="734" spans="1:10" x14ac:dyDescent="0.35">
      <c r="A734" s="71"/>
      <c r="B734" s="71"/>
      <c r="C734" s="71"/>
      <c r="D734" s="69"/>
      <c r="E734" s="71"/>
      <c r="F734" s="71"/>
      <c r="G734" s="71"/>
      <c r="H734" s="71"/>
      <c r="I734" s="72"/>
      <c r="J734" s="73"/>
    </row>
    <row r="735" spans="1:10" x14ac:dyDescent="0.35">
      <c r="A735" s="71"/>
      <c r="B735" s="71"/>
      <c r="C735" s="71"/>
      <c r="D735" s="69"/>
      <c r="E735" s="71"/>
      <c r="F735" s="71"/>
      <c r="G735" s="71"/>
      <c r="H735" s="71"/>
      <c r="I735" s="72"/>
      <c r="J735" s="73"/>
    </row>
    <row r="736" spans="1:10" x14ac:dyDescent="0.35">
      <c r="A736" s="71"/>
      <c r="B736" s="71"/>
      <c r="C736" s="71"/>
      <c r="D736" s="69"/>
      <c r="E736" s="71"/>
      <c r="F736" s="71"/>
      <c r="G736" s="71"/>
      <c r="H736" s="71"/>
      <c r="I736" s="72"/>
      <c r="J736" s="73"/>
    </row>
    <row r="737" spans="1:10" x14ac:dyDescent="0.35">
      <c r="A737" s="71"/>
      <c r="B737" s="71"/>
      <c r="C737" s="71"/>
      <c r="D737" s="69"/>
      <c r="E737" s="71"/>
      <c r="F737" s="71"/>
      <c r="G737" s="71"/>
      <c r="H737" s="71"/>
      <c r="I737" s="72"/>
      <c r="J737" s="73"/>
    </row>
    <row r="738" spans="1:10" x14ac:dyDescent="0.35">
      <c r="A738" s="71"/>
      <c r="B738" s="71"/>
      <c r="C738" s="71"/>
      <c r="D738" s="69"/>
      <c r="E738" s="71"/>
      <c r="F738" s="71"/>
      <c r="G738" s="71"/>
      <c r="H738" s="71"/>
      <c r="I738" s="72"/>
      <c r="J738" s="73"/>
    </row>
    <row r="739" spans="1:10" x14ac:dyDescent="0.35">
      <c r="A739" s="71"/>
      <c r="B739" s="71"/>
      <c r="C739" s="71"/>
      <c r="D739" s="69"/>
      <c r="E739" s="71"/>
      <c r="F739" s="71"/>
      <c r="G739" s="71"/>
      <c r="H739" s="71"/>
      <c r="I739" s="72"/>
      <c r="J739" s="73"/>
    </row>
    <row r="740" spans="1:10" x14ac:dyDescent="0.35">
      <c r="A740" s="71"/>
      <c r="B740" s="71"/>
      <c r="C740" s="71"/>
      <c r="D740" s="69"/>
      <c r="E740" s="71"/>
      <c r="F740" s="71"/>
      <c r="G740" s="71"/>
      <c r="H740" s="71"/>
      <c r="I740" s="72"/>
      <c r="J740" s="73"/>
    </row>
    <row r="741" spans="1:10" x14ac:dyDescent="0.35">
      <c r="A741" s="71"/>
      <c r="B741" s="71"/>
      <c r="C741" s="71"/>
      <c r="D741" s="69"/>
      <c r="E741" s="71"/>
      <c r="F741" s="71"/>
      <c r="G741" s="71"/>
      <c r="H741" s="71"/>
      <c r="I741" s="72"/>
      <c r="J741" s="73"/>
    </row>
    <row r="742" spans="1:10" x14ac:dyDescent="0.35">
      <c r="A742" s="71"/>
      <c r="B742" s="71"/>
      <c r="C742" s="71"/>
      <c r="D742" s="69"/>
      <c r="E742" s="71"/>
      <c r="F742" s="71"/>
      <c r="G742" s="71"/>
      <c r="H742" s="71"/>
      <c r="I742" s="72"/>
      <c r="J742" s="73"/>
    </row>
    <row r="743" spans="1:10" x14ac:dyDescent="0.35">
      <c r="A743" s="71"/>
      <c r="B743" s="71"/>
      <c r="C743" s="71"/>
      <c r="D743" s="69"/>
      <c r="E743" s="71"/>
      <c r="F743" s="71"/>
      <c r="G743" s="71"/>
      <c r="H743" s="71"/>
      <c r="I743" s="72"/>
      <c r="J743" s="73"/>
    </row>
    <row r="744" spans="1:10" x14ac:dyDescent="0.35">
      <c r="A744" s="71"/>
      <c r="B744" s="71"/>
      <c r="C744" s="71"/>
      <c r="D744" s="69"/>
      <c r="E744" s="71"/>
      <c r="F744" s="71"/>
      <c r="G744" s="71"/>
      <c r="H744" s="71"/>
      <c r="I744" s="72"/>
      <c r="J744" s="73"/>
    </row>
    <row r="745" spans="1:10" x14ac:dyDescent="0.35">
      <c r="A745" s="71"/>
      <c r="B745" s="71"/>
      <c r="C745" s="71"/>
      <c r="D745" s="69"/>
      <c r="E745" s="71"/>
      <c r="F745" s="71"/>
      <c r="G745" s="71"/>
      <c r="H745" s="71"/>
      <c r="I745" s="72"/>
      <c r="J745" s="73"/>
    </row>
    <row r="746" spans="1:10" x14ac:dyDescent="0.35">
      <c r="A746" s="71"/>
      <c r="B746" s="71"/>
      <c r="C746" s="71"/>
      <c r="D746" s="69"/>
      <c r="E746" s="71"/>
      <c r="F746" s="71"/>
      <c r="G746" s="71"/>
      <c r="H746" s="71"/>
      <c r="I746" s="72"/>
      <c r="J746" s="73"/>
    </row>
    <row r="747" spans="1:10" x14ac:dyDescent="0.35">
      <c r="A747" s="71"/>
      <c r="B747" s="71"/>
      <c r="C747" s="71"/>
      <c r="D747" s="69"/>
      <c r="E747" s="71"/>
      <c r="F747" s="71"/>
      <c r="G747" s="71"/>
      <c r="H747" s="71"/>
      <c r="I747" s="72"/>
      <c r="J747" s="73"/>
    </row>
    <row r="748" spans="1:10" x14ac:dyDescent="0.35">
      <c r="A748" s="71"/>
      <c r="B748" s="71"/>
      <c r="C748" s="71"/>
      <c r="D748" s="69"/>
      <c r="E748" s="71"/>
      <c r="F748" s="71"/>
      <c r="G748" s="71"/>
      <c r="H748" s="71"/>
      <c r="I748" s="72"/>
      <c r="J748" s="73"/>
    </row>
    <row r="749" spans="1:10" x14ac:dyDescent="0.35">
      <c r="A749" s="71"/>
      <c r="B749" s="71"/>
      <c r="C749" s="71"/>
      <c r="D749" s="69"/>
      <c r="E749" s="71"/>
      <c r="F749" s="71"/>
      <c r="G749" s="71"/>
      <c r="H749" s="71"/>
      <c r="I749" s="72"/>
      <c r="J749" s="73"/>
    </row>
    <row r="750" spans="1:10" x14ac:dyDescent="0.35">
      <c r="A750" s="71"/>
      <c r="B750" s="71"/>
      <c r="C750" s="71"/>
      <c r="D750" s="69"/>
      <c r="E750" s="71"/>
      <c r="F750" s="71"/>
      <c r="G750" s="71"/>
      <c r="H750" s="71"/>
      <c r="I750" s="72"/>
      <c r="J750" s="73"/>
    </row>
    <row r="751" spans="1:10" x14ac:dyDescent="0.35">
      <c r="A751" s="71"/>
      <c r="B751" s="71"/>
      <c r="C751" s="71"/>
      <c r="D751" s="69"/>
      <c r="E751" s="71"/>
      <c r="F751" s="71"/>
      <c r="G751" s="71"/>
      <c r="H751" s="71"/>
      <c r="I751" s="72"/>
      <c r="J751" s="73"/>
    </row>
    <row r="752" spans="1:10" x14ac:dyDescent="0.35">
      <c r="A752" s="71"/>
      <c r="B752" s="71"/>
      <c r="C752" s="71"/>
      <c r="D752" s="69"/>
      <c r="E752" s="71"/>
      <c r="F752" s="71"/>
      <c r="G752" s="71"/>
      <c r="H752" s="71"/>
      <c r="I752" s="72"/>
      <c r="J752" s="73"/>
    </row>
    <row r="753" spans="1:10" x14ac:dyDescent="0.35">
      <c r="A753" s="71"/>
      <c r="B753" s="71"/>
      <c r="C753" s="71"/>
      <c r="D753" s="69"/>
      <c r="E753" s="71"/>
      <c r="F753" s="71"/>
      <c r="G753" s="71"/>
      <c r="H753" s="71"/>
      <c r="I753" s="72"/>
      <c r="J753" s="73"/>
    </row>
    <row r="754" spans="1:10" x14ac:dyDescent="0.35">
      <c r="A754" s="71"/>
      <c r="B754" s="71"/>
      <c r="C754" s="71"/>
      <c r="D754" s="69"/>
      <c r="E754" s="71"/>
      <c r="F754" s="71"/>
      <c r="G754" s="71"/>
      <c r="H754" s="71"/>
      <c r="I754" s="72"/>
      <c r="J754" s="73"/>
    </row>
    <row r="755" spans="1:10" x14ac:dyDescent="0.35">
      <c r="A755" s="71"/>
      <c r="B755" s="71"/>
      <c r="C755" s="71"/>
      <c r="D755" s="69"/>
      <c r="E755" s="71"/>
      <c r="F755" s="71"/>
      <c r="G755" s="71"/>
      <c r="H755" s="71"/>
      <c r="I755" s="72"/>
      <c r="J755" s="73"/>
    </row>
    <row r="756" spans="1:10" x14ac:dyDescent="0.35">
      <c r="A756" s="71"/>
      <c r="B756" s="71"/>
      <c r="C756" s="71"/>
      <c r="D756" s="69"/>
      <c r="E756" s="71"/>
      <c r="F756" s="71"/>
      <c r="G756" s="71"/>
      <c r="H756" s="71"/>
      <c r="I756" s="72"/>
      <c r="J756" s="73"/>
    </row>
    <row r="757" spans="1:10" x14ac:dyDescent="0.35">
      <c r="A757" s="71"/>
      <c r="B757" s="71"/>
      <c r="C757" s="71"/>
      <c r="D757" s="69"/>
      <c r="E757" s="71"/>
      <c r="F757" s="71"/>
      <c r="G757" s="71"/>
      <c r="H757" s="71"/>
      <c r="I757" s="72"/>
      <c r="J757" s="73"/>
    </row>
    <row r="758" spans="1:10" x14ac:dyDescent="0.35">
      <c r="A758" s="71"/>
      <c r="B758" s="71"/>
      <c r="C758" s="71"/>
      <c r="D758" s="69"/>
      <c r="E758" s="71"/>
      <c r="F758" s="71"/>
      <c r="G758" s="71"/>
      <c r="H758" s="71"/>
      <c r="I758" s="72"/>
      <c r="J758" s="73"/>
    </row>
    <row r="759" spans="1:10" x14ac:dyDescent="0.35">
      <c r="A759" s="71"/>
      <c r="B759" s="71"/>
      <c r="C759" s="71"/>
      <c r="D759" s="69"/>
      <c r="E759" s="71"/>
      <c r="F759" s="71"/>
      <c r="G759" s="71"/>
      <c r="H759" s="71"/>
      <c r="I759" s="72"/>
      <c r="J759" s="73"/>
    </row>
    <row r="760" spans="1:10" x14ac:dyDescent="0.35">
      <c r="A760" s="71"/>
      <c r="B760" s="71"/>
      <c r="C760" s="71"/>
      <c r="D760" s="69"/>
      <c r="E760" s="71"/>
      <c r="F760" s="71"/>
      <c r="G760" s="71"/>
      <c r="H760" s="71"/>
      <c r="I760" s="72"/>
      <c r="J760" s="73"/>
    </row>
    <row r="761" spans="1:10" x14ac:dyDescent="0.35">
      <c r="A761" s="71"/>
      <c r="B761" s="71"/>
      <c r="C761" s="71"/>
      <c r="D761" s="69"/>
      <c r="E761" s="71"/>
      <c r="F761" s="71"/>
      <c r="G761" s="71"/>
      <c r="H761" s="71"/>
      <c r="I761" s="72"/>
      <c r="J761" s="73"/>
    </row>
    <row r="762" spans="1:10" x14ac:dyDescent="0.35">
      <c r="A762" s="71"/>
      <c r="B762" s="71"/>
      <c r="C762" s="71"/>
      <c r="D762" s="69"/>
      <c r="E762" s="71"/>
      <c r="F762" s="71"/>
      <c r="G762" s="71"/>
      <c r="H762" s="71"/>
      <c r="I762" s="72"/>
      <c r="J762" s="73"/>
    </row>
    <row r="763" spans="1:10" x14ac:dyDescent="0.35">
      <c r="A763" s="71"/>
      <c r="B763" s="71"/>
      <c r="C763" s="71"/>
      <c r="D763" s="69"/>
      <c r="E763" s="71"/>
      <c r="F763" s="71"/>
      <c r="G763" s="71"/>
      <c r="H763" s="71"/>
      <c r="I763" s="72"/>
      <c r="J763" s="73"/>
    </row>
    <row r="764" spans="1:10" x14ac:dyDescent="0.35">
      <c r="A764" s="71"/>
      <c r="B764" s="71"/>
      <c r="C764" s="71"/>
      <c r="D764" s="69"/>
      <c r="E764" s="71"/>
      <c r="F764" s="71"/>
      <c r="G764" s="71"/>
      <c r="H764" s="71"/>
      <c r="I764" s="72"/>
      <c r="J764" s="73"/>
    </row>
    <row r="765" spans="1:10" x14ac:dyDescent="0.35">
      <c r="A765" s="71"/>
      <c r="B765" s="71"/>
      <c r="C765" s="71"/>
      <c r="D765" s="69"/>
      <c r="E765" s="71"/>
      <c r="F765" s="71"/>
      <c r="G765" s="71"/>
      <c r="H765" s="71"/>
      <c r="I765" s="72"/>
      <c r="J765" s="73"/>
    </row>
    <row r="766" spans="1:10" x14ac:dyDescent="0.35">
      <c r="A766" s="71"/>
      <c r="B766" s="71"/>
      <c r="C766" s="71"/>
      <c r="D766" s="69"/>
      <c r="E766" s="71"/>
      <c r="F766" s="71"/>
      <c r="G766" s="71"/>
      <c r="H766" s="71"/>
      <c r="I766" s="72"/>
      <c r="J766" s="73"/>
    </row>
    <row r="767" spans="1:10" x14ac:dyDescent="0.35">
      <c r="A767" s="71"/>
      <c r="B767" s="71"/>
      <c r="C767" s="71"/>
      <c r="D767" s="69"/>
      <c r="E767" s="71"/>
      <c r="F767" s="71"/>
      <c r="G767" s="71"/>
      <c r="H767" s="71"/>
      <c r="I767" s="72"/>
      <c r="J767" s="73"/>
    </row>
    <row r="768" spans="1:10" x14ac:dyDescent="0.35">
      <c r="A768" s="71"/>
      <c r="B768" s="71"/>
      <c r="C768" s="71"/>
      <c r="D768" s="69"/>
      <c r="E768" s="71"/>
      <c r="F768" s="71"/>
      <c r="G768" s="71"/>
      <c r="H768" s="71"/>
      <c r="I768" s="72"/>
      <c r="J768" s="73"/>
    </row>
    <row r="769" spans="1:10" x14ac:dyDescent="0.35">
      <c r="A769" s="71"/>
      <c r="B769" s="71"/>
      <c r="C769" s="71"/>
      <c r="D769" s="69"/>
      <c r="E769" s="71"/>
      <c r="F769" s="71"/>
      <c r="G769" s="71"/>
      <c r="H769" s="71"/>
      <c r="I769" s="72"/>
      <c r="J769" s="73"/>
    </row>
    <row r="770" spans="1:10" x14ac:dyDescent="0.35">
      <c r="A770" s="71"/>
      <c r="B770" s="71"/>
      <c r="C770" s="71"/>
      <c r="D770" s="69"/>
      <c r="E770" s="71"/>
      <c r="F770" s="71"/>
      <c r="G770" s="71"/>
      <c r="H770" s="71"/>
      <c r="I770" s="72"/>
      <c r="J770" s="73"/>
    </row>
    <row r="771" spans="1:10" x14ac:dyDescent="0.35">
      <c r="A771" s="71"/>
      <c r="B771" s="71"/>
      <c r="C771" s="71"/>
      <c r="D771" s="69"/>
      <c r="E771" s="71"/>
      <c r="F771" s="71"/>
      <c r="G771" s="71"/>
      <c r="H771" s="71"/>
      <c r="I771" s="72"/>
      <c r="J771" s="73"/>
    </row>
    <row r="772" spans="1:10" x14ac:dyDescent="0.35">
      <c r="A772" s="71"/>
      <c r="B772" s="71"/>
      <c r="C772" s="71"/>
      <c r="D772" s="69"/>
      <c r="E772" s="71"/>
      <c r="F772" s="71"/>
      <c r="G772" s="71"/>
      <c r="H772" s="71"/>
      <c r="I772" s="72"/>
      <c r="J772" s="73"/>
    </row>
    <row r="773" spans="1:10" x14ac:dyDescent="0.35">
      <c r="A773" s="71"/>
      <c r="B773" s="71"/>
      <c r="C773" s="71"/>
      <c r="D773" s="69"/>
      <c r="E773" s="71"/>
      <c r="F773" s="71"/>
      <c r="G773" s="71"/>
      <c r="H773" s="71"/>
      <c r="I773" s="72"/>
      <c r="J773" s="73"/>
    </row>
    <row r="774" spans="1:10" x14ac:dyDescent="0.35">
      <c r="A774" s="71"/>
      <c r="B774" s="71"/>
      <c r="C774" s="71"/>
      <c r="D774" s="69"/>
      <c r="E774" s="71"/>
      <c r="F774" s="71"/>
      <c r="G774" s="71"/>
      <c r="H774" s="71"/>
      <c r="I774" s="72"/>
      <c r="J774" s="73"/>
    </row>
    <row r="775" spans="1:10" x14ac:dyDescent="0.35">
      <c r="A775" s="71"/>
      <c r="B775" s="71"/>
      <c r="C775" s="71"/>
      <c r="D775" s="69"/>
      <c r="E775" s="71"/>
      <c r="F775" s="71"/>
      <c r="G775" s="71"/>
      <c r="H775" s="71"/>
      <c r="I775" s="72"/>
      <c r="J775" s="73"/>
    </row>
    <row r="776" spans="1:10" x14ac:dyDescent="0.35">
      <c r="A776" s="71"/>
      <c r="B776" s="71"/>
      <c r="C776" s="71"/>
      <c r="D776" s="69"/>
      <c r="E776" s="71"/>
      <c r="F776" s="71"/>
      <c r="G776" s="71"/>
      <c r="H776" s="71"/>
      <c r="I776" s="72"/>
      <c r="J776" s="73"/>
    </row>
    <row r="777" spans="1:10" x14ac:dyDescent="0.35">
      <c r="A777" s="71"/>
      <c r="B777" s="71"/>
      <c r="C777" s="71"/>
      <c r="D777" s="69"/>
      <c r="E777" s="71"/>
      <c r="F777" s="71"/>
      <c r="G777" s="71"/>
      <c r="H777" s="71"/>
      <c r="I777" s="72"/>
      <c r="J777" s="73"/>
    </row>
    <row r="778" spans="1:10" x14ac:dyDescent="0.35">
      <c r="A778" s="71"/>
      <c r="B778" s="71"/>
      <c r="C778" s="71"/>
      <c r="D778" s="69"/>
      <c r="E778" s="71"/>
      <c r="F778" s="71"/>
      <c r="G778" s="71"/>
      <c r="H778" s="71"/>
      <c r="I778" s="72"/>
      <c r="J778" s="73"/>
    </row>
    <row r="779" spans="1:10" x14ac:dyDescent="0.35">
      <c r="A779" s="71"/>
      <c r="B779" s="71"/>
      <c r="C779" s="71"/>
      <c r="D779" s="69"/>
      <c r="E779" s="71"/>
      <c r="F779" s="71"/>
      <c r="G779" s="71"/>
      <c r="H779" s="71"/>
      <c r="I779" s="72"/>
      <c r="J779" s="73"/>
    </row>
    <row r="780" spans="1:10" x14ac:dyDescent="0.35">
      <c r="A780" s="71"/>
      <c r="B780" s="71"/>
      <c r="C780" s="71"/>
      <c r="D780" s="69"/>
      <c r="E780" s="71"/>
      <c r="F780" s="71"/>
      <c r="G780" s="71"/>
      <c r="H780" s="71"/>
      <c r="I780" s="72"/>
      <c r="J780" s="73"/>
    </row>
    <row r="781" spans="1:10" x14ac:dyDescent="0.35">
      <c r="A781" s="71"/>
      <c r="B781" s="71"/>
      <c r="C781" s="71"/>
      <c r="D781" s="69"/>
      <c r="E781" s="71"/>
      <c r="F781" s="71"/>
      <c r="G781" s="71"/>
      <c r="H781" s="71"/>
      <c r="I781" s="72"/>
      <c r="J781" s="73"/>
    </row>
    <row r="782" spans="1:10" x14ac:dyDescent="0.35">
      <c r="A782" s="71"/>
      <c r="B782" s="71"/>
      <c r="C782" s="71"/>
      <c r="D782" s="69"/>
      <c r="E782" s="71"/>
      <c r="F782" s="71"/>
      <c r="G782" s="71"/>
      <c r="H782" s="71"/>
      <c r="I782" s="72"/>
      <c r="J782" s="73"/>
    </row>
    <row r="783" spans="1:10" x14ac:dyDescent="0.35">
      <c r="A783" s="71"/>
      <c r="B783" s="71"/>
      <c r="C783" s="71"/>
      <c r="D783" s="69"/>
      <c r="E783" s="71"/>
      <c r="F783" s="71"/>
      <c r="G783" s="71"/>
      <c r="H783" s="71"/>
      <c r="I783" s="72"/>
      <c r="J783" s="73"/>
    </row>
    <row r="784" spans="1:10" x14ac:dyDescent="0.35">
      <c r="A784" s="71"/>
      <c r="B784" s="71"/>
      <c r="C784" s="71"/>
      <c r="D784" s="69"/>
      <c r="E784" s="71"/>
      <c r="F784" s="71"/>
      <c r="G784" s="71"/>
      <c r="H784" s="71"/>
      <c r="I784" s="72"/>
      <c r="J784" s="73"/>
    </row>
    <row r="785" spans="1:10" x14ac:dyDescent="0.35">
      <c r="A785" s="71"/>
      <c r="B785" s="71"/>
      <c r="C785" s="71"/>
      <c r="D785" s="69"/>
      <c r="E785" s="71"/>
      <c r="F785" s="71"/>
      <c r="G785" s="71"/>
      <c r="H785" s="71"/>
      <c r="I785" s="72"/>
      <c r="J785" s="73"/>
    </row>
    <row r="786" spans="1:10" x14ac:dyDescent="0.35">
      <c r="A786" s="71"/>
      <c r="B786" s="71"/>
      <c r="C786" s="71"/>
      <c r="D786" s="69"/>
      <c r="E786" s="71"/>
      <c r="F786" s="71"/>
      <c r="G786" s="71"/>
      <c r="H786" s="71"/>
      <c r="I786" s="72"/>
      <c r="J786" s="73"/>
    </row>
    <row r="787" spans="1:10" x14ac:dyDescent="0.35">
      <c r="A787" s="71"/>
      <c r="B787" s="71"/>
      <c r="C787" s="71"/>
      <c r="D787" s="69"/>
      <c r="E787" s="71"/>
      <c r="F787" s="71"/>
      <c r="G787" s="71"/>
      <c r="H787" s="71"/>
      <c r="I787" s="72"/>
      <c r="J787" s="73"/>
    </row>
    <row r="788" spans="1:10" x14ac:dyDescent="0.35">
      <c r="A788" s="71"/>
      <c r="B788" s="71"/>
      <c r="C788" s="71"/>
      <c r="D788" s="69"/>
      <c r="E788" s="71"/>
      <c r="F788" s="71"/>
      <c r="G788" s="71"/>
      <c r="H788" s="71"/>
      <c r="I788" s="72"/>
      <c r="J788" s="73"/>
    </row>
    <row r="789" spans="1:10" x14ac:dyDescent="0.35">
      <c r="A789" s="71"/>
      <c r="B789" s="71"/>
      <c r="C789" s="71"/>
      <c r="D789" s="69"/>
      <c r="E789" s="71"/>
      <c r="F789" s="71"/>
      <c r="G789" s="71"/>
      <c r="H789" s="71"/>
      <c r="I789" s="72"/>
      <c r="J789" s="73"/>
    </row>
    <row r="790" spans="1:10" x14ac:dyDescent="0.35">
      <c r="A790" s="71"/>
      <c r="B790" s="71"/>
      <c r="C790" s="71"/>
      <c r="D790" s="69"/>
      <c r="E790" s="71"/>
      <c r="F790" s="71"/>
      <c r="G790" s="71"/>
      <c r="H790" s="71"/>
      <c r="I790" s="72"/>
      <c r="J790" s="73"/>
    </row>
    <row r="791" spans="1:10" x14ac:dyDescent="0.35">
      <c r="A791" s="71"/>
      <c r="B791" s="71"/>
      <c r="C791" s="71"/>
      <c r="D791" s="69"/>
      <c r="E791" s="71"/>
      <c r="F791" s="71"/>
      <c r="G791" s="71"/>
      <c r="H791" s="71"/>
      <c r="I791" s="72"/>
      <c r="J791" s="73"/>
    </row>
    <row r="792" spans="1:10" x14ac:dyDescent="0.35">
      <c r="A792" s="71"/>
      <c r="B792" s="71"/>
      <c r="C792" s="71"/>
      <c r="D792" s="69"/>
      <c r="E792" s="71"/>
      <c r="F792" s="71"/>
      <c r="G792" s="71"/>
      <c r="H792" s="71"/>
      <c r="I792" s="72"/>
      <c r="J792" s="73"/>
    </row>
    <row r="793" spans="1:10" x14ac:dyDescent="0.35">
      <c r="A793" s="71"/>
      <c r="B793" s="71"/>
      <c r="C793" s="71"/>
      <c r="D793" s="69"/>
      <c r="E793" s="71"/>
      <c r="F793" s="71"/>
      <c r="G793" s="71"/>
      <c r="H793" s="71"/>
      <c r="I793" s="72"/>
      <c r="J793" s="73"/>
    </row>
    <row r="794" spans="1:10" x14ac:dyDescent="0.35">
      <c r="A794" s="71"/>
      <c r="B794" s="71"/>
      <c r="C794" s="71"/>
      <c r="D794" s="69"/>
      <c r="E794" s="71"/>
      <c r="F794" s="71"/>
      <c r="G794" s="71"/>
      <c r="H794" s="71"/>
      <c r="I794" s="72"/>
      <c r="J794" s="73"/>
    </row>
    <row r="795" spans="1:10" x14ac:dyDescent="0.35">
      <c r="A795" s="71"/>
      <c r="B795" s="71"/>
      <c r="C795" s="71"/>
      <c r="D795" s="69"/>
      <c r="E795" s="71"/>
      <c r="F795" s="71"/>
      <c r="G795" s="71"/>
      <c r="H795" s="71"/>
      <c r="I795" s="72"/>
      <c r="J795" s="73"/>
    </row>
    <row r="796" spans="1:10" x14ac:dyDescent="0.35">
      <c r="A796" s="71"/>
      <c r="B796" s="71"/>
      <c r="C796" s="71"/>
      <c r="D796" s="69"/>
      <c r="E796" s="71"/>
      <c r="F796" s="71"/>
      <c r="G796" s="71"/>
      <c r="H796" s="71"/>
      <c r="I796" s="72"/>
      <c r="J796" s="73"/>
    </row>
    <row r="797" spans="1:10" x14ac:dyDescent="0.35">
      <c r="A797" s="71"/>
      <c r="B797" s="71"/>
      <c r="C797" s="71"/>
      <c r="D797" s="69"/>
      <c r="E797" s="71"/>
      <c r="F797" s="71"/>
      <c r="G797" s="71"/>
      <c r="H797" s="71"/>
      <c r="I797" s="72"/>
      <c r="J797" s="73"/>
    </row>
    <row r="798" spans="1:10" x14ac:dyDescent="0.35">
      <c r="A798" s="71"/>
      <c r="B798" s="71"/>
      <c r="C798" s="71"/>
      <c r="D798" s="69"/>
      <c r="E798" s="71"/>
      <c r="F798" s="71"/>
      <c r="G798" s="71"/>
      <c r="H798" s="71"/>
      <c r="I798" s="72"/>
      <c r="J798" s="73"/>
    </row>
    <row r="799" spans="1:10" x14ac:dyDescent="0.35">
      <c r="A799" s="71"/>
      <c r="B799" s="71"/>
      <c r="C799" s="71"/>
      <c r="D799" s="69"/>
      <c r="E799" s="71"/>
      <c r="F799" s="71"/>
      <c r="G799" s="71"/>
      <c r="H799" s="71"/>
      <c r="I799" s="72"/>
      <c r="J799" s="73"/>
    </row>
    <row r="800" spans="1:10" x14ac:dyDescent="0.35">
      <c r="A800" s="71"/>
      <c r="B800" s="71"/>
      <c r="C800" s="71"/>
      <c r="D800" s="69"/>
      <c r="E800" s="71"/>
      <c r="F800" s="71"/>
      <c r="G800" s="71"/>
      <c r="H800" s="71"/>
      <c r="I800" s="72"/>
      <c r="J800" s="73"/>
    </row>
    <row r="801" spans="1:10" x14ac:dyDescent="0.35">
      <c r="A801" s="71"/>
      <c r="B801" s="71"/>
      <c r="C801" s="71"/>
      <c r="D801" s="69"/>
      <c r="E801" s="71"/>
      <c r="F801" s="71"/>
      <c r="G801" s="71"/>
      <c r="H801" s="71"/>
      <c r="I801" s="72"/>
      <c r="J801" s="73"/>
    </row>
    <row r="802" spans="1:10" x14ac:dyDescent="0.35">
      <c r="A802" s="71"/>
      <c r="B802" s="71"/>
      <c r="C802" s="71"/>
      <c r="D802" s="69"/>
      <c r="E802" s="71"/>
      <c r="F802" s="71"/>
      <c r="G802" s="71"/>
      <c r="H802" s="71"/>
      <c r="I802" s="72"/>
      <c r="J802" s="73"/>
    </row>
    <row r="803" spans="1:10" x14ac:dyDescent="0.35">
      <c r="A803" s="71"/>
      <c r="B803" s="71"/>
      <c r="C803" s="71"/>
      <c r="D803" s="69"/>
      <c r="E803" s="71"/>
      <c r="F803" s="71"/>
      <c r="G803" s="71"/>
      <c r="H803" s="71"/>
      <c r="I803" s="72"/>
      <c r="J803" s="73"/>
    </row>
    <row r="804" spans="1:10" x14ac:dyDescent="0.35">
      <c r="A804" s="71"/>
      <c r="B804" s="71"/>
      <c r="C804" s="71"/>
      <c r="D804" s="69"/>
      <c r="E804" s="71"/>
      <c r="F804" s="71"/>
      <c r="G804" s="71"/>
      <c r="H804" s="71"/>
      <c r="I804" s="72"/>
      <c r="J804" s="73"/>
    </row>
    <row r="805" spans="1:10" x14ac:dyDescent="0.35">
      <c r="A805" s="71"/>
      <c r="B805" s="71"/>
      <c r="C805" s="71"/>
      <c r="D805" s="69"/>
      <c r="E805" s="71"/>
      <c r="F805" s="71"/>
      <c r="G805" s="71"/>
      <c r="H805" s="71"/>
      <c r="I805" s="72"/>
      <c r="J805" s="73"/>
    </row>
    <row r="806" spans="1:10" x14ac:dyDescent="0.35">
      <c r="A806" s="71"/>
      <c r="B806" s="71"/>
      <c r="C806" s="71"/>
      <c r="D806" s="69"/>
      <c r="E806" s="71"/>
      <c r="F806" s="71"/>
      <c r="G806" s="71"/>
      <c r="H806" s="71"/>
      <c r="I806" s="72"/>
      <c r="J806" s="73"/>
    </row>
    <row r="807" spans="1:10" x14ac:dyDescent="0.35">
      <c r="A807" s="71"/>
      <c r="B807" s="71"/>
      <c r="C807" s="71"/>
      <c r="D807" s="69"/>
      <c r="E807" s="71"/>
      <c r="F807" s="71"/>
      <c r="G807" s="71"/>
      <c r="H807" s="71"/>
      <c r="I807" s="72"/>
      <c r="J807" s="73"/>
    </row>
    <row r="808" spans="1:10" x14ac:dyDescent="0.35">
      <c r="A808" s="71"/>
      <c r="B808" s="71"/>
      <c r="C808" s="71"/>
      <c r="D808" s="69"/>
      <c r="E808" s="71"/>
      <c r="F808" s="71"/>
      <c r="G808" s="71"/>
      <c r="H808" s="71"/>
      <c r="I808" s="72"/>
      <c r="J808" s="73"/>
    </row>
    <row r="809" spans="1:10" x14ac:dyDescent="0.35">
      <c r="A809" s="71"/>
      <c r="B809" s="71"/>
      <c r="C809" s="71"/>
      <c r="D809" s="69"/>
      <c r="E809" s="71"/>
      <c r="F809" s="71"/>
      <c r="G809" s="71"/>
      <c r="H809" s="71"/>
      <c r="I809" s="72"/>
      <c r="J809" s="73"/>
    </row>
    <row r="810" spans="1:10" x14ac:dyDescent="0.35">
      <c r="A810" s="71"/>
      <c r="B810" s="71"/>
      <c r="C810" s="71"/>
      <c r="D810" s="69"/>
      <c r="E810" s="71"/>
      <c r="F810" s="71"/>
      <c r="G810" s="71"/>
      <c r="H810" s="71"/>
      <c r="I810" s="72"/>
      <c r="J810" s="73"/>
    </row>
    <row r="811" spans="1:10" x14ac:dyDescent="0.35">
      <c r="A811" s="71"/>
      <c r="B811" s="71"/>
      <c r="C811" s="71"/>
      <c r="D811" s="69"/>
      <c r="E811" s="71"/>
      <c r="F811" s="71"/>
      <c r="G811" s="71"/>
      <c r="H811" s="71"/>
      <c r="I811" s="72"/>
      <c r="J811" s="73"/>
    </row>
    <row r="812" spans="1:10" x14ac:dyDescent="0.35">
      <c r="A812" s="71"/>
      <c r="B812" s="71"/>
      <c r="C812" s="71"/>
      <c r="D812" s="69"/>
      <c r="E812" s="71"/>
      <c r="F812" s="71"/>
      <c r="G812" s="71"/>
      <c r="H812" s="71"/>
      <c r="I812" s="72"/>
      <c r="J812" s="73"/>
    </row>
    <row r="813" spans="1:10" x14ac:dyDescent="0.35">
      <c r="A813" s="71"/>
      <c r="B813" s="71"/>
      <c r="C813" s="71"/>
      <c r="D813" s="69"/>
      <c r="E813" s="71"/>
      <c r="F813" s="71"/>
      <c r="G813" s="71"/>
      <c r="H813" s="71"/>
      <c r="I813" s="72"/>
      <c r="J813" s="73"/>
    </row>
    <row r="814" spans="1:10" x14ac:dyDescent="0.35">
      <c r="A814" s="71"/>
      <c r="B814" s="71"/>
      <c r="C814" s="71"/>
      <c r="D814" s="69"/>
      <c r="E814" s="71"/>
      <c r="F814" s="71"/>
      <c r="G814" s="71"/>
      <c r="H814" s="71"/>
      <c r="I814" s="72"/>
      <c r="J814" s="73"/>
    </row>
    <row r="815" spans="1:10" x14ac:dyDescent="0.35">
      <c r="A815" s="71"/>
      <c r="B815" s="71"/>
      <c r="C815" s="71"/>
      <c r="D815" s="69"/>
      <c r="E815" s="71"/>
      <c r="F815" s="71"/>
      <c r="G815" s="71"/>
      <c r="H815" s="71"/>
      <c r="I815" s="72"/>
      <c r="J815" s="73"/>
    </row>
    <row r="816" spans="1:10" x14ac:dyDescent="0.35">
      <c r="A816" s="71"/>
      <c r="B816" s="71"/>
      <c r="C816" s="71"/>
      <c r="D816" s="69"/>
      <c r="E816" s="71"/>
      <c r="F816" s="71"/>
      <c r="G816" s="71"/>
      <c r="H816" s="71"/>
      <c r="I816" s="72"/>
      <c r="J816" s="73"/>
    </row>
    <row r="817" spans="1:10" x14ac:dyDescent="0.35">
      <c r="A817" s="71"/>
      <c r="B817" s="71"/>
      <c r="C817" s="71"/>
      <c r="D817" s="69"/>
      <c r="E817" s="71"/>
      <c r="F817" s="71"/>
      <c r="G817" s="71"/>
      <c r="H817" s="71"/>
      <c r="I817" s="72"/>
      <c r="J817" s="73"/>
    </row>
    <row r="818" spans="1:10" x14ac:dyDescent="0.35">
      <c r="A818" s="71"/>
      <c r="B818" s="71"/>
      <c r="C818" s="71"/>
      <c r="D818" s="69"/>
      <c r="E818" s="71"/>
      <c r="F818" s="71"/>
      <c r="G818" s="71"/>
      <c r="H818" s="71"/>
      <c r="I818" s="72"/>
      <c r="J818" s="73"/>
    </row>
    <row r="819" spans="1:10" x14ac:dyDescent="0.35">
      <c r="A819" s="71"/>
      <c r="B819" s="71"/>
      <c r="C819" s="71"/>
      <c r="D819" s="69"/>
      <c r="E819" s="71"/>
      <c r="F819" s="71"/>
      <c r="G819" s="71"/>
      <c r="H819" s="71"/>
      <c r="I819" s="72"/>
      <c r="J819" s="73"/>
    </row>
    <row r="820" spans="1:10" x14ac:dyDescent="0.35">
      <c r="A820" s="71"/>
      <c r="B820" s="71"/>
      <c r="C820" s="71"/>
      <c r="D820" s="69"/>
      <c r="E820" s="71"/>
      <c r="F820" s="71"/>
      <c r="G820" s="71"/>
      <c r="H820" s="71"/>
      <c r="I820" s="72"/>
      <c r="J820" s="73"/>
    </row>
    <row r="821" spans="1:10" x14ac:dyDescent="0.35">
      <c r="A821" s="71"/>
      <c r="B821" s="71"/>
      <c r="C821" s="71"/>
      <c r="D821" s="69"/>
      <c r="E821" s="71"/>
      <c r="F821" s="71"/>
      <c r="G821" s="71"/>
      <c r="H821" s="71"/>
      <c r="I821" s="72"/>
      <c r="J821" s="73"/>
    </row>
    <row r="822" spans="1:10" x14ac:dyDescent="0.35">
      <c r="A822" s="71"/>
      <c r="B822" s="71"/>
      <c r="C822" s="71"/>
      <c r="D822" s="69"/>
      <c r="E822" s="71"/>
      <c r="F822" s="71"/>
      <c r="G822" s="71"/>
      <c r="H822" s="71"/>
      <c r="I822" s="72"/>
      <c r="J822" s="73"/>
    </row>
    <row r="823" spans="1:10" x14ac:dyDescent="0.35">
      <c r="A823" s="71"/>
      <c r="B823" s="71"/>
      <c r="C823" s="71"/>
      <c r="D823" s="69"/>
      <c r="E823" s="71"/>
      <c r="F823" s="71"/>
      <c r="G823" s="71"/>
      <c r="H823" s="71"/>
      <c r="I823" s="72"/>
      <c r="J823" s="73"/>
    </row>
    <row r="824" spans="1:10" x14ac:dyDescent="0.35">
      <c r="A824" s="71"/>
      <c r="B824" s="71"/>
      <c r="C824" s="71"/>
      <c r="D824" s="69"/>
      <c r="E824" s="71"/>
      <c r="F824" s="71"/>
      <c r="G824" s="71"/>
      <c r="H824" s="71"/>
      <c r="I824" s="72"/>
      <c r="J824" s="73"/>
    </row>
    <row r="825" spans="1:10" x14ac:dyDescent="0.35">
      <c r="A825" s="71"/>
      <c r="B825" s="71"/>
      <c r="C825" s="71"/>
      <c r="D825" s="69"/>
      <c r="E825" s="71"/>
      <c r="F825" s="71"/>
      <c r="G825" s="71"/>
      <c r="H825" s="71"/>
      <c r="I825" s="72"/>
      <c r="J825" s="73"/>
    </row>
    <row r="826" spans="1:10" x14ac:dyDescent="0.35">
      <c r="A826" s="71"/>
      <c r="B826" s="71"/>
      <c r="C826" s="71"/>
      <c r="D826" s="69"/>
      <c r="E826" s="71"/>
      <c r="F826" s="71"/>
      <c r="G826" s="71"/>
      <c r="H826" s="71"/>
      <c r="I826" s="72"/>
      <c r="J826" s="73"/>
    </row>
    <row r="827" spans="1:10" x14ac:dyDescent="0.35">
      <c r="A827" s="71"/>
      <c r="B827" s="71"/>
      <c r="C827" s="71"/>
      <c r="D827" s="69"/>
      <c r="E827" s="71"/>
      <c r="F827" s="71"/>
      <c r="G827" s="71"/>
      <c r="H827" s="71"/>
      <c r="I827" s="72"/>
      <c r="J827" s="73"/>
    </row>
    <row r="828" spans="1:10" x14ac:dyDescent="0.35">
      <c r="A828" s="71"/>
      <c r="B828" s="71"/>
      <c r="C828" s="71"/>
      <c r="D828" s="69"/>
      <c r="E828" s="71"/>
      <c r="F828" s="71"/>
      <c r="G828" s="71"/>
      <c r="H828" s="71"/>
      <c r="I828" s="72"/>
      <c r="J828" s="73"/>
    </row>
    <row r="829" spans="1:10" x14ac:dyDescent="0.35">
      <c r="A829" s="71"/>
      <c r="B829" s="71"/>
      <c r="C829" s="71"/>
      <c r="D829" s="69"/>
      <c r="E829" s="71"/>
      <c r="F829" s="71"/>
      <c r="G829" s="71"/>
      <c r="H829" s="71"/>
      <c r="I829" s="72"/>
      <c r="J829" s="73"/>
    </row>
    <row r="830" spans="1:10" x14ac:dyDescent="0.35">
      <c r="A830" s="71"/>
      <c r="B830" s="71"/>
      <c r="C830" s="71"/>
      <c r="D830" s="69"/>
      <c r="E830" s="71"/>
      <c r="F830" s="71"/>
      <c r="G830" s="71"/>
      <c r="H830" s="71"/>
      <c r="I830" s="72"/>
      <c r="J830" s="73"/>
    </row>
    <row r="831" spans="1:10" x14ac:dyDescent="0.35">
      <c r="A831" s="71"/>
      <c r="B831" s="71"/>
      <c r="C831" s="71"/>
      <c r="D831" s="69"/>
      <c r="E831" s="71"/>
      <c r="F831" s="71"/>
      <c r="G831" s="71"/>
      <c r="H831" s="71"/>
      <c r="I831" s="72"/>
      <c r="J831" s="73"/>
    </row>
    <row r="832" spans="1:10" x14ac:dyDescent="0.35">
      <c r="A832" s="71"/>
      <c r="B832" s="71"/>
      <c r="C832" s="71"/>
      <c r="D832" s="69"/>
      <c r="E832" s="71"/>
      <c r="F832" s="71"/>
      <c r="G832" s="71"/>
      <c r="H832" s="71"/>
      <c r="I832" s="72"/>
      <c r="J832" s="73"/>
    </row>
    <row r="833" spans="1:10" x14ac:dyDescent="0.35">
      <c r="A833" s="71"/>
      <c r="B833" s="71"/>
      <c r="C833" s="71"/>
      <c r="D833" s="69"/>
      <c r="E833" s="71"/>
      <c r="F833" s="71"/>
      <c r="G833" s="71"/>
      <c r="H833" s="71"/>
      <c r="I833" s="72"/>
      <c r="J833" s="73"/>
    </row>
    <row r="834" spans="1:10" x14ac:dyDescent="0.35">
      <c r="A834" s="71"/>
      <c r="B834" s="71"/>
      <c r="C834" s="71"/>
      <c r="D834" s="69"/>
      <c r="E834" s="71"/>
      <c r="F834" s="71"/>
      <c r="G834" s="71"/>
      <c r="H834" s="71"/>
      <c r="I834" s="72"/>
      <c r="J834" s="73"/>
    </row>
    <row r="835" spans="1:10" x14ac:dyDescent="0.35">
      <c r="A835" s="71"/>
      <c r="B835" s="71"/>
      <c r="C835" s="71"/>
      <c r="D835" s="69"/>
      <c r="E835" s="71"/>
      <c r="F835" s="71"/>
      <c r="G835" s="71"/>
      <c r="H835" s="71"/>
      <c r="I835" s="72"/>
      <c r="J835" s="73"/>
    </row>
    <row r="836" spans="1:10" x14ac:dyDescent="0.35">
      <c r="A836" s="71"/>
      <c r="B836" s="71"/>
      <c r="C836" s="71"/>
      <c r="D836" s="69"/>
      <c r="E836" s="71"/>
      <c r="F836" s="71"/>
      <c r="G836" s="71"/>
      <c r="H836" s="71"/>
      <c r="I836" s="72"/>
      <c r="J836" s="73"/>
    </row>
    <row r="837" spans="1:10" x14ac:dyDescent="0.35">
      <c r="A837" s="71"/>
      <c r="B837" s="71"/>
      <c r="C837" s="71"/>
      <c r="D837" s="69"/>
      <c r="E837" s="71"/>
      <c r="F837" s="71"/>
      <c r="G837" s="71"/>
      <c r="H837" s="71"/>
      <c r="I837" s="72"/>
      <c r="J837" s="73"/>
    </row>
    <row r="838" spans="1:10" x14ac:dyDescent="0.35">
      <c r="A838" s="71"/>
      <c r="B838" s="71"/>
      <c r="C838" s="71"/>
      <c r="D838" s="69"/>
      <c r="E838" s="71"/>
      <c r="F838" s="71"/>
      <c r="G838" s="71"/>
      <c r="H838" s="71"/>
      <c r="I838" s="72"/>
      <c r="J838" s="73"/>
    </row>
    <row r="839" spans="1:10" x14ac:dyDescent="0.35">
      <c r="A839" s="71"/>
      <c r="B839" s="71"/>
      <c r="C839" s="71"/>
      <c r="D839" s="69"/>
      <c r="E839" s="71"/>
      <c r="F839" s="71"/>
      <c r="G839" s="71"/>
      <c r="H839" s="71"/>
      <c r="I839" s="72"/>
      <c r="J839" s="73"/>
    </row>
    <row r="840" spans="1:10" x14ac:dyDescent="0.35">
      <c r="A840" s="71"/>
      <c r="B840" s="71"/>
      <c r="C840" s="71"/>
      <c r="D840" s="69"/>
      <c r="E840" s="71"/>
      <c r="F840" s="71"/>
      <c r="G840" s="71"/>
      <c r="H840" s="71"/>
      <c r="I840" s="72"/>
      <c r="J840" s="73"/>
    </row>
    <row r="841" spans="1:10" x14ac:dyDescent="0.35">
      <c r="A841" s="71"/>
      <c r="B841" s="71"/>
      <c r="C841" s="71"/>
      <c r="D841" s="69"/>
      <c r="E841" s="71"/>
      <c r="F841" s="71"/>
      <c r="G841" s="71"/>
      <c r="H841" s="71"/>
      <c r="I841" s="72"/>
      <c r="J841" s="73"/>
    </row>
    <row r="842" spans="1:10" x14ac:dyDescent="0.35">
      <c r="A842" s="71"/>
      <c r="B842" s="71"/>
      <c r="C842" s="71"/>
      <c r="D842" s="69"/>
      <c r="E842" s="71"/>
      <c r="F842" s="71"/>
      <c r="G842" s="71"/>
      <c r="H842" s="71"/>
      <c r="I842" s="72"/>
      <c r="J842" s="73"/>
    </row>
    <row r="843" spans="1:10" x14ac:dyDescent="0.35">
      <c r="A843" s="71"/>
      <c r="B843" s="71"/>
      <c r="C843" s="71"/>
      <c r="D843" s="69"/>
      <c r="E843" s="71"/>
      <c r="F843" s="71"/>
      <c r="G843" s="71"/>
      <c r="H843" s="71"/>
      <c r="I843" s="72"/>
      <c r="J843" s="73"/>
    </row>
    <row r="844" spans="1:10" x14ac:dyDescent="0.35">
      <c r="A844" s="71"/>
      <c r="B844" s="71"/>
      <c r="C844" s="71"/>
      <c r="D844" s="69"/>
      <c r="E844" s="71"/>
      <c r="F844" s="71"/>
      <c r="G844" s="71"/>
      <c r="H844" s="71"/>
      <c r="I844" s="72"/>
      <c r="J844" s="73"/>
    </row>
    <row r="845" spans="1:10" x14ac:dyDescent="0.35">
      <c r="A845" s="71"/>
      <c r="B845" s="71"/>
      <c r="C845" s="71"/>
      <c r="D845" s="69"/>
      <c r="E845" s="71"/>
      <c r="F845" s="71"/>
      <c r="G845" s="71"/>
      <c r="H845" s="71"/>
      <c r="I845" s="72"/>
      <c r="J845" s="73"/>
    </row>
    <row r="846" spans="1:10" x14ac:dyDescent="0.35">
      <c r="A846" s="71"/>
      <c r="B846" s="71"/>
      <c r="C846" s="71"/>
      <c r="D846" s="69"/>
      <c r="E846" s="71"/>
      <c r="F846" s="71"/>
      <c r="G846" s="71"/>
      <c r="H846" s="71"/>
      <c r="I846" s="72"/>
      <c r="J846" s="73"/>
    </row>
    <row r="847" spans="1:10" x14ac:dyDescent="0.35">
      <c r="A847" s="71"/>
      <c r="B847" s="71"/>
      <c r="C847" s="71"/>
      <c r="D847" s="69"/>
      <c r="E847" s="71"/>
      <c r="F847" s="71"/>
      <c r="G847" s="71"/>
      <c r="H847" s="71"/>
      <c r="I847" s="72"/>
      <c r="J847" s="73"/>
    </row>
    <row r="848" spans="1:10" x14ac:dyDescent="0.35">
      <c r="A848" s="71"/>
      <c r="B848" s="71"/>
      <c r="C848" s="71"/>
      <c r="D848" s="69"/>
      <c r="E848" s="71"/>
      <c r="F848" s="71"/>
      <c r="G848" s="71"/>
      <c r="H848" s="71"/>
      <c r="I848" s="72"/>
      <c r="J848" s="73"/>
    </row>
    <row r="849" spans="1:10" x14ac:dyDescent="0.35">
      <c r="A849" s="71"/>
      <c r="B849" s="71"/>
      <c r="C849" s="71"/>
      <c r="D849" s="69"/>
      <c r="E849" s="71"/>
      <c r="F849" s="71"/>
      <c r="G849" s="71"/>
      <c r="H849" s="71"/>
      <c r="I849" s="72"/>
      <c r="J849" s="73"/>
    </row>
    <row r="850" spans="1:10" x14ac:dyDescent="0.35">
      <c r="A850" s="71"/>
      <c r="B850" s="71"/>
      <c r="C850" s="71"/>
      <c r="D850" s="69"/>
      <c r="E850" s="71"/>
      <c r="F850" s="71"/>
      <c r="G850" s="71"/>
      <c r="H850" s="71"/>
      <c r="I850" s="72"/>
      <c r="J850" s="73"/>
    </row>
    <row r="851" spans="1:10" x14ac:dyDescent="0.35">
      <c r="A851" s="71"/>
      <c r="B851" s="71"/>
      <c r="C851" s="71"/>
      <c r="D851" s="69"/>
      <c r="E851" s="71"/>
      <c r="F851" s="71"/>
      <c r="G851" s="71"/>
      <c r="H851" s="71"/>
      <c r="I851" s="72"/>
      <c r="J851" s="73"/>
    </row>
    <row r="852" spans="1:10" x14ac:dyDescent="0.35">
      <c r="A852" s="71"/>
      <c r="B852" s="71"/>
      <c r="C852" s="71"/>
      <c r="D852" s="69"/>
      <c r="E852" s="71"/>
      <c r="F852" s="71"/>
      <c r="G852" s="71"/>
      <c r="H852" s="71"/>
      <c r="I852" s="72"/>
      <c r="J852" s="73"/>
    </row>
    <row r="853" spans="1:10" x14ac:dyDescent="0.35">
      <c r="A853" s="71"/>
      <c r="B853" s="71"/>
      <c r="C853" s="71"/>
      <c r="D853" s="69"/>
      <c r="E853" s="71"/>
      <c r="F853" s="71"/>
      <c r="G853" s="71"/>
      <c r="H853" s="71"/>
      <c r="I853" s="72"/>
      <c r="J853" s="73"/>
    </row>
    <row r="854" spans="1:10" x14ac:dyDescent="0.35">
      <c r="A854" s="71"/>
      <c r="B854" s="71"/>
      <c r="C854" s="71"/>
      <c r="D854" s="69"/>
      <c r="E854" s="71"/>
      <c r="F854" s="71"/>
      <c r="G854" s="71"/>
      <c r="H854" s="71"/>
      <c r="I854" s="72"/>
      <c r="J854" s="73"/>
    </row>
    <row r="855" spans="1:10" x14ac:dyDescent="0.35">
      <c r="A855" s="71"/>
      <c r="B855" s="71"/>
      <c r="C855" s="71"/>
      <c r="D855" s="69"/>
      <c r="E855" s="71"/>
      <c r="F855" s="71"/>
      <c r="G855" s="71"/>
      <c r="H855" s="71"/>
      <c r="I855" s="72"/>
      <c r="J855" s="73"/>
    </row>
    <row r="856" spans="1:10" x14ac:dyDescent="0.35">
      <c r="A856" s="71"/>
      <c r="B856" s="71"/>
      <c r="C856" s="71"/>
      <c r="D856" s="69"/>
      <c r="E856" s="71"/>
      <c r="F856" s="71"/>
      <c r="G856" s="71"/>
      <c r="H856" s="71"/>
      <c r="I856" s="72"/>
      <c r="J856" s="73"/>
    </row>
    <row r="857" spans="1:10" x14ac:dyDescent="0.35">
      <c r="A857" s="71"/>
      <c r="B857" s="71"/>
      <c r="C857" s="71"/>
      <c r="D857" s="69"/>
      <c r="E857" s="71"/>
      <c r="F857" s="71"/>
      <c r="G857" s="71"/>
      <c r="H857" s="71"/>
      <c r="I857" s="72"/>
      <c r="J857" s="73"/>
    </row>
    <row r="858" spans="1:10" x14ac:dyDescent="0.35">
      <c r="A858" s="71"/>
      <c r="B858" s="71"/>
      <c r="C858" s="71"/>
      <c r="D858" s="69"/>
      <c r="E858" s="71"/>
      <c r="F858" s="71"/>
      <c r="G858" s="71"/>
      <c r="H858" s="71"/>
      <c r="I858" s="72"/>
      <c r="J858" s="73"/>
    </row>
    <row r="859" spans="1:10" x14ac:dyDescent="0.35">
      <c r="A859" s="71"/>
      <c r="B859" s="71"/>
      <c r="C859" s="71"/>
      <c r="D859" s="69"/>
      <c r="E859" s="71"/>
      <c r="F859" s="71"/>
      <c r="G859" s="71"/>
      <c r="H859" s="71"/>
      <c r="I859" s="72"/>
      <c r="J859" s="73"/>
    </row>
    <row r="860" spans="1:10" x14ac:dyDescent="0.35">
      <c r="A860" s="71"/>
      <c r="B860" s="71"/>
      <c r="C860" s="71"/>
      <c r="D860" s="69"/>
      <c r="E860" s="71"/>
      <c r="F860" s="71"/>
      <c r="G860" s="71"/>
      <c r="H860" s="71"/>
      <c r="I860" s="72"/>
      <c r="J860" s="73"/>
    </row>
    <row r="861" spans="1:10" x14ac:dyDescent="0.35">
      <c r="A861" s="71"/>
      <c r="B861" s="71"/>
      <c r="C861" s="71"/>
      <c r="D861" s="69"/>
      <c r="E861" s="71"/>
      <c r="F861" s="71"/>
      <c r="G861" s="71"/>
      <c r="H861" s="71"/>
      <c r="I861" s="72"/>
      <c r="J861" s="73"/>
    </row>
    <row r="862" spans="1:10" x14ac:dyDescent="0.35">
      <c r="A862" s="71"/>
      <c r="B862" s="71"/>
      <c r="C862" s="71"/>
      <c r="D862" s="69"/>
      <c r="E862" s="71"/>
      <c r="F862" s="71"/>
      <c r="G862" s="71"/>
      <c r="H862" s="71"/>
      <c r="I862" s="72"/>
      <c r="J862" s="73"/>
    </row>
    <row r="863" spans="1:10" x14ac:dyDescent="0.35">
      <c r="A863" s="71"/>
      <c r="B863" s="71"/>
      <c r="C863" s="71"/>
      <c r="D863" s="69"/>
      <c r="E863" s="71"/>
      <c r="F863" s="71"/>
      <c r="G863" s="71"/>
      <c r="H863" s="71"/>
      <c r="I863" s="72"/>
      <c r="J863" s="73"/>
    </row>
    <row r="864" spans="1:10" x14ac:dyDescent="0.35">
      <c r="A864" s="71"/>
      <c r="B864" s="71"/>
      <c r="C864" s="71"/>
      <c r="D864" s="69"/>
      <c r="E864" s="71"/>
      <c r="F864" s="71"/>
      <c r="G864" s="71"/>
      <c r="H864" s="71"/>
      <c r="I864" s="72"/>
      <c r="J864" s="73"/>
    </row>
    <row r="865" spans="1:10" x14ac:dyDescent="0.35">
      <c r="A865" s="71"/>
      <c r="B865" s="71"/>
      <c r="C865" s="71"/>
      <c r="D865" s="69"/>
      <c r="E865" s="71"/>
      <c r="F865" s="71"/>
      <c r="G865" s="71"/>
      <c r="H865" s="71"/>
      <c r="I865" s="72"/>
      <c r="J865" s="73"/>
    </row>
    <row r="866" spans="1:10" x14ac:dyDescent="0.35">
      <c r="A866" s="71"/>
      <c r="B866" s="71"/>
      <c r="C866" s="71"/>
      <c r="D866" s="69"/>
      <c r="E866" s="71"/>
      <c r="F866" s="71"/>
      <c r="G866" s="71"/>
      <c r="H866" s="71"/>
      <c r="I866" s="72"/>
      <c r="J866" s="73"/>
    </row>
    <row r="867" spans="1:10" x14ac:dyDescent="0.35">
      <c r="A867" s="71"/>
      <c r="B867" s="71"/>
      <c r="C867" s="71"/>
      <c r="D867" s="69"/>
      <c r="E867" s="71"/>
      <c r="F867" s="71"/>
      <c r="G867" s="71"/>
      <c r="H867" s="71"/>
      <c r="I867" s="72"/>
      <c r="J867" s="73"/>
    </row>
    <row r="868" spans="1:10" x14ac:dyDescent="0.35">
      <c r="A868" s="71"/>
      <c r="B868" s="71"/>
      <c r="C868" s="71"/>
      <c r="D868" s="69"/>
      <c r="E868" s="71"/>
      <c r="F868" s="71"/>
      <c r="G868" s="71"/>
      <c r="H868" s="71"/>
      <c r="I868" s="72"/>
      <c r="J868" s="73"/>
    </row>
    <row r="869" spans="1:10" x14ac:dyDescent="0.35">
      <c r="A869" s="71"/>
      <c r="B869" s="71"/>
      <c r="C869" s="71"/>
      <c r="D869" s="69"/>
      <c r="E869" s="71"/>
      <c r="F869" s="71"/>
      <c r="G869" s="71"/>
      <c r="H869" s="71"/>
      <c r="I869" s="72"/>
      <c r="J869" s="73"/>
    </row>
    <row r="870" spans="1:10" x14ac:dyDescent="0.35">
      <c r="A870" s="71"/>
      <c r="B870" s="71"/>
      <c r="C870" s="71"/>
      <c r="D870" s="69"/>
      <c r="E870" s="71"/>
      <c r="F870" s="71"/>
      <c r="G870" s="71"/>
      <c r="H870" s="71"/>
      <c r="I870" s="72"/>
      <c r="J870" s="73"/>
    </row>
    <row r="871" spans="1:10" x14ac:dyDescent="0.35">
      <c r="A871" s="71"/>
      <c r="B871" s="71"/>
      <c r="C871" s="71"/>
      <c r="D871" s="69"/>
      <c r="E871" s="71"/>
      <c r="F871" s="71"/>
      <c r="G871" s="71"/>
      <c r="H871" s="71"/>
      <c r="I871" s="72"/>
      <c r="J871" s="73"/>
    </row>
    <row r="872" spans="1:10" x14ac:dyDescent="0.35">
      <c r="A872" s="71"/>
      <c r="B872" s="71"/>
      <c r="C872" s="71"/>
      <c r="D872" s="69"/>
      <c r="E872" s="71"/>
      <c r="F872" s="71"/>
      <c r="G872" s="71"/>
      <c r="H872" s="71"/>
      <c r="I872" s="72"/>
      <c r="J872" s="73"/>
    </row>
    <row r="873" spans="1:10" x14ac:dyDescent="0.35">
      <c r="A873" s="71"/>
      <c r="B873" s="71"/>
      <c r="C873" s="71"/>
      <c r="D873" s="69"/>
      <c r="E873" s="71"/>
      <c r="F873" s="71"/>
      <c r="G873" s="71"/>
      <c r="H873" s="71"/>
      <c r="I873" s="72"/>
      <c r="J873" s="73"/>
    </row>
    <row r="874" spans="1:10" x14ac:dyDescent="0.35">
      <c r="A874" s="71"/>
      <c r="B874" s="71"/>
      <c r="C874" s="71"/>
      <c r="D874" s="69"/>
      <c r="E874" s="71"/>
      <c r="F874" s="71"/>
      <c r="G874" s="71"/>
      <c r="H874" s="71"/>
      <c r="I874" s="72"/>
      <c r="J874" s="73"/>
    </row>
    <row r="875" spans="1:10" x14ac:dyDescent="0.35">
      <c r="A875" s="71"/>
      <c r="B875" s="71"/>
      <c r="C875" s="71"/>
      <c r="D875" s="69"/>
      <c r="E875" s="71"/>
      <c r="F875" s="71"/>
      <c r="G875" s="71"/>
      <c r="H875" s="71"/>
      <c r="I875" s="72"/>
      <c r="J875" s="73"/>
    </row>
    <row r="876" spans="1:10" x14ac:dyDescent="0.35">
      <c r="A876" s="71"/>
      <c r="B876" s="71"/>
      <c r="C876" s="71"/>
      <c r="D876" s="69"/>
      <c r="E876" s="71"/>
      <c r="F876" s="71"/>
      <c r="G876" s="71"/>
      <c r="H876" s="71"/>
      <c r="I876" s="72"/>
      <c r="J876" s="73"/>
    </row>
    <row r="877" spans="1:10" x14ac:dyDescent="0.35">
      <c r="A877" s="71"/>
      <c r="B877" s="71"/>
      <c r="C877" s="71"/>
      <c r="D877" s="69"/>
      <c r="E877" s="71"/>
      <c r="F877" s="71"/>
      <c r="G877" s="71"/>
      <c r="H877" s="71"/>
      <c r="I877" s="72"/>
      <c r="J877" s="73"/>
    </row>
    <row r="878" spans="1:10" x14ac:dyDescent="0.35">
      <c r="A878" s="71"/>
      <c r="B878" s="71"/>
      <c r="C878" s="71"/>
      <c r="D878" s="69"/>
      <c r="E878" s="71"/>
      <c r="F878" s="71"/>
      <c r="G878" s="71"/>
      <c r="H878" s="71"/>
      <c r="I878" s="72"/>
      <c r="J878" s="73"/>
    </row>
    <row r="879" spans="1:10" x14ac:dyDescent="0.35">
      <c r="A879" s="71"/>
      <c r="B879" s="71"/>
      <c r="C879" s="71"/>
      <c r="D879" s="69"/>
      <c r="E879" s="71"/>
      <c r="F879" s="71"/>
      <c r="G879" s="71"/>
      <c r="H879" s="71"/>
      <c r="I879" s="72"/>
      <c r="J879" s="73"/>
    </row>
    <row r="880" spans="1:10" x14ac:dyDescent="0.35">
      <c r="A880" s="71"/>
      <c r="B880" s="71"/>
      <c r="C880" s="71"/>
      <c r="D880" s="69"/>
      <c r="E880" s="71"/>
      <c r="F880" s="71"/>
      <c r="G880" s="71"/>
      <c r="H880" s="71"/>
      <c r="I880" s="72"/>
      <c r="J880" s="73"/>
    </row>
    <row r="881" spans="1:10" x14ac:dyDescent="0.35">
      <c r="A881" s="71"/>
      <c r="B881" s="71"/>
      <c r="C881" s="71"/>
      <c r="D881" s="69"/>
      <c r="E881" s="71"/>
      <c r="F881" s="71"/>
      <c r="G881" s="71"/>
      <c r="H881" s="71"/>
      <c r="I881" s="72"/>
      <c r="J881" s="73"/>
    </row>
    <row r="882" spans="1:10" x14ac:dyDescent="0.35">
      <c r="A882" s="71"/>
      <c r="B882" s="71"/>
      <c r="C882" s="71"/>
      <c r="D882" s="69"/>
      <c r="E882" s="71"/>
      <c r="F882" s="71"/>
      <c r="G882" s="71"/>
      <c r="H882" s="71"/>
      <c r="I882" s="72"/>
      <c r="J882" s="73"/>
    </row>
    <row r="883" spans="1:10" x14ac:dyDescent="0.35">
      <c r="A883" s="71"/>
      <c r="B883" s="71"/>
      <c r="C883" s="71"/>
      <c r="D883" s="69"/>
      <c r="E883" s="71"/>
      <c r="F883" s="71"/>
      <c r="G883" s="71"/>
      <c r="H883" s="71"/>
      <c r="I883" s="72"/>
      <c r="J883" s="73"/>
    </row>
    <row r="884" spans="1:10" x14ac:dyDescent="0.35">
      <c r="A884" s="71"/>
      <c r="B884" s="71"/>
      <c r="C884" s="71"/>
      <c r="D884" s="69"/>
      <c r="E884" s="71"/>
      <c r="F884" s="71"/>
      <c r="G884" s="71"/>
      <c r="H884" s="71"/>
      <c r="I884" s="72"/>
      <c r="J884" s="73"/>
    </row>
    <row r="885" spans="1:10" x14ac:dyDescent="0.35">
      <c r="A885" s="71"/>
      <c r="B885" s="71"/>
      <c r="C885" s="71"/>
      <c r="D885" s="69"/>
      <c r="E885" s="71"/>
      <c r="F885" s="71"/>
      <c r="G885" s="71"/>
      <c r="H885" s="71"/>
      <c r="I885" s="72"/>
      <c r="J885" s="73"/>
    </row>
    <row r="886" spans="1:10" x14ac:dyDescent="0.35">
      <c r="A886" s="71"/>
      <c r="B886" s="71"/>
      <c r="C886" s="71"/>
      <c r="D886" s="69"/>
      <c r="E886" s="71"/>
      <c r="F886" s="71"/>
      <c r="G886" s="71"/>
      <c r="H886" s="71"/>
      <c r="I886" s="72"/>
      <c r="J886" s="73"/>
    </row>
    <row r="887" spans="1:10" x14ac:dyDescent="0.35">
      <c r="A887" s="71"/>
      <c r="B887" s="71"/>
      <c r="C887" s="71"/>
      <c r="D887" s="69"/>
      <c r="E887" s="71"/>
      <c r="F887" s="71"/>
      <c r="G887" s="71"/>
      <c r="H887" s="71"/>
      <c r="I887" s="72"/>
      <c r="J887" s="73"/>
    </row>
    <row r="888" spans="1:10" x14ac:dyDescent="0.35">
      <c r="A888" s="71"/>
      <c r="B888" s="71"/>
      <c r="C888" s="71"/>
      <c r="D888" s="69"/>
      <c r="E888" s="71"/>
      <c r="F888" s="71"/>
      <c r="G888" s="71"/>
      <c r="H888" s="71"/>
      <c r="I888" s="72"/>
      <c r="J888" s="73"/>
    </row>
    <row r="889" spans="1:10" x14ac:dyDescent="0.35">
      <c r="A889" s="71"/>
      <c r="B889" s="71"/>
      <c r="C889" s="71"/>
      <c r="D889" s="69"/>
      <c r="E889" s="71"/>
      <c r="F889" s="71"/>
      <c r="G889" s="71"/>
      <c r="H889" s="71"/>
      <c r="I889" s="72"/>
      <c r="J889" s="73"/>
    </row>
    <row r="890" spans="1:10" x14ac:dyDescent="0.35">
      <c r="A890" s="71"/>
      <c r="B890" s="71"/>
      <c r="C890" s="71"/>
      <c r="D890" s="69"/>
      <c r="E890" s="71"/>
      <c r="F890" s="71"/>
      <c r="G890" s="71"/>
      <c r="H890" s="71"/>
      <c r="I890" s="72"/>
      <c r="J890" s="73"/>
    </row>
    <row r="891" spans="1:10" x14ac:dyDescent="0.35">
      <c r="A891" s="71"/>
      <c r="B891" s="71"/>
      <c r="C891" s="71"/>
      <c r="D891" s="69"/>
      <c r="E891" s="71"/>
      <c r="F891" s="71"/>
      <c r="G891" s="71"/>
      <c r="H891" s="71"/>
      <c r="I891" s="72"/>
      <c r="J891" s="73"/>
    </row>
    <row r="892" spans="1:10" x14ac:dyDescent="0.35">
      <c r="A892" s="71"/>
      <c r="B892" s="71"/>
      <c r="C892" s="71"/>
      <c r="D892" s="69"/>
      <c r="E892" s="71"/>
      <c r="F892" s="71"/>
      <c r="G892" s="71"/>
      <c r="H892" s="71"/>
      <c r="I892" s="72"/>
      <c r="J892" s="73"/>
    </row>
    <row r="893" spans="1:10" x14ac:dyDescent="0.35">
      <c r="A893" s="71"/>
      <c r="B893" s="71"/>
      <c r="C893" s="71"/>
      <c r="D893" s="69"/>
      <c r="E893" s="71"/>
      <c r="F893" s="71"/>
      <c r="G893" s="71"/>
      <c r="H893" s="71"/>
      <c r="I893" s="72"/>
      <c r="J893" s="73"/>
    </row>
    <row r="894" spans="1:10" x14ac:dyDescent="0.35">
      <c r="A894" s="71"/>
      <c r="B894" s="71"/>
      <c r="C894" s="71"/>
      <c r="D894" s="69"/>
      <c r="E894" s="71"/>
      <c r="F894" s="71"/>
      <c r="G894" s="71"/>
      <c r="H894" s="71"/>
      <c r="I894" s="72"/>
      <c r="J894" s="73"/>
    </row>
    <row r="895" spans="1:10" x14ac:dyDescent="0.35">
      <c r="A895" s="71"/>
      <c r="B895" s="71"/>
      <c r="C895" s="71"/>
      <c r="D895" s="69"/>
      <c r="E895" s="71"/>
      <c r="F895" s="71"/>
      <c r="G895" s="71"/>
      <c r="H895" s="71"/>
      <c r="I895" s="72"/>
      <c r="J895" s="73"/>
    </row>
    <row r="896" spans="1:10" x14ac:dyDescent="0.35">
      <c r="A896" s="71"/>
      <c r="B896" s="71"/>
      <c r="C896" s="71"/>
      <c r="D896" s="69"/>
      <c r="E896" s="71"/>
      <c r="F896" s="71"/>
      <c r="G896" s="71"/>
      <c r="H896" s="71"/>
      <c r="I896" s="72"/>
      <c r="J896" s="73"/>
    </row>
    <row r="897" spans="1:10" x14ac:dyDescent="0.35">
      <c r="A897" s="71"/>
      <c r="B897" s="71"/>
      <c r="C897" s="71"/>
      <c r="D897" s="69"/>
      <c r="E897" s="71"/>
      <c r="F897" s="71"/>
      <c r="G897" s="71"/>
      <c r="H897" s="71"/>
      <c r="I897" s="72"/>
      <c r="J897" s="73"/>
    </row>
    <row r="898" spans="1:10" x14ac:dyDescent="0.35">
      <c r="A898" s="71"/>
      <c r="B898" s="71"/>
      <c r="C898" s="71"/>
      <c r="D898" s="69"/>
      <c r="E898" s="71"/>
      <c r="F898" s="71"/>
      <c r="G898" s="71"/>
      <c r="H898" s="71"/>
      <c r="I898" s="72"/>
      <c r="J898" s="73"/>
    </row>
    <row r="899" spans="1:10" x14ac:dyDescent="0.35">
      <c r="A899" s="71"/>
      <c r="B899" s="71"/>
      <c r="C899" s="71"/>
      <c r="D899" s="69"/>
      <c r="E899" s="71"/>
      <c r="F899" s="71"/>
      <c r="G899" s="71"/>
      <c r="H899" s="71"/>
      <c r="I899" s="72"/>
      <c r="J899" s="73"/>
    </row>
    <row r="900" spans="1:10" x14ac:dyDescent="0.35">
      <c r="A900" s="71"/>
      <c r="B900" s="71"/>
      <c r="C900" s="71"/>
      <c r="D900" s="69"/>
      <c r="E900" s="71"/>
      <c r="F900" s="71"/>
      <c r="G900" s="71"/>
      <c r="H900" s="71"/>
      <c r="I900" s="72"/>
      <c r="J900" s="73"/>
    </row>
    <row r="901" spans="1:10" x14ac:dyDescent="0.35">
      <c r="A901" s="71"/>
      <c r="B901" s="71"/>
      <c r="C901" s="71"/>
      <c r="D901" s="69"/>
      <c r="E901" s="71"/>
      <c r="F901" s="71"/>
      <c r="G901" s="71"/>
      <c r="H901" s="71"/>
      <c r="I901" s="72"/>
      <c r="J901" s="73"/>
    </row>
    <row r="902" spans="1:10" x14ac:dyDescent="0.35">
      <c r="A902" s="71"/>
      <c r="B902" s="71"/>
      <c r="C902" s="71"/>
      <c r="D902" s="69"/>
      <c r="E902" s="71"/>
      <c r="F902" s="71"/>
      <c r="G902" s="71"/>
      <c r="H902" s="71"/>
      <c r="I902" s="72"/>
      <c r="J902" s="73"/>
    </row>
    <row r="903" spans="1:10" x14ac:dyDescent="0.35">
      <c r="A903" s="71"/>
      <c r="B903" s="71"/>
      <c r="C903" s="71"/>
      <c r="D903" s="69"/>
      <c r="E903" s="71"/>
      <c r="F903" s="71"/>
      <c r="G903" s="71"/>
      <c r="H903" s="71"/>
      <c r="I903" s="72"/>
      <c r="J903" s="73"/>
    </row>
    <row r="904" spans="1:10" x14ac:dyDescent="0.35">
      <c r="A904" s="71"/>
      <c r="B904" s="71"/>
      <c r="C904" s="71"/>
      <c r="D904" s="69"/>
      <c r="E904" s="71"/>
      <c r="F904" s="71"/>
      <c r="G904" s="71"/>
      <c r="H904" s="71"/>
      <c r="I904" s="72"/>
      <c r="J904" s="73"/>
    </row>
    <row r="905" spans="1:10" x14ac:dyDescent="0.35">
      <c r="A905" s="71"/>
      <c r="B905" s="71"/>
      <c r="C905" s="71"/>
      <c r="D905" s="69"/>
      <c r="E905" s="71"/>
      <c r="F905" s="71"/>
      <c r="G905" s="71"/>
      <c r="H905" s="71"/>
      <c r="I905" s="72"/>
      <c r="J905" s="73"/>
    </row>
    <row r="906" spans="1:10" x14ac:dyDescent="0.35">
      <c r="A906" s="71"/>
      <c r="B906" s="71"/>
      <c r="C906" s="71"/>
      <c r="D906" s="69"/>
      <c r="E906" s="71"/>
      <c r="F906" s="71"/>
      <c r="G906" s="71"/>
      <c r="H906" s="71"/>
      <c r="I906" s="72"/>
      <c r="J906" s="73"/>
    </row>
    <row r="907" spans="1:10" x14ac:dyDescent="0.35">
      <c r="A907" s="71"/>
      <c r="B907" s="71"/>
      <c r="C907" s="71"/>
      <c r="D907" s="69"/>
      <c r="E907" s="71"/>
      <c r="F907" s="71"/>
      <c r="G907" s="71"/>
      <c r="H907" s="71"/>
      <c r="I907" s="72"/>
      <c r="J907" s="73"/>
    </row>
    <row r="908" spans="1:10" x14ac:dyDescent="0.35">
      <c r="A908" s="71"/>
      <c r="B908" s="71"/>
      <c r="C908" s="71"/>
      <c r="D908" s="69"/>
      <c r="E908" s="71"/>
      <c r="F908" s="71"/>
      <c r="G908" s="71"/>
      <c r="H908" s="71"/>
      <c r="I908" s="72"/>
      <c r="J908" s="73"/>
    </row>
    <row r="909" spans="1:10" x14ac:dyDescent="0.35">
      <c r="A909" s="71"/>
      <c r="B909" s="71"/>
      <c r="C909" s="71"/>
      <c r="D909" s="69"/>
      <c r="E909" s="71"/>
      <c r="F909" s="71"/>
      <c r="G909" s="71"/>
      <c r="H909" s="71"/>
      <c r="I909" s="72"/>
      <c r="J909" s="73"/>
    </row>
    <row r="910" spans="1:10" x14ac:dyDescent="0.35">
      <c r="A910" s="71"/>
      <c r="B910" s="71"/>
      <c r="C910" s="71"/>
      <c r="D910" s="69"/>
      <c r="E910" s="71"/>
      <c r="F910" s="71"/>
      <c r="G910" s="71"/>
      <c r="H910" s="71"/>
      <c r="I910" s="72"/>
      <c r="J910" s="73"/>
    </row>
    <row r="911" spans="1:10" x14ac:dyDescent="0.35">
      <c r="A911" s="71"/>
      <c r="B911" s="71"/>
      <c r="C911" s="71"/>
      <c r="D911" s="69"/>
      <c r="E911" s="71"/>
      <c r="F911" s="71"/>
      <c r="G911" s="71"/>
      <c r="H911" s="71"/>
      <c r="I911" s="72"/>
      <c r="J911" s="73"/>
    </row>
    <row r="912" spans="1:10" x14ac:dyDescent="0.35">
      <c r="A912" s="71"/>
      <c r="B912" s="71"/>
      <c r="C912" s="71"/>
      <c r="D912" s="69"/>
      <c r="E912" s="71"/>
      <c r="F912" s="71"/>
      <c r="G912" s="71"/>
      <c r="H912" s="71"/>
      <c r="I912" s="72"/>
      <c r="J912" s="73"/>
    </row>
    <row r="913" spans="1:10" x14ac:dyDescent="0.35">
      <c r="A913" s="71"/>
      <c r="B913" s="71"/>
      <c r="C913" s="71"/>
      <c r="D913" s="69"/>
      <c r="E913" s="71"/>
      <c r="F913" s="71"/>
      <c r="G913" s="71"/>
      <c r="H913" s="71"/>
      <c r="I913" s="72"/>
      <c r="J913" s="73"/>
    </row>
    <row r="914" spans="1:10" x14ac:dyDescent="0.35">
      <c r="A914" s="71"/>
      <c r="B914" s="71"/>
      <c r="C914" s="71"/>
      <c r="D914" s="69"/>
      <c r="E914" s="71"/>
      <c r="F914" s="71"/>
      <c r="G914" s="71"/>
      <c r="H914" s="71"/>
      <c r="I914" s="72"/>
      <c r="J914" s="73"/>
    </row>
    <row r="915" spans="1:10" x14ac:dyDescent="0.35">
      <c r="A915" s="71"/>
      <c r="B915" s="71"/>
      <c r="C915" s="71"/>
      <c r="D915" s="69"/>
      <c r="E915" s="71"/>
      <c r="F915" s="71"/>
      <c r="G915" s="71"/>
      <c r="H915" s="71"/>
      <c r="I915" s="72"/>
      <c r="J915" s="73"/>
    </row>
    <row r="916" spans="1:10" x14ac:dyDescent="0.35">
      <c r="A916" s="71"/>
      <c r="B916" s="71"/>
      <c r="C916" s="71"/>
      <c r="D916" s="69"/>
      <c r="E916" s="71"/>
      <c r="F916" s="71"/>
      <c r="G916" s="71"/>
      <c r="H916" s="71"/>
      <c r="I916" s="72"/>
      <c r="J916" s="73"/>
    </row>
    <row r="917" spans="1:10" x14ac:dyDescent="0.35">
      <c r="A917" s="71"/>
      <c r="B917" s="71"/>
      <c r="C917" s="71"/>
      <c r="D917" s="69"/>
      <c r="E917" s="71"/>
      <c r="F917" s="71"/>
      <c r="G917" s="71"/>
      <c r="H917" s="71"/>
      <c r="I917" s="72"/>
      <c r="J917" s="73"/>
    </row>
    <row r="918" spans="1:10" x14ac:dyDescent="0.35">
      <c r="A918" s="71"/>
      <c r="B918" s="71"/>
      <c r="C918" s="71"/>
      <c r="D918" s="69"/>
      <c r="E918" s="71"/>
      <c r="F918" s="71"/>
      <c r="G918" s="71"/>
      <c r="H918" s="71"/>
      <c r="I918" s="72"/>
      <c r="J918" s="73"/>
    </row>
    <row r="919" spans="1:10" x14ac:dyDescent="0.35">
      <c r="A919" s="71"/>
      <c r="B919" s="71"/>
      <c r="C919" s="71"/>
      <c r="D919" s="69"/>
      <c r="E919" s="71"/>
      <c r="F919" s="71"/>
      <c r="G919" s="71"/>
      <c r="H919" s="71"/>
      <c r="I919" s="72"/>
      <c r="J919" s="73"/>
    </row>
    <row r="920" spans="1:10" x14ac:dyDescent="0.35">
      <c r="A920" s="71"/>
      <c r="B920" s="71"/>
      <c r="C920" s="71"/>
      <c r="D920" s="69"/>
      <c r="E920" s="71"/>
      <c r="F920" s="71"/>
      <c r="G920" s="71"/>
      <c r="H920" s="71"/>
      <c r="I920" s="72"/>
      <c r="J920" s="73"/>
    </row>
    <row r="921" spans="1:10" x14ac:dyDescent="0.35">
      <c r="A921" s="71"/>
      <c r="B921" s="71"/>
      <c r="C921" s="71"/>
      <c r="D921" s="69"/>
      <c r="E921" s="71"/>
      <c r="F921" s="71"/>
      <c r="G921" s="71"/>
      <c r="H921" s="71"/>
      <c r="I921" s="72"/>
      <c r="J921" s="73"/>
    </row>
    <row r="922" spans="1:10" x14ac:dyDescent="0.35">
      <c r="A922" s="71"/>
      <c r="B922" s="71"/>
      <c r="C922" s="71"/>
      <c r="D922" s="69"/>
      <c r="E922" s="71"/>
      <c r="F922" s="71"/>
      <c r="G922" s="71"/>
      <c r="H922" s="71"/>
      <c r="I922" s="72"/>
      <c r="J922" s="73"/>
    </row>
    <row r="923" spans="1:10" x14ac:dyDescent="0.35">
      <c r="A923" s="71"/>
      <c r="B923" s="71"/>
      <c r="C923" s="71"/>
      <c r="D923" s="69"/>
      <c r="E923" s="71"/>
      <c r="F923" s="71"/>
      <c r="G923" s="71"/>
      <c r="H923" s="71"/>
      <c r="I923" s="72"/>
      <c r="J923" s="73"/>
    </row>
    <row r="924" spans="1:10" x14ac:dyDescent="0.35">
      <c r="A924" s="71"/>
      <c r="B924" s="71"/>
      <c r="C924" s="71"/>
      <c r="D924" s="69"/>
      <c r="E924" s="71"/>
      <c r="F924" s="71"/>
      <c r="G924" s="71"/>
      <c r="H924" s="71"/>
      <c r="I924" s="72"/>
      <c r="J924" s="73"/>
    </row>
    <row r="925" spans="1:10" x14ac:dyDescent="0.35">
      <c r="A925" s="71"/>
      <c r="B925" s="71"/>
      <c r="C925" s="71"/>
      <c r="D925" s="69"/>
      <c r="E925" s="71"/>
      <c r="F925" s="71"/>
      <c r="G925" s="71"/>
      <c r="H925" s="71"/>
      <c r="I925" s="72"/>
      <c r="J925" s="73"/>
    </row>
    <row r="926" spans="1:10" x14ac:dyDescent="0.35">
      <c r="A926" s="71"/>
      <c r="B926" s="71"/>
      <c r="C926" s="71"/>
      <c r="D926" s="69"/>
      <c r="E926" s="71"/>
      <c r="F926" s="71"/>
      <c r="G926" s="71"/>
      <c r="H926" s="71"/>
      <c r="I926" s="72"/>
      <c r="J926" s="73"/>
    </row>
    <row r="927" spans="1:10" x14ac:dyDescent="0.35">
      <c r="A927" s="71"/>
      <c r="B927" s="71"/>
      <c r="C927" s="71"/>
      <c r="D927" s="69"/>
      <c r="E927" s="71"/>
      <c r="F927" s="71"/>
      <c r="G927" s="71"/>
      <c r="H927" s="71"/>
      <c r="I927" s="72"/>
      <c r="J927" s="73"/>
    </row>
    <row r="928" spans="1:10" x14ac:dyDescent="0.35">
      <c r="A928" s="71"/>
      <c r="B928" s="71"/>
      <c r="C928" s="71"/>
      <c r="D928" s="69"/>
      <c r="E928" s="71"/>
      <c r="F928" s="71"/>
      <c r="G928" s="71"/>
      <c r="H928" s="71"/>
      <c r="I928" s="72"/>
      <c r="J928" s="73"/>
    </row>
    <row r="929" spans="1:10" x14ac:dyDescent="0.35">
      <c r="A929" s="71"/>
      <c r="B929" s="71"/>
      <c r="C929" s="71"/>
      <c r="D929" s="69"/>
      <c r="E929" s="71"/>
      <c r="F929" s="71"/>
      <c r="G929" s="71"/>
      <c r="H929" s="71"/>
      <c r="I929" s="72"/>
      <c r="J929" s="73"/>
    </row>
    <row r="930" spans="1:10" x14ac:dyDescent="0.35">
      <c r="A930" s="71"/>
      <c r="B930" s="71"/>
      <c r="C930" s="71"/>
      <c r="D930" s="69"/>
      <c r="E930" s="71"/>
      <c r="F930" s="71"/>
      <c r="G930" s="71"/>
      <c r="H930" s="71"/>
      <c r="I930" s="72"/>
      <c r="J930" s="73"/>
    </row>
    <row r="931" spans="1:10" x14ac:dyDescent="0.35">
      <c r="A931" s="71"/>
      <c r="B931" s="71"/>
      <c r="C931" s="71"/>
      <c r="D931" s="69"/>
      <c r="E931" s="71"/>
      <c r="F931" s="71"/>
      <c r="G931" s="71"/>
      <c r="H931" s="71"/>
      <c r="I931" s="72"/>
      <c r="J931" s="73"/>
    </row>
    <row r="932" spans="1:10" x14ac:dyDescent="0.35">
      <c r="A932" s="71"/>
      <c r="B932" s="71"/>
      <c r="C932" s="71"/>
      <c r="D932" s="69"/>
      <c r="E932" s="71"/>
      <c r="F932" s="71"/>
      <c r="G932" s="71"/>
      <c r="H932" s="71"/>
      <c r="I932" s="72"/>
      <c r="J932" s="73"/>
    </row>
    <row r="933" spans="1:10" x14ac:dyDescent="0.35">
      <c r="A933" s="71"/>
      <c r="B933" s="71"/>
      <c r="C933" s="71"/>
      <c r="D933" s="69"/>
      <c r="E933" s="71"/>
      <c r="F933" s="71"/>
      <c r="G933" s="71"/>
      <c r="H933" s="71"/>
      <c r="I933" s="72"/>
      <c r="J933" s="73"/>
    </row>
    <row r="934" spans="1:10" x14ac:dyDescent="0.35">
      <c r="A934" s="71"/>
      <c r="B934" s="71"/>
      <c r="C934" s="71"/>
      <c r="D934" s="69"/>
      <c r="E934" s="71"/>
      <c r="F934" s="71"/>
      <c r="G934" s="71"/>
      <c r="H934" s="71"/>
      <c r="I934" s="72"/>
      <c r="J934" s="73"/>
    </row>
    <row r="935" spans="1:10" x14ac:dyDescent="0.35">
      <c r="A935" s="71"/>
      <c r="B935" s="71"/>
      <c r="C935" s="71"/>
      <c r="D935" s="69"/>
      <c r="E935" s="71"/>
      <c r="F935" s="71"/>
      <c r="G935" s="71"/>
      <c r="H935" s="71"/>
      <c r="I935" s="72"/>
      <c r="J935" s="73"/>
    </row>
    <row r="936" spans="1:10" x14ac:dyDescent="0.35">
      <c r="A936" s="71"/>
      <c r="B936" s="71"/>
      <c r="C936" s="71"/>
      <c r="D936" s="69"/>
      <c r="E936" s="71"/>
      <c r="F936" s="71"/>
      <c r="G936" s="71"/>
      <c r="H936" s="71"/>
      <c r="I936" s="72"/>
      <c r="J936" s="73"/>
    </row>
    <row r="937" spans="1:10" x14ac:dyDescent="0.35">
      <c r="A937" s="71"/>
      <c r="B937" s="71"/>
      <c r="C937" s="71"/>
      <c r="D937" s="69"/>
      <c r="E937" s="71"/>
      <c r="F937" s="71"/>
      <c r="G937" s="71"/>
      <c r="H937" s="71"/>
      <c r="I937" s="72"/>
      <c r="J937" s="73"/>
    </row>
    <row r="938" spans="1:10" x14ac:dyDescent="0.35">
      <c r="A938" s="71"/>
      <c r="B938" s="71"/>
      <c r="C938" s="71"/>
      <c r="D938" s="69"/>
      <c r="E938" s="71"/>
      <c r="F938" s="71"/>
      <c r="G938" s="71"/>
      <c r="H938" s="71"/>
      <c r="I938" s="72"/>
      <c r="J938" s="73"/>
    </row>
    <row r="939" spans="1:10" x14ac:dyDescent="0.35">
      <c r="A939" s="71"/>
      <c r="B939" s="71"/>
      <c r="C939" s="71"/>
      <c r="D939" s="69"/>
      <c r="E939" s="71"/>
      <c r="F939" s="71"/>
      <c r="G939" s="71"/>
      <c r="H939" s="71"/>
      <c r="I939" s="72"/>
      <c r="J939" s="73"/>
    </row>
    <row r="940" spans="1:10" x14ac:dyDescent="0.35">
      <c r="A940" s="71"/>
      <c r="B940" s="71"/>
      <c r="C940" s="71"/>
      <c r="D940" s="69"/>
      <c r="E940" s="71"/>
      <c r="F940" s="71"/>
      <c r="G940" s="71"/>
      <c r="H940" s="71"/>
      <c r="I940" s="72"/>
      <c r="J940" s="73"/>
    </row>
    <row r="941" spans="1:10" x14ac:dyDescent="0.35">
      <c r="A941" s="71"/>
      <c r="B941" s="71"/>
      <c r="C941" s="71"/>
      <c r="D941" s="69"/>
      <c r="E941" s="71"/>
      <c r="F941" s="71"/>
      <c r="G941" s="71"/>
      <c r="H941" s="71"/>
      <c r="I941" s="72"/>
      <c r="J941" s="73"/>
    </row>
    <row r="942" spans="1:10" x14ac:dyDescent="0.35">
      <c r="A942" s="71"/>
      <c r="B942" s="71"/>
      <c r="C942" s="71"/>
      <c r="D942" s="69"/>
      <c r="E942" s="71"/>
      <c r="F942" s="71"/>
      <c r="G942" s="71"/>
      <c r="H942" s="71"/>
      <c r="I942" s="72"/>
      <c r="J942" s="73"/>
    </row>
    <row r="943" spans="1:10" x14ac:dyDescent="0.35">
      <c r="A943" s="71"/>
      <c r="B943" s="71"/>
      <c r="C943" s="71"/>
      <c r="D943" s="69"/>
      <c r="E943" s="71"/>
      <c r="F943" s="71"/>
      <c r="G943" s="71"/>
      <c r="H943" s="71"/>
      <c r="I943" s="72"/>
      <c r="J943" s="73"/>
    </row>
    <row r="944" spans="1:10" x14ac:dyDescent="0.35">
      <c r="A944" s="71"/>
      <c r="B944" s="71"/>
      <c r="C944" s="71"/>
      <c r="D944" s="69"/>
      <c r="E944" s="71"/>
      <c r="F944" s="71"/>
      <c r="G944" s="71"/>
      <c r="H944" s="71"/>
      <c r="I944" s="72"/>
      <c r="J944" s="73"/>
    </row>
    <row r="945" spans="1:10" x14ac:dyDescent="0.35">
      <c r="A945" s="71"/>
      <c r="B945" s="71"/>
      <c r="C945" s="71"/>
      <c r="D945" s="69"/>
      <c r="E945" s="71"/>
      <c r="F945" s="71"/>
      <c r="G945" s="71"/>
      <c r="H945" s="71"/>
      <c r="I945" s="72"/>
      <c r="J945" s="73"/>
    </row>
    <row r="946" spans="1:10" x14ac:dyDescent="0.35">
      <c r="A946" s="71"/>
      <c r="B946" s="71"/>
      <c r="C946" s="71"/>
      <c r="D946" s="69"/>
      <c r="E946" s="71"/>
      <c r="F946" s="71"/>
      <c r="G946" s="71"/>
      <c r="H946" s="71"/>
      <c r="I946" s="72"/>
      <c r="J946" s="73"/>
    </row>
    <row r="947" spans="1:10" x14ac:dyDescent="0.35">
      <c r="A947" s="71"/>
      <c r="B947" s="71"/>
      <c r="C947" s="71"/>
      <c r="D947" s="69"/>
      <c r="E947" s="71"/>
      <c r="F947" s="71"/>
      <c r="G947" s="71"/>
      <c r="H947" s="71"/>
      <c r="I947" s="72"/>
      <c r="J947" s="73"/>
    </row>
    <row r="948" spans="1:10" x14ac:dyDescent="0.35">
      <c r="A948" s="71"/>
      <c r="B948" s="71"/>
      <c r="C948" s="71"/>
      <c r="D948" s="69"/>
      <c r="E948" s="71"/>
      <c r="F948" s="71"/>
      <c r="G948" s="71"/>
      <c r="H948" s="71"/>
      <c r="I948" s="72"/>
      <c r="J948" s="73"/>
    </row>
    <row r="949" spans="1:10" x14ac:dyDescent="0.35">
      <c r="A949" s="71"/>
      <c r="B949" s="71"/>
      <c r="C949" s="71"/>
      <c r="D949" s="69"/>
      <c r="E949" s="71"/>
      <c r="F949" s="71"/>
      <c r="G949" s="71"/>
      <c r="H949" s="71"/>
      <c r="I949" s="72"/>
      <c r="J949" s="73"/>
    </row>
    <row r="950" spans="1:10" x14ac:dyDescent="0.35">
      <c r="A950" s="71"/>
      <c r="B950" s="71"/>
      <c r="C950" s="71"/>
      <c r="D950" s="69"/>
      <c r="E950" s="71"/>
      <c r="F950" s="71"/>
      <c r="G950" s="71"/>
      <c r="H950" s="71"/>
      <c r="I950" s="72"/>
      <c r="J950" s="73"/>
    </row>
    <row r="951" spans="1:10" x14ac:dyDescent="0.35">
      <c r="A951" s="71"/>
      <c r="B951" s="71"/>
      <c r="C951" s="71"/>
      <c r="D951" s="69"/>
      <c r="E951" s="71"/>
      <c r="F951" s="71"/>
      <c r="G951" s="71"/>
      <c r="H951" s="71"/>
      <c r="I951" s="72"/>
      <c r="J951" s="73"/>
    </row>
    <row r="952" spans="1:10" x14ac:dyDescent="0.35">
      <c r="A952" s="71"/>
      <c r="B952" s="71"/>
      <c r="C952" s="71"/>
      <c r="D952" s="69"/>
      <c r="E952" s="71"/>
      <c r="F952" s="71"/>
      <c r="G952" s="71"/>
      <c r="H952" s="71"/>
      <c r="I952" s="72"/>
      <c r="J952" s="73"/>
    </row>
    <row r="953" spans="1:10" x14ac:dyDescent="0.35">
      <c r="A953" s="71"/>
      <c r="B953" s="71"/>
      <c r="C953" s="71"/>
      <c r="D953" s="69"/>
      <c r="E953" s="71"/>
      <c r="F953" s="71"/>
      <c r="G953" s="71"/>
      <c r="H953" s="71"/>
      <c r="I953" s="72"/>
      <c r="J953" s="73"/>
    </row>
    <row r="954" spans="1:10" x14ac:dyDescent="0.35">
      <c r="A954" s="71"/>
      <c r="B954" s="71"/>
      <c r="C954" s="71"/>
      <c r="D954" s="69"/>
      <c r="E954" s="71"/>
      <c r="F954" s="71"/>
      <c r="G954" s="71"/>
      <c r="H954" s="71"/>
      <c r="I954" s="72"/>
      <c r="J954" s="73"/>
    </row>
    <row r="955" spans="1:10" x14ac:dyDescent="0.35">
      <c r="A955" s="71"/>
      <c r="B955" s="71"/>
      <c r="C955" s="71"/>
      <c r="D955" s="69"/>
      <c r="E955" s="71"/>
      <c r="F955" s="71"/>
      <c r="G955" s="71"/>
      <c r="H955" s="71"/>
      <c r="I955" s="72"/>
      <c r="J955" s="73"/>
    </row>
    <row r="956" spans="1:10" x14ac:dyDescent="0.35">
      <c r="A956" s="71"/>
      <c r="B956" s="71"/>
      <c r="C956" s="71"/>
      <c r="D956" s="69"/>
      <c r="E956" s="71"/>
      <c r="F956" s="71"/>
      <c r="G956" s="71"/>
      <c r="H956" s="71"/>
      <c r="I956" s="72"/>
      <c r="J956" s="73"/>
    </row>
    <row r="957" spans="1:10" x14ac:dyDescent="0.35">
      <c r="A957" s="71"/>
      <c r="B957" s="71"/>
      <c r="C957" s="71"/>
      <c r="D957" s="69"/>
      <c r="E957" s="71"/>
      <c r="F957" s="71"/>
      <c r="G957" s="71"/>
      <c r="H957" s="71"/>
      <c r="I957" s="72"/>
      <c r="J957" s="73"/>
    </row>
    <row r="958" spans="1:10" x14ac:dyDescent="0.35">
      <c r="A958" s="71"/>
      <c r="B958" s="71"/>
      <c r="C958" s="71"/>
      <c r="D958" s="69"/>
      <c r="E958" s="71"/>
      <c r="F958" s="71"/>
      <c r="G958" s="71"/>
      <c r="H958" s="71"/>
      <c r="I958" s="72"/>
      <c r="J958" s="73"/>
    </row>
    <row r="959" spans="1:10" x14ac:dyDescent="0.35">
      <c r="A959" s="71"/>
      <c r="B959" s="71"/>
      <c r="C959" s="71"/>
      <c r="D959" s="69"/>
      <c r="E959" s="71"/>
      <c r="F959" s="71"/>
      <c r="G959" s="71"/>
      <c r="H959" s="71"/>
      <c r="I959" s="72"/>
      <c r="J959" s="73"/>
    </row>
    <row r="960" spans="1:10" x14ac:dyDescent="0.35">
      <c r="A960" s="71"/>
      <c r="B960" s="71"/>
      <c r="C960" s="71"/>
      <c r="D960" s="69"/>
      <c r="E960" s="71"/>
      <c r="F960" s="71"/>
      <c r="G960" s="71"/>
      <c r="H960" s="71"/>
      <c r="I960" s="72"/>
      <c r="J960" s="73"/>
    </row>
    <row r="961" spans="1:10" x14ac:dyDescent="0.35">
      <c r="A961" s="71"/>
      <c r="B961" s="71"/>
      <c r="C961" s="71"/>
      <c r="D961" s="69"/>
      <c r="E961" s="71"/>
      <c r="F961" s="71"/>
      <c r="G961" s="71"/>
      <c r="H961" s="71"/>
      <c r="I961" s="72"/>
      <c r="J961" s="73"/>
    </row>
    <row r="962" spans="1:10" x14ac:dyDescent="0.35">
      <c r="A962" s="71"/>
      <c r="B962" s="71"/>
      <c r="C962" s="71"/>
      <c r="D962" s="69"/>
      <c r="E962" s="71"/>
      <c r="F962" s="71"/>
      <c r="G962" s="71"/>
      <c r="H962" s="71"/>
      <c r="I962" s="72"/>
      <c r="J962" s="73"/>
    </row>
    <row r="963" spans="1:10" x14ac:dyDescent="0.35">
      <c r="A963" s="71"/>
      <c r="B963" s="71"/>
      <c r="C963" s="71"/>
      <c r="D963" s="69"/>
      <c r="E963" s="71"/>
      <c r="F963" s="71"/>
      <c r="G963" s="71"/>
      <c r="H963" s="71"/>
      <c r="I963" s="72"/>
      <c r="J963" s="73"/>
    </row>
    <row r="964" spans="1:10" x14ac:dyDescent="0.35">
      <c r="A964" s="71"/>
      <c r="B964" s="71"/>
      <c r="C964" s="71"/>
      <c r="D964" s="69"/>
      <c r="E964" s="71"/>
      <c r="F964" s="71"/>
      <c r="G964" s="71"/>
      <c r="H964" s="71"/>
      <c r="I964" s="72"/>
      <c r="J964" s="73"/>
    </row>
    <row r="965" spans="1:10" x14ac:dyDescent="0.35">
      <c r="A965" s="71"/>
      <c r="B965" s="71"/>
      <c r="C965" s="71"/>
      <c r="D965" s="69"/>
      <c r="E965" s="71"/>
      <c r="F965" s="71"/>
      <c r="G965" s="71"/>
      <c r="H965" s="71"/>
      <c r="I965" s="72"/>
      <c r="J965" s="73"/>
    </row>
    <row r="966" spans="1:10" x14ac:dyDescent="0.35">
      <c r="A966" s="71"/>
      <c r="B966" s="71"/>
      <c r="C966" s="71"/>
      <c r="D966" s="69"/>
      <c r="E966" s="71"/>
      <c r="F966" s="71"/>
      <c r="G966" s="71"/>
      <c r="H966" s="71"/>
      <c r="I966" s="72"/>
      <c r="J966" s="73"/>
    </row>
    <row r="967" spans="1:10" x14ac:dyDescent="0.35">
      <c r="A967" s="71"/>
      <c r="B967" s="71"/>
      <c r="C967" s="71"/>
      <c r="D967" s="69"/>
      <c r="E967" s="71"/>
      <c r="F967" s="71"/>
      <c r="G967" s="71"/>
      <c r="H967" s="71"/>
      <c r="I967" s="72"/>
      <c r="J967" s="73"/>
    </row>
    <row r="968" spans="1:10" x14ac:dyDescent="0.35">
      <c r="A968" s="71"/>
      <c r="B968" s="71"/>
      <c r="C968" s="71"/>
      <c r="D968" s="69"/>
      <c r="E968" s="71"/>
      <c r="F968" s="71"/>
      <c r="G968" s="71"/>
      <c r="H968" s="71"/>
      <c r="I968" s="72"/>
      <c r="J968" s="73"/>
    </row>
    <row r="969" spans="1:10" x14ac:dyDescent="0.35">
      <c r="A969" s="71"/>
      <c r="B969" s="71"/>
      <c r="C969" s="71"/>
      <c r="D969" s="69"/>
      <c r="E969" s="71"/>
      <c r="F969" s="71"/>
      <c r="G969" s="71"/>
      <c r="H969" s="71"/>
      <c r="I969" s="72"/>
      <c r="J969" s="73"/>
    </row>
    <row r="970" spans="1:10" x14ac:dyDescent="0.35">
      <c r="A970" s="71"/>
      <c r="B970" s="71"/>
      <c r="C970" s="71"/>
      <c r="D970" s="69"/>
      <c r="E970" s="71"/>
      <c r="F970" s="71"/>
      <c r="G970" s="71"/>
      <c r="H970" s="71"/>
      <c r="I970" s="72"/>
      <c r="J970" s="73"/>
    </row>
    <row r="971" spans="1:10" x14ac:dyDescent="0.35">
      <c r="A971" s="71"/>
      <c r="B971" s="71"/>
      <c r="C971" s="71"/>
      <c r="D971" s="69"/>
      <c r="E971" s="71"/>
      <c r="F971" s="71"/>
      <c r="G971" s="71"/>
      <c r="H971" s="71"/>
      <c r="I971" s="72"/>
      <c r="J971" s="73"/>
    </row>
    <row r="972" spans="1:10" x14ac:dyDescent="0.35">
      <c r="A972" s="71"/>
      <c r="B972" s="71"/>
      <c r="C972" s="71"/>
      <c r="D972" s="69"/>
      <c r="E972" s="71"/>
      <c r="F972" s="71"/>
      <c r="G972" s="71"/>
      <c r="H972" s="71"/>
      <c r="I972" s="72"/>
      <c r="J972" s="73"/>
    </row>
    <row r="973" spans="1:10" x14ac:dyDescent="0.35">
      <c r="A973" s="71"/>
      <c r="B973" s="71"/>
      <c r="C973" s="71"/>
      <c r="D973" s="69"/>
      <c r="E973" s="71"/>
      <c r="F973" s="71"/>
      <c r="G973" s="71"/>
      <c r="H973" s="71"/>
      <c r="I973" s="72"/>
      <c r="J973" s="73"/>
    </row>
    <row r="974" spans="1:10" x14ac:dyDescent="0.35">
      <c r="A974" s="71"/>
      <c r="B974" s="71"/>
      <c r="C974" s="71"/>
      <c r="D974" s="69"/>
      <c r="E974" s="71"/>
      <c r="F974" s="71"/>
      <c r="G974" s="71"/>
      <c r="H974" s="71"/>
      <c r="I974" s="72"/>
      <c r="J974" s="73"/>
    </row>
    <row r="975" spans="1:10" x14ac:dyDescent="0.35">
      <c r="A975" s="71"/>
      <c r="B975" s="71"/>
      <c r="C975" s="71"/>
      <c r="D975" s="69"/>
      <c r="E975" s="71"/>
      <c r="F975" s="71"/>
      <c r="G975" s="71"/>
      <c r="H975" s="71"/>
      <c r="I975" s="72"/>
      <c r="J975" s="73"/>
    </row>
    <row r="976" spans="1:10" x14ac:dyDescent="0.35">
      <c r="A976" s="71"/>
      <c r="B976" s="71"/>
      <c r="C976" s="71"/>
      <c r="D976" s="69"/>
      <c r="E976" s="71"/>
      <c r="F976" s="71"/>
      <c r="G976" s="71"/>
      <c r="H976" s="71"/>
      <c r="I976" s="72"/>
      <c r="J976" s="73"/>
    </row>
    <row r="977" spans="1:10" x14ac:dyDescent="0.35">
      <c r="A977" s="71"/>
      <c r="B977" s="71"/>
      <c r="C977" s="71"/>
      <c r="D977" s="69"/>
      <c r="E977" s="71"/>
      <c r="F977" s="71"/>
      <c r="G977" s="71"/>
      <c r="H977" s="71"/>
      <c r="I977" s="72"/>
      <c r="J977" s="73"/>
    </row>
    <row r="978" spans="1:10" x14ac:dyDescent="0.35">
      <c r="A978" s="71"/>
      <c r="B978" s="71"/>
      <c r="C978" s="71"/>
      <c r="D978" s="69"/>
      <c r="E978" s="71"/>
      <c r="F978" s="71"/>
      <c r="G978" s="71"/>
      <c r="H978" s="71"/>
      <c r="I978" s="72"/>
      <c r="J978" s="73"/>
    </row>
    <row r="979" spans="1:10" x14ac:dyDescent="0.35">
      <c r="A979" s="71"/>
      <c r="B979" s="71"/>
      <c r="C979" s="71"/>
      <c r="D979" s="69"/>
      <c r="E979" s="71"/>
      <c r="F979" s="71"/>
      <c r="G979" s="71"/>
      <c r="H979" s="71"/>
      <c r="I979" s="72"/>
      <c r="J979" s="73"/>
    </row>
    <row r="980" spans="1:10" x14ac:dyDescent="0.35">
      <c r="A980" s="71"/>
      <c r="B980" s="71"/>
      <c r="C980" s="71"/>
      <c r="D980" s="69"/>
      <c r="E980" s="71"/>
      <c r="F980" s="71"/>
      <c r="G980" s="71"/>
      <c r="H980" s="71"/>
      <c r="I980" s="72"/>
      <c r="J980" s="73"/>
    </row>
    <row r="981" spans="1:10" x14ac:dyDescent="0.35">
      <c r="A981" s="71"/>
      <c r="B981" s="71"/>
      <c r="C981" s="71"/>
      <c r="D981" s="69"/>
      <c r="E981" s="71"/>
      <c r="F981" s="71"/>
      <c r="G981" s="71"/>
      <c r="H981" s="71"/>
      <c r="I981" s="72"/>
      <c r="J981" s="73"/>
    </row>
    <row r="982" spans="1:10" x14ac:dyDescent="0.35">
      <c r="A982" s="71"/>
      <c r="B982" s="71"/>
      <c r="C982" s="71"/>
      <c r="D982" s="69"/>
      <c r="E982" s="71"/>
      <c r="F982" s="71"/>
      <c r="G982" s="71"/>
      <c r="H982" s="71"/>
      <c r="I982" s="72"/>
      <c r="J982" s="73"/>
    </row>
    <row r="983" spans="1:10" x14ac:dyDescent="0.35">
      <c r="A983" s="71"/>
      <c r="B983" s="71"/>
      <c r="C983" s="71"/>
      <c r="D983" s="69"/>
      <c r="E983" s="71"/>
      <c r="F983" s="71"/>
      <c r="G983" s="71"/>
      <c r="H983" s="71"/>
      <c r="I983" s="72"/>
      <c r="J983" s="73"/>
    </row>
    <row r="984" spans="1:10" x14ac:dyDescent="0.35">
      <c r="A984" s="71"/>
      <c r="B984" s="71"/>
      <c r="C984" s="71"/>
      <c r="D984" s="69"/>
      <c r="E984" s="71"/>
      <c r="F984" s="71"/>
      <c r="G984" s="71"/>
      <c r="H984" s="71"/>
      <c r="I984" s="72"/>
      <c r="J984" s="73"/>
    </row>
    <row r="985" spans="1:10" x14ac:dyDescent="0.35">
      <c r="A985" s="71"/>
      <c r="B985" s="71"/>
      <c r="C985" s="71"/>
      <c r="D985" s="69"/>
      <c r="E985" s="71"/>
      <c r="F985" s="71"/>
      <c r="G985" s="71"/>
      <c r="H985" s="71"/>
      <c r="I985" s="72"/>
      <c r="J985" s="73"/>
    </row>
    <row r="986" spans="1:10" x14ac:dyDescent="0.35">
      <c r="A986" s="71"/>
      <c r="B986" s="71"/>
      <c r="C986" s="71"/>
      <c r="D986" s="69"/>
      <c r="E986" s="71"/>
      <c r="F986" s="71"/>
      <c r="G986" s="71"/>
      <c r="H986" s="71"/>
      <c r="I986" s="72"/>
      <c r="J986" s="73"/>
    </row>
    <row r="987" spans="1:10" x14ac:dyDescent="0.35">
      <c r="A987" s="71"/>
      <c r="B987" s="71"/>
      <c r="C987" s="71"/>
      <c r="D987" s="69"/>
      <c r="E987" s="71"/>
      <c r="F987" s="71"/>
      <c r="G987" s="71"/>
      <c r="H987" s="71"/>
      <c r="I987" s="72"/>
      <c r="J987" s="73"/>
    </row>
    <row r="988" spans="1:10" x14ac:dyDescent="0.35">
      <c r="A988" s="71"/>
      <c r="B988" s="71"/>
      <c r="C988" s="71"/>
      <c r="D988" s="69"/>
      <c r="E988" s="71"/>
      <c r="F988" s="71"/>
      <c r="G988" s="71"/>
      <c r="H988" s="71"/>
      <c r="I988" s="72"/>
      <c r="J988" s="73"/>
    </row>
    <row r="989" spans="1:10" x14ac:dyDescent="0.35">
      <c r="A989" s="71"/>
      <c r="B989" s="71"/>
      <c r="C989" s="71"/>
      <c r="D989" s="69"/>
      <c r="E989" s="71"/>
      <c r="F989" s="71"/>
      <c r="G989" s="71"/>
      <c r="H989" s="71"/>
      <c r="I989" s="72"/>
      <c r="J989" s="73"/>
    </row>
    <row r="990" spans="1:10" x14ac:dyDescent="0.35">
      <c r="A990" s="71"/>
      <c r="B990" s="71"/>
      <c r="C990" s="71"/>
      <c r="D990" s="69"/>
      <c r="E990" s="71"/>
      <c r="F990" s="71"/>
      <c r="G990" s="71"/>
      <c r="H990" s="71"/>
      <c r="I990" s="72"/>
      <c r="J990" s="73"/>
    </row>
    <row r="991" spans="1:10" x14ac:dyDescent="0.35">
      <c r="A991" s="71"/>
      <c r="B991" s="71"/>
      <c r="C991" s="71"/>
      <c r="D991" s="69"/>
      <c r="E991" s="71"/>
      <c r="F991" s="71"/>
      <c r="G991" s="71"/>
      <c r="H991" s="71"/>
      <c r="I991" s="72"/>
      <c r="J991" s="73"/>
    </row>
    <row r="992" spans="1:10" x14ac:dyDescent="0.35">
      <c r="A992" s="71"/>
      <c r="B992" s="71"/>
      <c r="C992" s="71"/>
      <c r="D992" s="69"/>
      <c r="E992" s="71"/>
      <c r="F992" s="71"/>
      <c r="G992" s="71"/>
      <c r="H992" s="71"/>
      <c r="I992" s="72"/>
      <c r="J992" s="73"/>
    </row>
    <row r="993" spans="1:10" x14ac:dyDescent="0.35">
      <c r="A993" s="71"/>
      <c r="B993" s="71"/>
      <c r="C993" s="71"/>
      <c r="D993" s="69"/>
      <c r="E993" s="71"/>
      <c r="F993" s="71"/>
      <c r="G993" s="71"/>
      <c r="H993" s="71"/>
      <c r="I993" s="72"/>
      <c r="J993" s="73"/>
    </row>
    <row r="994" spans="1:10" x14ac:dyDescent="0.35">
      <c r="A994" s="71"/>
      <c r="B994" s="71"/>
      <c r="C994" s="71"/>
      <c r="D994" s="69"/>
      <c r="E994" s="71"/>
      <c r="F994" s="71"/>
      <c r="G994" s="71"/>
      <c r="H994" s="71"/>
      <c r="I994" s="72"/>
      <c r="J994" s="73"/>
    </row>
    <row r="995" spans="1:10" x14ac:dyDescent="0.35">
      <c r="A995" s="71"/>
      <c r="B995" s="71"/>
      <c r="C995" s="71"/>
      <c r="D995" s="69"/>
      <c r="E995" s="71"/>
      <c r="F995" s="71"/>
      <c r="G995" s="71"/>
      <c r="H995" s="71"/>
      <c r="I995" s="72"/>
      <c r="J995" s="73"/>
    </row>
    <row r="996" spans="1:10" x14ac:dyDescent="0.35">
      <c r="A996" s="71"/>
      <c r="B996" s="71"/>
      <c r="C996" s="71"/>
      <c r="D996" s="69"/>
      <c r="E996" s="71"/>
      <c r="F996" s="71"/>
      <c r="G996" s="71"/>
      <c r="H996" s="71"/>
      <c r="I996" s="72"/>
      <c r="J996" s="73"/>
    </row>
    <row r="997" spans="1:10" x14ac:dyDescent="0.35">
      <c r="A997" s="71"/>
      <c r="B997" s="71"/>
      <c r="C997" s="71"/>
      <c r="D997" s="69"/>
      <c r="E997" s="71"/>
      <c r="F997" s="71"/>
      <c r="G997" s="71"/>
      <c r="H997" s="71"/>
      <c r="I997" s="72"/>
      <c r="J997" s="73"/>
    </row>
    <row r="998" spans="1:10" x14ac:dyDescent="0.35">
      <c r="A998" s="71"/>
      <c r="B998" s="71"/>
      <c r="C998" s="71"/>
      <c r="D998" s="69"/>
      <c r="E998" s="71"/>
      <c r="F998" s="71"/>
      <c r="G998" s="71"/>
      <c r="H998" s="71"/>
      <c r="I998" s="72"/>
      <c r="J998" s="73"/>
    </row>
    <row r="999" spans="1:10" x14ac:dyDescent="0.35">
      <c r="A999" s="71"/>
      <c r="B999" s="71"/>
      <c r="C999" s="71"/>
      <c r="D999" s="69"/>
      <c r="E999" s="71"/>
      <c r="F999" s="71"/>
      <c r="G999" s="71"/>
      <c r="H999" s="71"/>
      <c r="I999" s="72"/>
      <c r="J999" s="73"/>
    </row>
    <row r="1000" spans="1:10" x14ac:dyDescent="0.35">
      <c r="A1000" s="71"/>
      <c r="B1000" s="71"/>
      <c r="C1000" s="71"/>
      <c r="D1000" s="69"/>
      <c r="E1000" s="71"/>
      <c r="F1000" s="71"/>
      <c r="G1000" s="71"/>
      <c r="H1000" s="71"/>
      <c r="I1000" s="72"/>
      <c r="J1000" s="73"/>
    </row>
    <row r="1001" spans="1:10" x14ac:dyDescent="0.35">
      <c r="A1001" s="71"/>
      <c r="B1001" s="71"/>
      <c r="C1001" s="71"/>
      <c r="D1001" s="69"/>
      <c r="E1001" s="71"/>
      <c r="F1001" s="71"/>
      <c r="G1001" s="71"/>
      <c r="H1001" s="71"/>
      <c r="I1001" s="72"/>
      <c r="J1001" s="73"/>
    </row>
    <row r="1002" spans="1:10" x14ac:dyDescent="0.35">
      <c r="A1002" s="71"/>
      <c r="B1002" s="71"/>
      <c r="C1002" s="71"/>
      <c r="D1002" s="69"/>
      <c r="E1002" s="71"/>
      <c r="F1002" s="71"/>
      <c r="G1002" s="71"/>
      <c r="H1002" s="71"/>
      <c r="I1002" s="72"/>
      <c r="J1002" s="73"/>
    </row>
    <row r="1003" spans="1:10" x14ac:dyDescent="0.35">
      <c r="A1003" s="71"/>
      <c r="B1003" s="71"/>
      <c r="C1003" s="71"/>
      <c r="D1003" s="69"/>
      <c r="E1003" s="71"/>
      <c r="F1003" s="71"/>
      <c r="G1003" s="71"/>
      <c r="H1003" s="71"/>
      <c r="I1003" s="72"/>
      <c r="J1003" s="73"/>
    </row>
    <row r="1004" spans="1:10" x14ac:dyDescent="0.35">
      <c r="A1004" s="71"/>
      <c r="B1004" s="71"/>
      <c r="C1004" s="71"/>
      <c r="D1004" s="69"/>
      <c r="E1004" s="71"/>
      <c r="F1004" s="71"/>
      <c r="G1004" s="71"/>
      <c r="H1004" s="71"/>
      <c r="I1004" s="72"/>
      <c r="J1004" s="73"/>
    </row>
    <row r="1005" spans="1:10" x14ac:dyDescent="0.35">
      <c r="A1005" s="71"/>
      <c r="B1005" s="71"/>
      <c r="C1005" s="71"/>
      <c r="D1005" s="69"/>
      <c r="E1005" s="71"/>
      <c r="F1005" s="71"/>
      <c r="G1005" s="71"/>
      <c r="H1005" s="71"/>
      <c r="I1005" s="72"/>
      <c r="J1005" s="73"/>
    </row>
    <row r="1006" spans="1:10" x14ac:dyDescent="0.35">
      <c r="A1006" s="71"/>
      <c r="B1006" s="71"/>
      <c r="C1006" s="71"/>
      <c r="D1006" s="69"/>
      <c r="E1006" s="71"/>
      <c r="F1006" s="71"/>
      <c r="G1006" s="71"/>
      <c r="H1006" s="71"/>
      <c r="I1006" s="72"/>
      <c r="J1006" s="73"/>
    </row>
    <row r="1007" spans="1:10" x14ac:dyDescent="0.35">
      <c r="A1007" s="71"/>
      <c r="B1007" s="71"/>
      <c r="C1007" s="71"/>
      <c r="D1007" s="69"/>
      <c r="E1007" s="71"/>
      <c r="F1007" s="71"/>
      <c r="G1007" s="71"/>
      <c r="H1007" s="71"/>
      <c r="I1007" s="72"/>
      <c r="J1007" s="73"/>
    </row>
    <row r="1008" spans="1:10" x14ac:dyDescent="0.35">
      <c r="A1008" s="71"/>
      <c r="B1008" s="71"/>
      <c r="C1008" s="71"/>
      <c r="D1008" s="69"/>
      <c r="E1008" s="71"/>
      <c r="F1008" s="71"/>
      <c r="G1008" s="71"/>
      <c r="H1008" s="71"/>
      <c r="I1008" s="72"/>
      <c r="J1008" s="73"/>
    </row>
    <row r="1009" spans="1:10" x14ac:dyDescent="0.35">
      <c r="A1009" s="71"/>
      <c r="B1009" s="71"/>
      <c r="C1009" s="71"/>
      <c r="D1009" s="69"/>
      <c r="E1009" s="71"/>
      <c r="F1009" s="71"/>
      <c r="G1009" s="71"/>
      <c r="H1009" s="71"/>
      <c r="I1009" s="72"/>
      <c r="J1009" s="73"/>
    </row>
    <row r="1010" spans="1:10" x14ac:dyDescent="0.35">
      <c r="A1010" s="71"/>
      <c r="B1010" s="71"/>
      <c r="C1010" s="71"/>
      <c r="D1010" s="69"/>
      <c r="E1010" s="71"/>
      <c r="F1010" s="71"/>
      <c r="G1010" s="71"/>
      <c r="H1010" s="71"/>
      <c r="I1010" s="72"/>
      <c r="J1010" s="73"/>
    </row>
    <row r="1011" spans="1:10" x14ac:dyDescent="0.35">
      <c r="A1011" s="71"/>
      <c r="B1011" s="71"/>
      <c r="C1011" s="71"/>
      <c r="D1011" s="69"/>
      <c r="E1011" s="71"/>
      <c r="F1011" s="71"/>
      <c r="G1011" s="71"/>
      <c r="H1011" s="71"/>
      <c r="I1011" s="72"/>
      <c r="J1011" s="73"/>
    </row>
    <row r="1012" spans="1:10" x14ac:dyDescent="0.35">
      <c r="A1012" s="71"/>
      <c r="B1012" s="71"/>
      <c r="C1012" s="71"/>
      <c r="D1012" s="69"/>
      <c r="E1012" s="71"/>
      <c r="F1012" s="71"/>
      <c r="G1012" s="71"/>
      <c r="H1012" s="71"/>
      <c r="I1012" s="72"/>
      <c r="J1012" s="73"/>
    </row>
    <row r="1013" spans="1:10" x14ac:dyDescent="0.35">
      <c r="A1013" s="71"/>
      <c r="B1013" s="71"/>
      <c r="C1013" s="71"/>
      <c r="D1013" s="69"/>
      <c r="E1013" s="71"/>
      <c r="F1013" s="71"/>
      <c r="G1013" s="71"/>
      <c r="H1013" s="71"/>
      <c r="I1013" s="72"/>
      <c r="J1013" s="73"/>
    </row>
    <row r="1014" spans="1:10" x14ac:dyDescent="0.35">
      <c r="A1014" s="71"/>
      <c r="B1014" s="71"/>
      <c r="C1014" s="71"/>
      <c r="D1014" s="69"/>
      <c r="E1014" s="71"/>
      <c r="F1014" s="71"/>
      <c r="G1014" s="71"/>
      <c r="H1014" s="71"/>
      <c r="I1014" s="72"/>
      <c r="J1014" s="73"/>
    </row>
    <row r="1015" spans="1:10" x14ac:dyDescent="0.35">
      <c r="A1015" s="71"/>
      <c r="B1015" s="71"/>
      <c r="C1015" s="71"/>
      <c r="D1015" s="69"/>
      <c r="E1015" s="71"/>
      <c r="F1015" s="71"/>
      <c r="G1015" s="71"/>
      <c r="H1015" s="71"/>
      <c r="I1015" s="72"/>
      <c r="J1015" s="73"/>
    </row>
    <row r="1016" spans="1:10" x14ac:dyDescent="0.35">
      <c r="A1016" s="71"/>
      <c r="B1016" s="71"/>
      <c r="C1016" s="71"/>
      <c r="D1016" s="69"/>
      <c r="E1016" s="71"/>
      <c r="F1016" s="71"/>
      <c r="G1016" s="71"/>
      <c r="H1016" s="71"/>
      <c r="I1016" s="72"/>
      <c r="J1016" s="73"/>
    </row>
    <row r="1017" spans="1:10" x14ac:dyDescent="0.35">
      <c r="A1017" s="71"/>
      <c r="B1017" s="71"/>
      <c r="C1017" s="71"/>
      <c r="D1017" s="69"/>
      <c r="E1017" s="71"/>
      <c r="F1017" s="71"/>
      <c r="G1017" s="71"/>
      <c r="H1017" s="71"/>
      <c r="I1017" s="72"/>
      <c r="J1017" s="73"/>
    </row>
    <row r="1018" spans="1:10" x14ac:dyDescent="0.35">
      <c r="A1018" s="71"/>
      <c r="B1018" s="71"/>
      <c r="C1018" s="71"/>
      <c r="D1018" s="69"/>
      <c r="E1018" s="71"/>
      <c r="F1018" s="71"/>
      <c r="G1018" s="71"/>
      <c r="H1018" s="71"/>
      <c r="I1018" s="72"/>
      <c r="J1018" s="73"/>
    </row>
    <row r="1019" spans="1:10" x14ac:dyDescent="0.35">
      <c r="A1019" s="71"/>
      <c r="B1019" s="71"/>
      <c r="C1019" s="71"/>
      <c r="D1019" s="69"/>
      <c r="E1019" s="71"/>
      <c r="F1019" s="71"/>
      <c r="G1019" s="71"/>
      <c r="H1019" s="71"/>
      <c r="I1019" s="72"/>
      <c r="J1019" s="73"/>
    </row>
    <row r="1020" spans="1:10" x14ac:dyDescent="0.35">
      <c r="A1020" s="71"/>
      <c r="B1020" s="71"/>
      <c r="C1020" s="71"/>
      <c r="D1020" s="69"/>
      <c r="E1020" s="71"/>
      <c r="F1020" s="71"/>
      <c r="G1020" s="71"/>
      <c r="H1020" s="71"/>
      <c r="I1020" s="72"/>
      <c r="J1020" s="73"/>
    </row>
    <row r="1021" spans="1:10" x14ac:dyDescent="0.35">
      <c r="A1021" s="71"/>
      <c r="B1021" s="71"/>
      <c r="C1021" s="71"/>
      <c r="D1021" s="69"/>
      <c r="E1021" s="71"/>
      <c r="F1021" s="71"/>
      <c r="G1021" s="71"/>
      <c r="H1021" s="71"/>
      <c r="I1021" s="72"/>
      <c r="J1021" s="73"/>
    </row>
    <row r="1022" spans="1:10" x14ac:dyDescent="0.35">
      <c r="A1022" s="71"/>
      <c r="B1022" s="71"/>
      <c r="C1022" s="71"/>
      <c r="D1022" s="69"/>
      <c r="E1022" s="71"/>
      <c r="F1022" s="71"/>
      <c r="G1022" s="71"/>
      <c r="H1022" s="71"/>
      <c r="I1022" s="72"/>
      <c r="J1022" s="73"/>
    </row>
    <row r="1023" spans="1:10" x14ac:dyDescent="0.35">
      <c r="A1023" s="71"/>
      <c r="B1023" s="71"/>
      <c r="C1023" s="71"/>
      <c r="D1023" s="69"/>
      <c r="E1023" s="71"/>
      <c r="F1023" s="71"/>
      <c r="G1023" s="71"/>
      <c r="H1023" s="71"/>
      <c r="I1023" s="72"/>
      <c r="J1023" s="73"/>
    </row>
    <row r="1024" spans="1:10" x14ac:dyDescent="0.35">
      <c r="A1024" s="71"/>
      <c r="B1024" s="71"/>
      <c r="C1024" s="71"/>
      <c r="D1024" s="69"/>
      <c r="E1024" s="71"/>
      <c r="F1024" s="71"/>
      <c r="G1024" s="71"/>
      <c r="H1024" s="71"/>
      <c r="I1024" s="72"/>
      <c r="J1024" s="73"/>
    </row>
    <row r="1025" spans="1:10" x14ac:dyDescent="0.35">
      <c r="A1025" s="71"/>
      <c r="B1025" s="71"/>
      <c r="C1025" s="71"/>
      <c r="D1025" s="69"/>
      <c r="E1025" s="71"/>
      <c r="F1025" s="71"/>
      <c r="G1025" s="71"/>
      <c r="H1025" s="71"/>
      <c r="I1025" s="72"/>
      <c r="J1025" s="73"/>
    </row>
    <row r="1026" spans="1:10" x14ac:dyDescent="0.35">
      <c r="A1026" s="71"/>
      <c r="B1026" s="71"/>
      <c r="C1026" s="71"/>
      <c r="D1026" s="69"/>
      <c r="E1026" s="71"/>
      <c r="F1026" s="71"/>
      <c r="G1026" s="71"/>
      <c r="H1026" s="71"/>
      <c r="I1026" s="72"/>
      <c r="J1026" s="73"/>
    </row>
    <row r="1027" spans="1:10" x14ac:dyDescent="0.35">
      <c r="A1027" s="71"/>
      <c r="B1027" s="71"/>
      <c r="C1027" s="71"/>
      <c r="D1027" s="69"/>
      <c r="E1027" s="71"/>
      <c r="F1027" s="71"/>
      <c r="G1027" s="71"/>
      <c r="H1027" s="71"/>
      <c r="I1027" s="72"/>
      <c r="J1027" s="73"/>
    </row>
    <row r="1028" spans="1:10" x14ac:dyDescent="0.35">
      <c r="A1028" s="71"/>
      <c r="B1028" s="71"/>
      <c r="C1028" s="71"/>
      <c r="D1028" s="69"/>
      <c r="E1028" s="71"/>
      <c r="F1028" s="71"/>
      <c r="G1028" s="71"/>
      <c r="H1028" s="71"/>
      <c r="I1028" s="72"/>
      <c r="J1028" s="73"/>
    </row>
    <row r="1029" spans="1:10" x14ac:dyDescent="0.35">
      <c r="A1029" s="71"/>
      <c r="B1029" s="71"/>
      <c r="C1029" s="71"/>
      <c r="D1029" s="69"/>
      <c r="E1029" s="71"/>
      <c r="F1029" s="71"/>
      <c r="G1029" s="71"/>
      <c r="H1029" s="71"/>
      <c r="I1029" s="72"/>
      <c r="J1029" s="73"/>
    </row>
    <row r="1030" spans="1:10" x14ac:dyDescent="0.35">
      <c r="A1030" s="71"/>
      <c r="B1030" s="71"/>
      <c r="C1030" s="71"/>
      <c r="D1030" s="69"/>
      <c r="E1030" s="71"/>
      <c r="F1030" s="71"/>
      <c r="G1030" s="71"/>
      <c r="H1030" s="71"/>
      <c r="I1030" s="72"/>
      <c r="J1030" s="73"/>
    </row>
    <row r="1031" spans="1:10" x14ac:dyDescent="0.35">
      <c r="A1031" s="71"/>
      <c r="B1031" s="71"/>
      <c r="C1031" s="71"/>
      <c r="D1031" s="69"/>
      <c r="E1031" s="71"/>
      <c r="F1031" s="71"/>
      <c r="G1031" s="71"/>
      <c r="H1031" s="71"/>
      <c r="I1031" s="72"/>
      <c r="J1031" s="73"/>
    </row>
    <row r="1032" spans="1:10" x14ac:dyDescent="0.35">
      <c r="A1032" s="71"/>
      <c r="B1032" s="71"/>
      <c r="C1032" s="71"/>
      <c r="D1032" s="69"/>
      <c r="E1032" s="71"/>
      <c r="F1032" s="71"/>
      <c r="G1032" s="71"/>
      <c r="H1032" s="71"/>
      <c r="I1032" s="72"/>
      <c r="J1032" s="73"/>
    </row>
    <row r="1033" spans="1:10" x14ac:dyDescent="0.35">
      <c r="A1033" s="71"/>
      <c r="B1033" s="71"/>
      <c r="C1033" s="71"/>
      <c r="D1033" s="69"/>
      <c r="E1033" s="71"/>
      <c r="F1033" s="71"/>
      <c r="G1033" s="71"/>
      <c r="H1033" s="71"/>
      <c r="I1033" s="72"/>
      <c r="J1033" s="73"/>
    </row>
    <row r="1034" spans="1:10" x14ac:dyDescent="0.35">
      <c r="A1034" s="71"/>
      <c r="B1034" s="71"/>
      <c r="C1034" s="71"/>
      <c r="D1034" s="69"/>
      <c r="E1034" s="71"/>
      <c r="F1034" s="71"/>
      <c r="G1034" s="71"/>
      <c r="H1034" s="71"/>
      <c r="I1034" s="72"/>
      <c r="J1034" s="73"/>
    </row>
    <row r="1035" spans="1:10" x14ac:dyDescent="0.35">
      <c r="A1035" s="71"/>
      <c r="B1035" s="71"/>
      <c r="C1035" s="71"/>
      <c r="D1035" s="69"/>
      <c r="E1035" s="71"/>
      <c r="F1035" s="71"/>
      <c r="G1035" s="71"/>
      <c r="H1035" s="71"/>
      <c r="I1035" s="72"/>
      <c r="J1035" s="73"/>
    </row>
    <row r="1036" spans="1:10" x14ac:dyDescent="0.35">
      <c r="A1036" s="71"/>
      <c r="B1036" s="71"/>
      <c r="C1036" s="71"/>
      <c r="D1036" s="69"/>
      <c r="E1036" s="71"/>
      <c r="F1036" s="71"/>
      <c r="G1036" s="71"/>
      <c r="H1036" s="71"/>
      <c r="I1036" s="72"/>
      <c r="J1036" s="73"/>
    </row>
    <row r="1037" spans="1:10" x14ac:dyDescent="0.35">
      <c r="A1037" s="71"/>
      <c r="B1037" s="71"/>
      <c r="C1037" s="71"/>
      <c r="D1037" s="69"/>
      <c r="E1037" s="71"/>
      <c r="F1037" s="71"/>
      <c r="G1037" s="71"/>
      <c r="H1037" s="71"/>
      <c r="I1037" s="72"/>
      <c r="J1037" s="73"/>
    </row>
    <row r="1038" spans="1:10" x14ac:dyDescent="0.35">
      <c r="A1038" s="71"/>
      <c r="B1038" s="71"/>
      <c r="C1038" s="71"/>
      <c r="D1038" s="69"/>
      <c r="E1038" s="71"/>
      <c r="F1038" s="71"/>
      <c r="G1038" s="71"/>
      <c r="H1038" s="71"/>
      <c r="I1038" s="72"/>
      <c r="J1038" s="73"/>
    </row>
    <row r="1039" spans="1:10" x14ac:dyDescent="0.35">
      <c r="A1039" s="71"/>
      <c r="B1039" s="71"/>
      <c r="C1039" s="71"/>
      <c r="D1039" s="69"/>
      <c r="E1039" s="71"/>
      <c r="F1039" s="71"/>
      <c r="G1039" s="71"/>
      <c r="H1039" s="71"/>
      <c r="I1039" s="72"/>
      <c r="J1039" s="73"/>
    </row>
    <row r="1040" spans="1:10" x14ac:dyDescent="0.35">
      <c r="A1040" s="71"/>
      <c r="B1040" s="71"/>
      <c r="C1040" s="71"/>
      <c r="D1040" s="69"/>
      <c r="E1040" s="71"/>
      <c r="F1040" s="71"/>
      <c r="G1040" s="71"/>
      <c r="H1040" s="71"/>
      <c r="I1040" s="72"/>
      <c r="J1040" s="73"/>
    </row>
    <row r="1041" spans="1:10" x14ac:dyDescent="0.35">
      <c r="A1041" s="71"/>
      <c r="B1041" s="71"/>
      <c r="C1041" s="71"/>
      <c r="D1041" s="69"/>
      <c r="E1041" s="71"/>
      <c r="F1041" s="71"/>
      <c r="G1041" s="71"/>
      <c r="H1041" s="71"/>
      <c r="I1041" s="72"/>
      <c r="J1041" s="73"/>
    </row>
    <row r="1042" spans="1:10" x14ac:dyDescent="0.35">
      <c r="A1042" s="71"/>
      <c r="B1042" s="71"/>
      <c r="C1042" s="71"/>
      <c r="D1042" s="69"/>
      <c r="E1042" s="71"/>
      <c r="F1042" s="71"/>
      <c r="G1042" s="71"/>
      <c r="H1042" s="71"/>
      <c r="I1042" s="72"/>
      <c r="J1042" s="73"/>
    </row>
    <row r="1043" spans="1:10" x14ac:dyDescent="0.35">
      <c r="A1043" s="71"/>
      <c r="B1043" s="71"/>
      <c r="C1043" s="71"/>
      <c r="D1043" s="69"/>
      <c r="E1043" s="71"/>
      <c r="F1043" s="71"/>
      <c r="G1043" s="71"/>
      <c r="H1043" s="71"/>
      <c r="I1043" s="72"/>
      <c r="J1043" s="73"/>
    </row>
    <row r="1044" spans="1:10" x14ac:dyDescent="0.35">
      <c r="A1044" s="71"/>
      <c r="B1044" s="71"/>
      <c r="C1044" s="71"/>
      <c r="D1044" s="69"/>
      <c r="E1044" s="71"/>
      <c r="F1044" s="71"/>
      <c r="G1044" s="71"/>
      <c r="H1044" s="71"/>
      <c r="I1044" s="72"/>
      <c r="J1044" s="73"/>
    </row>
    <row r="1045" spans="1:10" x14ac:dyDescent="0.35">
      <c r="A1045" s="71"/>
      <c r="B1045" s="71"/>
      <c r="C1045" s="71"/>
      <c r="D1045" s="69"/>
      <c r="E1045" s="71"/>
      <c r="F1045" s="71"/>
      <c r="G1045" s="71"/>
      <c r="H1045" s="71"/>
      <c r="I1045" s="72"/>
      <c r="J1045" s="73"/>
    </row>
    <row r="1046" spans="1:10" x14ac:dyDescent="0.35">
      <c r="A1046" s="71"/>
      <c r="B1046" s="71"/>
      <c r="C1046" s="71"/>
      <c r="D1046" s="69"/>
      <c r="E1046" s="71"/>
      <c r="F1046" s="71"/>
      <c r="G1046" s="71"/>
      <c r="H1046" s="71"/>
      <c r="I1046" s="72"/>
      <c r="J1046" s="73"/>
    </row>
    <row r="1047" spans="1:10" x14ac:dyDescent="0.35">
      <c r="A1047" s="71"/>
      <c r="B1047" s="71"/>
      <c r="C1047" s="71"/>
      <c r="D1047" s="69"/>
      <c r="E1047" s="71"/>
      <c r="F1047" s="71"/>
      <c r="G1047" s="71"/>
      <c r="H1047" s="71"/>
      <c r="I1047" s="72"/>
      <c r="J1047" s="73"/>
    </row>
    <row r="1048" spans="1:10" x14ac:dyDescent="0.35">
      <c r="A1048" s="71"/>
      <c r="B1048" s="71"/>
      <c r="C1048" s="71"/>
      <c r="D1048" s="69"/>
      <c r="E1048" s="71"/>
      <c r="F1048" s="71"/>
      <c r="G1048" s="71"/>
      <c r="H1048" s="71"/>
      <c r="I1048" s="72"/>
      <c r="J1048" s="73"/>
    </row>
    <row r="1049" spans="1:10" x14ac:dyDescent="0.35">
      <c r="A1049" s="71"/>
      <c r="B1049" s="71"/>
      <c r="C1049" s="71"/>
      <c r="D1049" s="69"/>
      <c r="E1049" s="71"/>
      <c r="F1049" s="71"/>
      <c r="G1049" s="71"/>
      <c r="H1049" s="71"/>
      <c r="I1049" s="72"/>
      <c r="J1049" s="73"/>
    </row>
    <row r="1050" spans="1:10" x14ac:dyDescent="0.35">
      <c r="A1050" s="71"/>
      <c r="B1050" s="71"/>
      <c r="C1050" s="71"/>
      <c r="D1050" s="69"/>
      <c r="E1050" s="71"/>
      <c r="F1050" s="71"/>
      <c r="G1050" s="71"/>
      <c r="H1050" s="71"/>
      <c r="I1050" s="72"/>
      <c r="J1050" s="73"/>
    </row>
    <row r="1051" spans="1:10" x14ac:dyDescent="0.35">
      <c r="A1051" s="71"/>
      <c r="B1051" s="71"/>
      <c r="C1051" s="71"/>
      <c r="D1051" s="69"/>
      <c r="E1051" s="71"/>
      <c r="F1051" s="71"/>
      <c r="G1051" s="71"/>
      <c r="H1051" s="71"/>
      <c r="I1051" s="72"/>
      <c r="J1051" s="73"/>
    </row>
    <row r="1052" spans="1:10" x14ac:dyDescent="0.35">
      <c r="A1052" s="71"/>
      <c r="B1052" s="71"/>
      <c r="C1052" s="71"/>
      <c r="D1052" s="69"/>
      <c r="E1052" s="71"/>
      <c r="F1052" s="71"/>
      <c r="G1052" s="71"/>
      <c r="H1052" s="71"/>
      <c r="I1052" s="72"/>
      <c r="J1052" s="73"/>
    </row>
    <row r="1053" spans="1:10" x14ac:dyDescent="0.35">
      <c r="A1053" s="71"/>
      <c r="B1053" s="71"/>
      <c r="C1053" s="71"/>
      <c r="D1053" s="69"/>
      <c r="E1053" s="71"/>
      <c r="F1053" s="71"/>
      <c r="G1053" s="71"/>
      <c r="H1053" s="71"/>
      <c r="I1053" s="72"/>
      <c r="J1053" s="73"/>
    </row>
    <row r="1054" spans="1:10" x14ac:dyDescent="0.35">
      <c r="A1054" s="71"/>
      <c r="B1054" s="71"/>
      <c r="C1054" s="71"/>
      <c r="D1054" s="69"/>
      <c r="E1054" s="71"/>
      <c r="F1054" s="71"/>
      <c r="G1054" s="71"/>
      <c r="H1054" s="71"/>
      <c r="I1054" s="72"/>
      <c r="J1054" s="73"/>
    </row>
    <row r="1055" spans="1:10" x14ac:dyDescent="0.35">
      <c r="A1055" s="71"/>
      <c r="B1055" s="71"/>
      <c r="C1055" s="71"/>
      <c r="D1055" s="69"/>
      <c r="E1055" s="71"/>
      <c r="F1055" s="71"/>
      <c r="G1055" s="71"/>
      <c r="H1055" s="71"/>
      <c r="I1055" s="72"/>
      <c r="J1055" s="73"/>
    </row>
    <row r="1056" spans="1:10" x14ac:dyDescent="0.35">
      <c r="A1056" s="71"/>
      <c r="B1056" s="71"/>
      <c r="C1056" s="71"/>
      <c r="D1056" s="69"/>
      <c r="E1056" s="71"/>
      <c r="F1056" s="71"/>
      <c r="G1056" s="71"/>
      <c r="H1056" s="71"/>
      <c r="I1056" s="72"/>
      <c r="J1056" s="73"/>
    </row>
    <row r="1057" spans="1:10" x14ac:dyDescent="0.35">
      <c r="A1057" s="71"/>
      <c r="B1057" s="71"/>
      <c r="C1057" s="71"/>
      <c r="D1057" s="69"/>
      <c r="E1057" s="71"/>
      <c r="F1057" s="71"/>
      <c r="G1057" s="71"/>
      <c r="H1057" s="71"/>
      <c r="I1057" s="72"/>
      <c r="J1057" s="73"/>
    </row>
    <row r="1058" spans="1:10" x14ac:dyDescent="0.35">
      <c r="A1058" s="71"/>
      <c r="B1058" s="71"/>
      <c r="C1058" s="71"/>
      <c r="D1058" s="69"/>
      <c r="E1058" s="71"/>
      <c r="F1058" s="71"/>
      <c r="G1058" s="71"/>
      <c r="H1058" s="71"/>
      <c r="I1058" s="72"/>
      <c r="J1058" s="73"/>
    </row>
    <row r="1059" spans="1:10" x14ac:dyDescent="0.35">
      <c r="A1059" s="71"/>
      <c r="B1059" s="71"/>
      <c r="C1059" s="71"/>
      <c r="D1059" s="69"/>
      <c r="E1059" s="71"/>
      <c r="F1059" s="71"/>
      <c r="G1059" s="71"/>
      <c r="H1059" s="71"/>
      <c r="I1059" s="72"/>
      <c r="J1059" s="73"/>
    </row>
    <row r="1060" spans="1:10" x14ac:dyDescent="0.35">
      <c r="A1060" s="71"/>
      <c r="B1060" s="71"/>
      <c r="C1060" s="71"/>
      <c r="D1060" s="69"/>
      <c r="E1060" s="71"/>
      <c r="F1060" s="71"/>
      <c r="G1060" s="71"/>
      <c r="H1060" s="71"/>
      <c r="I1060" s="72"/>
      <c r="J1060" s="73"/>
    </row>
    <row r="1061" spans="1:10" x14ac:dyDescent="0.35">
      <c r="A1061" s="71"/>
      <c r="B1061" s="71"/>
      <c r="C1061" s="71"/>
      <c r="D1061" s="69"/>
      <c r="E1061" s="71"/>
      <c r="F1061" s="71"/>
      <c r="G1061" s="71"/>
      <c r="H1061" s="71"/>
      <c r="I1061" s="72"/>
      <c r="J1061" s="73"/>
    </row>
    <row r="1062" spans="1:10" x14ac:dyDescent="0.35">
      <c r="A1062" s="71"/>
      <c r="B1062" s="71"/>
      <c r="C1062" s="71"/>
      <c r="D1062" s="69"/>
      <c r="E1062" s="71"/>
      <c r="F1062" s="71"/>
      <c r="G1062" s="71"/>
      <c r="H1062" s="71"/>
      <c r="I1062" s="72"/>
      <c r="J1062" s="73"/>
    </row>
    <row r="1063" spans="1:10" x14ac:dyDescent="0.35">
      <c r="A1063" s="71"/>
      <c r="B1063" s="71"/>
      <c r="C1063" s="71"/>
      <c r="D1063" s="69"/>
      <c r="E1063" s="71"/>
      <c r="F1063" s="71"/>
      <c r="G1063" s="71"/>
      <c r="H1063" s="71"/>
      <c r="I1063" s="72"/>
      <c r="J1063" s="73"/>
    </row>
    <row r="1064" spans="1:10" x14ac:dyDescent="0.35">
      <c r="A1064" s="71"/>
      <c r="B1064" s="71"/>
      <c r="C1064" s="71"/>
      <c r="D1064" s="69"/>
      <c r="E1064" s="71"/>
      <c r="F1064" s="71"/>
      <c r="G1064" s="71"/>
      <c r="H1064" s="71"/>
      <c r="I1064" s="72"/>
      <c r="J1064" s="73"/>
    </row>
    <row r="1065" spans="1:10" x14ac:dyDescent="0.35">
      <c r="A1065" s="71"/>
      <c r="B1065" s="71"/>
      <c r="C1065" s="71"/>
      <c r="D1065" s="69"/>
      <c r="E1065" s="71"/>
      <c r="F1065" s="71"/>
      <c r="G1065" s="71"/>
      <c r="H1065" s="71"/>
      <c r="I1065" s="72"/>
      <c r="J1065" s="73"/>
    </row>
    <row r="1066" spans="1:10" x14ac:dyDescent="0.35">
      <c r="A1066" s="71"/>
      <c r="B1066" s="71"/>
      <c r="C1066" s="71"/>
      <c r="D1066" s="69"/>
      <c r="E1066" s="71"/>
      <c r="F1066" s="71"/>
      <c r="G1066" s="71"/>
      <c r="H1066" s="71"/>
      <c r="I1066" s="72"/>
      <c r="J1066" s="73"/>
    </row>
    <row r="1067" spans="1:10" x14ac:dyDescent="0.35">
      <c r="A1067" s="71"/>
      <c r="B1067" s="71"/>
      <c r="C1067" s="71"/>
      <c r="D1067" s="69"/>
      <c r="E1067" s="71"/>
      <c r="F1067" s="71"/>
      <c r="G1067" s="71"/>
      <c r="H1067" s="71"/>
      <c r="I1067" s="72"/>
      <c r="J1067" s="73"/>
    </row>
    <row r="1068" spans="1:10" x14ac:dyDescent="0.35">
      <c r="A1068" s="71"/>
      <c r="B1068" s="71"/>
      <c r="C1068" s="71"/>
      <c r="D1068" s="69"/>
      <c r="E1068" s="71"/>
      <c r="F1068" s="71"/>
      <c r="G1068" s="71"/>
      <c r="H1068" s="71"/>
      <c r="I1068" s="72"/>
      <c r="J1068" s="73"/>
    </row>
    <row r="1069" spans="1:10" x14ac:dyDescent="0.35">
      <c r="A1069" s="71"/>
      <c r="B1069" s="71"/>
      <c r="C1069" s="71"/>
      <c r="D1069" s="69"/>
      <c r="E1069" s="71"/>
      <c r="F1069" s="71"/>
      <c r="G1069" s="71"/>
      <c r="H1069" s="71"/>
      <c r="I1069" s="72"/>
      <c r="J1069" s="73"/>
    </row>
    <row r="1070" spans="1:10" x14ac:dyDescent="0.35">
      <c r="A1070" s="71"/>
      <c r="B1070" s="71"/>
      <c r="C1070" s="71"/>
      <c r="D1070" s="69"/>
      <c r="E1070" s="71"/>
      <c r="F1070" s="71"/>
      <c r="G1070" s="71"/>
      <c r="H1070" s="71"/>
      <c r="I1070" s="72"/>
      <c r="J1070" s="73"/>
    </row>
    <row r="1071" spans="1:10" x14ac:dyDescent="0.35">
      <c r="A1071" s="71"/>
      <c r="B1071" s="71"/>
      <c r="C1071" s="71"/>
      <c r="D1071" s="69"/>
      <c r="E1071" s="71"/>
      <c r="F1071" s="71"/>
      <c r="G1071" s="71"/>
      <c r="H1071" s="71"/>
      <c r="I1071" s="72"/>
      <c r="J1071" s="73"/>
    </row>
    <row r="1072" spans="1:10" x14ac:dyDescent="0.35">
      <c r="A1072" s="71"/>
      <c r="B1072" s="71"/>
      <c r="C1072" s="71"/>
      <c r="D1072" s="69"/>
      <c r="E1072" s="71"/>
      <c r="F1072" s="71"/>
      <c r="G1072" s="71"/>
      <c r="H1072" s="71"/>
      <c r="I1072" s="72"/>
      <c r="J1072" s="73"/>
    </row>
    <row r="1073" spans="1:10" x14ac:dyDescent="0.35">
      <c r="A1073" s="71"/>
      <c r="B1073" s="71"/>
      <c r="C1073" s="71"/>
      <c r="D1073" s="69"/>
      <c r="E1073" s="71"/>
      <c r="F1073" s="71"/>
      <c r="G1073" s="71"/>
      <c r="H1073" s="71"/>
      <c r="I1073" s="72"/>
      <c r="J1073" s="73"/>
    </row>
    <row r="1074" spans="1:10" x14ac:dyDescent="0.35">
      <c r="A1074" s="71"/>
      <c r="B1074" s="71"/>
      <c r="C1074" s="71"/>
      <c r="D1074" s="69"/>
      <c r="E1074" s="71"/>
      <c r="F1074" s="71"/>
      <c r="G1074" s="71"/>
      <c r="H1074" s="71"/>
      <c r="I1074" s="72"/>
      <c r="J1074" s="73"/>
    </row>
    <row r="1075" spans="1:10" x14ac:dyDescent="0.35">
      <c r="A1075" s="71"/>
      <c r="B1075" s="71"/>
      <c r="C1075" s="71"/>
      <c r="D1075" s="69"/>
      <c r="E1075" s="71"/>
      <c r="F1075" s="71"/>
      <c r="G1075" s="71"/>
      <c r="H1075" s="71"/>
      <c r="I1075" s="72"/>
      <c r="J1075" s="73"/>
    </row>
    <row r="1076" spans="1:10" x14ac:dyDescent="0.35">
      <c r="A1076" s="71"/>
      <c r="B1076" s="71"/>
      <c r="C1076" s="71"/>
      <c r="D1076" s="69"/>
      <c r="E1076" s="71"/>
      <c r="F1076" s="71"/>
      <c r="G1076" s="71"/>
      <c r="H1076" s="71"/>
      <c r="I1076" s="72"/>
      <c r="J1076" s="73"/>
    </row>
    <row r="1077" spans="1:10" x14ac:dyDescent="0.35">
      <c r="A1077" s="71"/>
      <c r="B1077" s="71"/>
      <c r="C1077" s="71"/>
      <c r="D1077" s="69"/>
      <c r="E1077" s="71"/>
      <c r="F1077" s="71"/>
      <c r="G1077" s="71"/>
      <c r="H1077" s="71"/>
      <c r="I1077" s="72"/>
      <c r="J1077" s="73"/>
    </row>
    <row r="1078" spans="1:10" x14ac:dyDescent="0.35">
      <c r="A1078" s="71"/>
      <c r="B1078" s="71"/>
      <c r="C1078" s="71"/>
      <c r="D1078" s="69"/>
      <c r="E1078" s="71"/>
      <c r="F1078" s="71"/>
      <c r="G1078" s="71"/>
      <c r="H1078" s="71"/>
      <c r="I1078" s="72"/>
      <c r="J1078" s="73"/>
    </row>
    <row r="1079" spans="1:10" x14ac:dyDescent="0.35">
      <c r="A1079" s="71"/>
      <c r="B1079" s="71"/>
      <c r="C1079" s="71"/>
      <c r="D1079" s="69"/>
      <c r="E1079" s="71"/>
      <c r="F1079" s="71"/>
      <c r="G1079" s="71"/>
      <c r="H1079" s="71"/>
      <c r="I1079" s="72"/>
      <c r="J1079" s="73"/>
    </row>
    <row r="1080" spans="1:10" x14ac:dyDescent="0.35">
      <c r="A1080" s="71"/>
      <c r="B1080" s="71"/>
      <c r="C1080" s="71"/>
      <c r="D1080" s="69"/>
      <c r="E1080" s="71"/>
      <c r="F1080" s="71"/>
      <c r="G1080" s="71"/>
      <c r="H1080" s="71"/>
      <c r="I1080" s="72"/>
      <c r="J1080" s="73"/>
    </row>
    <row r="1081" spans="1:10" x14ac:dyDescent="0.35">
      <c r="A1081" s="71"/>
      <c r="B1081" s="71"/>
      <c r="C1081" s="71"/>
      <c r="D1081" s="69"/>
      <c r="E1081" s="71"/>
      <c r="F1081" s="71"/>
      <c r="G1081" s="71"/>
      <c r="H1081" s="71"/>
      <c r="I1081" s="72"/>
      <c r="J1081" s="73"/>
    </row>
    <row r="1082" spans="1:10" x14ac:dyDescent="0.35">
      <c r="A1082" s="71"/>
      <c r="B1082" s="71"/>
      <c r="C1082" s="71"/>
      <c r="D1082" s="69"/>
      <c r="E1082" s="71"/>
      <c r="F1082" s="71"/>
      <c r="G1082" s="71"/>
      <c r="H1082" s="71"/>
      <c r="I1082" s="72"/>
      <c r="J1082" s="73"/>
    </row>
    <row r="1083" spans="1:10" x14ac:dyDescent="0.35">
      <c r="A1083" s="71"/>
      <c r="B1083" s="71"/>
      <c r="C1083" s="71"/>
      <c r="D1083" s="69"/>
      <c r="E1083" s="71"/>
      <c r="F1083" s="71"/>
      <c r="G1083" s="71"/>
      <c r="H1083" s="71"/>
      <c r="I1083" s="72"/>
      <c r="J1083" s="73"/>
    </row>
    <row r="1084" spans="1:10" x14ac:dyDescent="0.35">
      <c r="A1084" s="71"/>
      <c r="B1084" s="71"/>
      <c r="C1084" s="71"/>
      <c r="D1084" s="69"/>
      <c r="E1084" s="71"/>
      <c r="F1084" s="71"/>
      <c r="G1084" s="71"/>
      <c r="H1084" s="71"/>
      <c r="I1084" s="72"/>
      <c r="J1084" s="73"/>
    </row>
    <row r="1085" spans="1:10" x14ac:dyDescent="0.35">
      <c r="A1085" s="71"/>
      <c r="B1085" s="71"/>
      <c r="C1085" s="71"/>
      <c r="D1085" s="69"/>
      <c r="E1085" s="71"/>
      <c r="F1085" s="71"/>
      <c r="G1085" s="71"/>
      <c r="H1085" s="71"/>
      <c r="I1085" s="72"/>
      <c r="J1085" s="73"/>
    </row>
    <row r="1086" spans="1:10" x14ac:dyDescent="0.35">
      <c r="A1086" s="71"/>
      <c r="B1086" s="71"/>
      <c r="C1086" s="71"/>
      <c r="D1086" s="69"/>
      <c r="E1086" s="71"/>
      <c r="F1086" s="71"/>
      <c r="G1086" s="71"/>
      <c r="H1086" s="71"/>
      <c r="I1086" s="72"/>
      <c r="J1086" s="73"/>
    </row>
    <row r="1087" spans="1:10" x14ac:dyDescent="0.35">
      <c r="A1087" s="71"/>
      <c r="B1087" s="71"/>
      <c r="C1087" s="71"/>
      <c r="D1087" s="69"/>
      <c r="E1087" s="71"/>
      <c r="F1087" s="71"/>
      <c r="G1087" s="71"/>
      <c r="H1087" s="71"/>
      <c r="I1087" s="72"/>
      <c r="J1087" s="73"/>
    </row>
    <row r="1088" spans="1:10" x14ac:dyDescent="0.35">
      <c r="A1088" s="71"/>
      <c r="B1088" s="71"/>
      <c r="C1088" s="71"/>
      <c r="D1088" s="69"/>
      <c r="E1088" s="71"/>
      <c r="F1088" s="71"/>
      <c r="G1088" s="71"/>
      <c r="H1088" s="71"/>
      <c r="I1088" s="72"/>
      <c r="J1088" s="73"/>
    </row>
    <row r="1089" spans="1:10" x14ac:dyDescent="0.35">
      <c r="A1089" s="71"/>
      <c r="B1089" s="71"/>
      <c r="C1089" s="71"/>
      <c r="D1089" s="69"/>
      <c r="E1089" s="71"/>
      <c r="F1089" s="71"/>
      <c r="G1089" s="71"/>
      <c r="H1089" s="71"/>
      <c r="I1089" s="72"/>
      <c r="J1089" s="73"/>
    </row>
    <row r="1090" spans="1:10" x14ac:dyDescent="0.35">
      <c r="A1090" s="71"/>
      <c r="B1090" s="71"/>
      <c r="C1090" s="71"/>
      <c r="D1090" s="69"/>
      <c r="E1090" s="71"/>
      <c r="F1090" s="71"/>
      <c r="G1090" s="71"/>
      <c r="H1090" s="71"/>
      <c r="I1090" s="72"/>
      <c r="J1090" s="73"/>
    </row>
    <row r="1091" spans="1:10" x14ac:dyDescent="0.35">
      <c r="A1091" s="71"/>
      <c r="B1091" s="71"/>
      <c r="C1091" s="71"/>
      <c r="D1091" s="69"/>
      <c r="E1091" s="71"/>
      <c r="F1091" s="71"/>
      <c r="G1091" s="71"/>
      <c r="H1091" s="71"/>
      <c r="I1091" s="72"/>
      <c r="J1091" s="73"/>
    </row>
    <row r="1092" spans="1:10" x14ac:dyDescent="0.35">
      <c r="A1092" s="71"/>
      <c r="B1092" s="71"/>
      <c r="C1092" s="71"/>
      <c r="D1092" s="69"/>
      <c r="E1092" s="71"/>
      <c r="F1092" s="71"/>
      <c r="G1092" s="71"/>
      <c r="H1092" s="71"/>
      <c r="I1092" s="72"/>
      <c r="J1092" s="73"/>
    </row>
    <row r="1093" spans="1:10" x14ac:dyDescent="0.35">
      <c r="A1093" s="71"/>
      <c r="B1093" s="71"/>
      <c r="C1093" s="71"/>
      <c r="D1093" s="69"/>
      <c r="E1093" s="71"/>
      <c r="F1093" s="71"/>
      <c r="G1093" s="71"/>
      <c r="H1093" s="71"/>
      <c r="I1093" s="72"/>
      <c r="J1093" s="73"/>
    </row>
    <row r="1094" spans="1:10" x14ac:dyDescent="0.35">
      <c r="A1094" s="71"/>
      <c r="B1094" s="71"/>
      <c r="C1094" s="71"/>
      <c r="D1094" s="69"/>
      <c r="E1094" s="71"/>
      <c r="F1094" s="71"/>
      <c r="G1094" s="71"/>
      <c r="H1094" s="71"/>
      <c r="I1094" s="72"/>
      <c r="J1094" s="73"/>
    </row>
    <row r="1095" spans="1:10" x14ac:dyDescent="0.35">
      <c r="A1095" s="71"/>
      <c r="B1095" s="71"/>
      <c r="C1095" s="71"/>
      <c r="D1095" s="69"/>
      <c r="E1095" s="71"/>
      <c r="F1095" s="71"/>
      <c r="G1095" s="71"/>
      <c r="H1095" s="71"/>
      <c r="I1095" s="72"/>
      <c r="J1095" s="73"/>
    </row>
    <row r="1096" spans="1:10" x14ac:dyDescent="0.35">
      <c r="A1096" s="71"/>
      <c r="B1096" s="71"/>
      <c r="C1096" s="71"/>
      <c r="D1096" s="69"/>
      <c r="E1096" s="71"/>
      <c r="F1096" s="71"/>
      <c r="G1096" s="71"/>
      <c r="H1096" s="71"/>
      <c r="I1096" s="72"/>
      <c r="J1096" s="73"/>
    </row>
    <row r="1097" spans="1:10" x14ac:dyDescent="0.35">
      <c r="A1097" s="71"/>
      <c r="B1097" s="71"/>
      <c r="C1097" s="71"/>
      <c r="D1097" s="69"/>
      <c r="E1097" s="71"/>
      <c r="F1097" s="71"/>
      <c r="G1097" s="71"/>
      <c r="H1097" s="71"/>
      <c r="I1097" s="72"/>
      <c r="J1097" s="73"/>
    </row>
    <row r="1098" spans="1:10" x14ac:dyDescent="0.35">
      <c r="A1098" s="71"/>
      <c r="B1098" s="71"/>
      <c r="C1098" s="71"/>
      <c r="D1098" s="69"/>
      <c r="E1098" s="71"/>
      <c r="F1098" s="71"/>
      <c r="G1098" s="71"/>
      <c r="H1098" s="71"/>
      <c r="I1098" s="72"/>
      <c r="J1098" s="73"/>
    </row>
    <row r="1099" spans="1:10" x14ac:dyDescent="0.35">
      <c r="A1099" s="71"/>
      <c r="B1099" s="71"/>
      <c r="C1099" s="71"/>
      <c r="D1099" s="69"/>
      <c r="E1099" s="71"/>
      <c r="F1099" s="71"/>
      <c r="G1099" s="71"/>
      <c r="H1099" s="71"/>
      <c r="I1099" s="72"/>
      <c r="J1099" s="73"/>
    </row>
    <row r="1100" spans="1:10" x14ac:dyDescent="0.35">
      <c r="A1100" s="71"/>
      <c r="B1100" s="71"/>
      <c r="C1100" s="71"/>
      <c r="D1100" s="69"/>
      <c r="E1100" s="71"/>
      <c r="F1100" s="71"/>
      <c r="G1100" s="71"/>
      <c r="H1100" s="71"/>
      <c r="I1100" s="72"/>
      <c r="J1100" s="73"/>
    </row>
    <row r="1101" spans="1:10" x14ac:dyDescent="0.35">
      <c r="A1101" s="71"/>
      <c r="B1101" s="71"/>
      <c r="C1101" s="71"/>
      <c r="D1101" s="69"/>
      <c r="E1101" s="71"/>
      <c r="F1101" s="71"/>
      <c r="G1101" s="71"/>
      <c r="H1101" s="71"/>
      <c r="I1101" s="72"/>
      <c r="J1101" s="73"/>
    </row>
    <row r="1102" spans="1:10" x14ac:dyDescent="0.35">
      <c r="A1102" s="71"/>
      <c r="B1102" s="71"/>
      <c r="C1102" s="71"/>
      <c r="D1102" s="69"/>
      <c r="E1102" s="71"/>
      <c r="F1102" s="71"/>
      <c r="G1102" s="71"/>
      <c r="H1102" s="71"/>
      <c r="I1102" s="72"/>
      <c r="J1102" s="73"/>
    </row>
    <row r="1103" spans="1:10" x14ac:dyDescent="0.35">
      <c r="A1103" s="71"/>
      <c r="B1103" s="71"/>
      <c r="C1103" s="71"/>
      <c r="D1103" s="69"/>
      <c r="E1103" s="71"/>
      <c r="F1103" s="71"/>
      <c r="G1103" s="71"/>
      <c r="H1103" s="71"/>
      <c r="I1103" s="72"/>
      <c r="J1103" s="73"/>
    </row>
    <row r="1104" spans="1:10" x14ac:dyDescent="0.35">
      <c r="A1104" s="71"/>
      <c r="B1104" s="71"/>
      <c r="C1104" s="71"/>
      <c r="D1104" s="69"/>
      <c r="E1104" s="71"/>
      <c r="F1104" s="71"/>
      <c r="G1104" s="71"/>
      <c r="H1104" s="71"/>
      <c r="I1104" s="72"/>
      <c r="J1104" s="73"/>
    </row>
    <row r="1105" spans="1:10" x14ac:dyDescent="0.35">
      <c r="A1105" s="71"/>
      <c r="B1105" s="71"/>
      <c r="C1105" s="71"/>
      <c r="D1105" s="69"/>
      <c r="E1105" s="71"/>
      <c r="F1105" s="71"/>
      <c r="G1105" s="71"/>
      <c r="H1105" s="71"/>
      <c r="I1105" s="72"/>
      <c r="J1105" s="73"/>
    </row>
    <row r="1106" spans="1:10" x14ac:dyDescent="0.35">
      <c r="A1106" s="71"/>
      <c r="B1106" s="71"/>
      <c r="C1106" s="71"/>
      <c r="D1106" s="69"/>
      <c r="E1106" s="71"/>
      <c r="F1106" s="71"/>
      <c r="G1106" s="71"/>
      <c r="H1106" s="71"/>
      <c r="I1106" s="72"/>
      <c r="J1106" s="73"/>
    </row>
    <row r="1107" spans="1:10" x14ac:dyDescent="0.35">
      <c r="A1107" s="71"/>
      <c r="B1107" s="71"/>
      <c r="C1107" s="71"/>
      <c r="D1107" s="69"/>
      <c r="E1107" s="71"/>
      <c r="F1107" s="71"/>
      <c r="G1107" s="71"/>
      <c r="H1107" s="71"/>
      <c r="I1107" s="72"/>
      <c r="J1107" s="73"/>
    </row>
    <row r="1108" spans="1:10" x14ac:dyDescent="0.35">
      <c r="A1108" s="71"/>
      <c r="B1108" s="71"/>
      <c r="C1108" s="71"/>
      <c r="D1108" s="69"/>
      <c r="E1108" s="71"/>
      <c r="F1108" s="71"/>
      <c r="G1108" s="71"/>
      <c r="H1108" s="71"/>
      <c r="I1108" s="72"/>
      <c r="J1108" s="73"/>
    </row>
    <row r="1109" spans="1:10" x14ac:dyDescent="0.35">
      <c r="A1109" s="71"/>
      <c r="B1109" s="71"/>
      <c r="C1109" s="71"/>
      <c r="D1109" s="69"/>
      <c r="E1109" s="71"/>
      <c r="F1109" s="71"/>
      <c r="G1109" s="71"/>
      <c r="H1109" s="71"/>
      <c r="I1109" s="72"/>
      <c r="J1109" s="73"/>
    </row>
    <row r="1110" spans="1:10" x14ac:dyDescent="0.35">
      <c r="A1110" s="71"/>
      <c r="B1110" s="71"/>
      <c r="C1110" s="71"/>
      <c r="D1110" s="69"/>
      <c r="E1110" s="71"/>
      <c r="F1110" s="71"/>
      <c r="G1110" s="71"/>
      <c r="H1110" s="71"/>
      <c r="I1110" s="72"/>
      <c r="J1110" s="73"/>
    </row>
    <row r="1111" spans="1:10" x14ac:dyDescent="0.35">
      <c r="A1111" s="71"/>
      <c r="B1111" s="71"/>
      <c r="C1111" s="71"/>
      <c r="D1111" s="69"/>
      <c r="E1111" s="71"/>
      <c r="F1111" s="71"/>
      <c r="G1111" s="71"/>
      <c r="H1111" s="71"/>
      <c r="I1111" s="72"/>
      <c r="J1111" s="73"/>
    </row>
    <row r="1112" spans="1:10" x14ac:dyDescent="0.35">
      <c r="A1112" s="71"/>
      <c r="B1112" s="71"/>
      <c r="C1112" s="71"/>
      <c r="D1112" s="69"/>
      <c r="E1112" s="71"/>
      <c r="F1112" s="71"/>
      <c r="G1112" s="71"/>
      <c r="H1112" s="71"/>
      <c r="I1112" s="72"/>
      <c r="J1112" s="73"/>
    </row>
    <row r="1113" spans="1:10" x14ac:dyDescent="0.35">
      <c r="A1113" s="71"/>
      <c r="B1113" s="71"/>
      <c r="C1113" s="71"/>
      <c r="D1113" s="69"/>
      <c r="E1113" s="71"/>
      <c r="F1113" s="71"/>
      <c r="G1113" s="71"/>
      <c r="H1113" s="71"/>
      <c r="I1113" s="72"/>
      <c r="J1113" s="73"/>
    </row>
    <row r="1114" spans="1:10" x14ac:dyDescent="0.35">
      <c r="A1114" s="71"/>
      <c r="B1114" s="71"/>
      <c r="C1114" s="71"/>
      <c r="D1114" s="69"/>
      <c r="E1114" s="71"/>
      <c r="F1114" s="71"/>
      <c r="G1114" s="71"/>
      <c r="H1114" s="71"/>
      <c r="I1114" s="72"/>
      <c r="J1114" s="73"/>
    </row>
    <row r="1115" spans="1:10" x14ac:dyDescent="0.35">
      <c r="A1115" s="71"/>
      <c r="B1115" s="71"/>
      <c r="C1115" s="71"/>
      <c r="D1115" s="69"/>
      <c r="E1115" s="71"/>
      <c r="F1115" s="71"/>
      <c r="G1115" s="71"/>
      <c r="H1115" s="71"/>
      <c r="I1115" s="72"/>
      <c r="J1115" s="73"/>
    </row>
    <row r="1116" spans="1:10" x14ac:dyDescent="0.35">
      <c r="A1116" s="71"/>
      <c r="B1116" s="71"/>
      <c r="C1116" s="71"/>
      <c r="D1116" s="69"/>
      <c r="E1116" s="71"/>
      <c r="F1116" s="71"/>
      <c r="G1116" s="71"/>
      <c r="H1116" s="71"/>
      <c r="I1116" s="72"/>
      <c r="J1116" s="73"/>
    </row>
    <row r="1117" spans="1:10" x14ac:dyDescent="0.35">
      <c r="A1117" s="71"/>
      <c r="B1117" s="71"/>
      <c r="C1117" s="71"/>
      <c r="D1117" s="69"/>
      <c r="E1117" s="71"/>
      <c r="F1117" s="71"/>
      <c r="G1117" s="71"/>
      <c r="H1117" s="71"/>
      <c r="I1117" s="72"/>
      <c r="J1117" s="73"/>
    </row>
    <row r="1118" spans="1:10" x14ac:dyDescent="0.35">
      <c r="A1118" s="71"/>
      <c r="B1118" s="71"/>
      <c r="C1118" s="71"/>
      <c r="D1118" s="69"/>
      <c r="E1118" s="71"/>
      <c r="F1118" s="71"/>
      <c r="G1118" s="71"/>
      <c r="H1118" s="71"/>
      <c r="I1118" s="72"/>
      <c r="J1118" s="73"/>
    </row>
    <row r="1119" spans="1:10" x14ac:dyDescent="0.35">
      <c r="A1119" s="71"/>
      <c r="B1119" s="71"/>
      <c r="C1119" s="71"/>
      <c r="D1119" s="69"/>
      <c r="E1119" s="71"/>
      <c r="F1119" s="71"/>
      <c r="G1119" s="71"/>
      <c r="H1119" s="71"/>
      <c r="I1119" s="72"/>
      <c r="J1119" s="73"/>
    </row>
    <row r="1120" spans="1:10" x14ac:dyDescent="0.35">
      <c r="A1120" s="71"/>
      <c r="B1120" s="71"/>
      <c r="C1120" s="71"/>
      <c r="D1120" s="69"/>
      <c r="E1120" s="71"/>
      <c r="F1120" s="71"/>
      <c r="G1120" s="71"/>
      <c r="H1120" s="71"/>
      <c r="I1120" s="72"/>
      <c r="J1120" s="73"/>
    </row>
    <row r="1121" spans="1:10" x14ac:dyDescent="0.35">
      <c r="A1121" s="71"/>
      <c r="B1121" s="71"/>
      <c r="C1121" s="71"/>
      <c r="D1121" s="69"/>
      <c r="E1121" s="71"/>
      <c r="F1121" s="71"/>
      <c r="G1121" s="71"/>
      <c r="H1121" s="71"/>
      <c r="I1121" s="72"/>
      <c r="J1121" s="73"/>
    </row>
    <row r="1122" spans="1:10" x14ac:dyDescent="0.35">
      <c r="A1122" s="71"/>
      <c r="B1122" s="71"/>
      <c r="C1122" s="71"/>
      <c r="D1122" s="69"/>
      <c r="E1122" s="71"/>
      <c r="F1122" s="71"/>
      <c r="G1122" s="71"/>
      <c r="H1122" s="71"/>
      <c r="I1122" s="72"/>
      <c r="J1122" s="73"/>
    </row>
    <row r="1123" spans="1:10" x14ac:dyDescent="0.35">
      <c r="A1123" s="71"/>
      <c r="B1123" s="71"/>
      <c r="C1123" s="71"/>
      <c r="D1123" s="69"/>
      <c r="E1123" s="71"/>
      <c r="F1123" s="71"/>
      <c r="G1123" s="71"/>
      <c r="H1123" s="71"/>
      <c r="I1123" s="72"/>
      <c r="J1123" s="73"/>
    </row>
    <row r="1124" spans="1:10" x14ac:dyDescent="0.35">
      <c r="A1124" s="71"/>
      <c r="B1124" s="71"/>
      <c r="C1124" s="71"/>
      <c r="D1124" s="69"/>
      <c r="E1124" s="71"/>
      <c r="F1124" s="71"/>
      <c r="G1124" s="71"/>
      <c r="H1124" s="71"/>
      <c r="I1124" s="72"/>
      <c r="J1124" s="73"/>
    </row>
    <row r="1125" spans="1:10" x14ac:dyDescent="0.35">
      <c r="A1125" s="71"/>
      <c r="B1125" s="71"/>
      <c r="C1125" s="71"/>
      <c r="D1125" s="69"/>
      <c r="E1125" s="71"/>
      <c r="F1125" s="71"/>
      <c r="G1125" s="71"/>
      <c r="H1125" s="71"/>
      <c r="I1125" s="72"/>
      <c r="J1125" s="73"/>
    </row>
    <row r="1126" spans="1:10" x14ac:dyDescent="0.35">
      <c r="A1126" s="71"/>
      <c r="B1126" s="71"/>
      <c r="C1126" s="71"/>
      <c r="D1126" s="69"/>
      <c r="E1126" s="71"/>
      <c r="F1126" s="71"/>
      <c r="G1126" s="71"/>
      <c r="H1126" s="71"/>
      <c r="I1126" s="72"/>
      <c r="J1126" s="73"/>
    </row>
    <row r="1127" spans="1:10" x14ac:dyDescent="0.35">
      <c r="A1127" s="71"/>
      <c r="B1127" s="71"/>
      <c r="C1127" s="71"/>
      <c r="D1127" s="69"/>
      <c r="E1127" s="71"/>
      <c r="F1127" s="71"/>
      <c r="G1127" s="71"/>
      <c r="H1127" s="71"/>
      <c r="I1127" s="72"/>
      <c r="J1127" s="73"/>
    </row>
    <row r="1128" spans="1:10" x14ac:dyDescent="0.35">
      <c r="A1128" s="71"/>
      <c r="B1128" s="71"/>
      <c r="C1128" s="71"/>
      <c r="D1128" s="69"/>
      <c r="E1128" s="71"/>
      <c r="F1128" s="71"/>
      <c r="G1128" s="71"/>
      <c r="H1128" s="71"/>
      <c r="I1128" s="72"/>
      <c r="J1128" s="73"/>
    </row>
    <row r="1129" spans="1:10" x14ac:dyDescent="0.35">
      <c r="A1129" s="71"/>
      <c r="B1129" s="71"/>
      <c r="C1129" s="71"/>
      <c r="D1129" s="69"/>
      <c r="E1129" s="71"/>
      <c r="F1129" s="71"/>
      <c r="G1129" s="71"/>
      <c r="H1129" s="71"/>
      <c r="I1129" s="72"/>
      <c r="J1129" s="73"/>
    </row>
    <row r="1130" spans="1:10" x14ac:dyDescent="0.35">
      <c r="A1130" s="71"/>
      <c r="B1130" s="71"/>
      <c r="C1130" s="71"/>
      <c r="D1130" s="69"/>
      <c r="E1130" s="71"/>
      <c r="F1130" s="71"/>
      <c r="G1130" s="71"/>
      <c r="H1130" s="71"/>
      <c r="I1130" s="72"/>
      <c r="J1130" s="73"/>
    </row>
    <row r="1131" spans="1:10" x14ac:dyDescent="0.35">
      <c r="A1131" s="71"/>
      <c r="B1131" s="71"/>
      <c r="C1131" s="71"/>
      <c r="D1131" s="69"/>
      <c r="E1131" s="71"/>
      <c r="F1131" s="71"/>
      <c r="G1131" s="71"/>
      <c r="H1131" s="71"/>
      <c r="I1131" s="72"/>
      <c r="J1131" s="73"/>
    </row>
    <row r="1132" spans="1:10" x14ac:dyDescent="0.35">
      <c r="A1132" s="71"/>
      <c r="B1132" s="71"/>
      <c r="C1132" s="71"/>
      <c r="D1132" s="69"/>
      <c r="E1132" s="71"/>
      <c r="F1132" s="71"/>
      <c r="G1132" s="71"/>
      <c r="H1132" s="71"/>
      <c r="I1132" s="72"/>
      <c r="J1132" s="73"/>
    </row>
    <row r="1133" spans="1:10" x14ac:dyDescent="0.35">
      <c r="A1133" s="71"/>
      <c r="B1133" s="71"/>
      <c r="C1133" s="71"/>
      <c r="D1133" s="69"/>
      <c r="E1133" s="71"/>
      <c r="F1133" s="71"/>
      <c r="G1133" s="71"/>
      <c r="H1133" s="71"/>
      <c r="I1133" s="72"/>
      <c r="J1133" s="73"/>
    </row>
    <row r="1134" spans="1:10" x14ac:dyDescent="0.35">
      <c r="A1134" s="71"/>
      <c r="B1134" s="71"/>
      <c r="C1134" s="71"/>
      <c r="D1134" s="69"/>
      <c r="E1134" s="71"/>
      <c r="F1134" s="71"/>
      <c r="G1134" s="71"/>
      <c r="H1134" s="71"/>
      <c r="I1134" s="72"/>
      <c r="J1134" s="73"/>
    </row>
    <row r="1135" spans="1:10" x14ac:dyDescent="0.35">
      <c r="A1135" s="71"/>
      <c r="B1135" s="71"/>
      <c r="C1135" s="71"/>
      <c r="D1135" s="69"/>
      <c r="E1135" s="71"/>
      <c r="F1135" s="71"/>
      <c r="G1135" s="71"/>
      <c r="H1135" s="71"/>
      <c r="I1135" s="72"/>
      <c r="J1135" s="73"/>
    </row>
    <row r="1136" spans="1:10" x14ac:dyDescent="0.35">
      <c r="A1136" s="71"/>
      <c r="B1136" s="71"/>
      <c r="C1136" s="71"/>
      <c r="D1136" s="69"/>
      <c r="E1136" s="71"/>
      <c r="F1136" s="71"/>
      <c r="G1136" s="71"/>
      <c r="H1136" s="71"/>
      <c r="I1136" s="72"/>
      <c r="J1136" s="73"/>
    </row>
    <row r="1137" spans="1:10" x14ac:dyDescent="0.35">
      <c r="A1137" s="71"/>
      <c r="B1137" s="71"/>
      <c r="C1137" s="71"/>
      <c r="D1137" s="69"/>
      <c r="E1137" s="71"/>
      <c r="F1137" s="71"/>
      <c r="G1137" s="71"/>
      <c r="H1137" s="71"/>
      <c r="I1137" s="72"/>
      <c r="J1137" s="73"/>
    </row>
    <row r="1138" spans="1:10" x14ac:dyDescent="0.35">
      <c r="A1138" s="71"/>
      <c r="B1138" s="71"/>
      <c r="C1138" s="71"/>
      <c r="D1138" s="69"/>
      <c r="E1138" s="71"/>
      <c r="F1138" s="71"/>
      <c r="G1138" s="71"/>
      <c r="H1138" s="71"/>
      <c r="I1138" s="72"/>
      <c r="J1138" s="73"/>
    </row>
    <row r="1139" spans="1:10" x14ac:dyDescent="0.35">
      <c r="A1139" s="71"/>
      <c r="B1139" s="71"/>
      <c r="C1139" s="71"/>
      <c r="D1139" s="69"/>
      <c r="E1139" s="71"/>
      <c r="F1139" s="71"/>
      <c r="G1139" s="71"/>
      <c r="H1139" s="71"/>
      <c r="I1139" s="72"/>
      <c r="J1139" s="73"/>
    </row>
    <row r="1140" spans="1:10" x14ac:dyDescent="0.35">
      <c r="A1140" s="71"/>
      <c r="B1140" s="71"/>
      <c r="C1140" s="71"/>
      <c r="D1140" s="69"/>
      <c r="E1140" s="71"/>
      <c r="F1140" s="71"/>
      <c r="G1140" s="71"/>
      <c r="H1140" s="71"/>
      <c r="I1140" s="72"/>
      <c r="J1140" s="73"/>
    </row>
    <row r="1141" spans="1:10" x14ac:dyDescent="0.35">
      <c r="A1141" s="71"/>
      <c r="B1141" s="71"/>
      <c r="C1141" s="71"/>
      <c r="D1141" s="69"/>
      <c r="E1141" s="71"/>
      <c r="F1141" s="71"/>
      <c r="G1141" s="71"/>
      <c r="H1141" s="71"/>
      <c r="I1141" s="72"/>
      <c r="J1141" s="73"/>
    </row>
    <row r="1142" spans="1:10" x14ac:dyDescent="0.35">
      <c r="A1142" s="71"/>
      <c r="B1142" s="71"/>
      <c r="C1142" s="71"/>
      <c r="D1142" s="69"/>
      <c r="E1142" s="71"/>
      <c r="F1142" s="71"/>
      <c r="G1142" s="71"/>
      <c r="H1142" s="71"/>
      <c r="I1142" s="72"/>
      <c r="J1142" s="73"/>
    </row>
    <row r="1143" spans="1:10" x14ac:dyDescent="0.35">
      <c r="A1143" s="71"/>
      <c r="B1143" s="71"/>
      <c r="C1143" s="71"/>
      <c r="D1143" s="69"/>
      <c r="E1143" s="71"/>
      <c r="F1143" s="71"/>
      <c r="G1143" s="71"/>
      <c r="H1143" s="71"/>
      <c r="I1143" s="72"/>
      <c r="J1143" s="73"/>
    </row>
    <row r="1144" spans="1:10" x14ac:dyDescent="0.35">
      <c r="A1144" s="71"/>
      <c r="B1144" s="71"/>
      <c r="C1144" s="71"/>
      <c r="D1144" s="69"/>
      <c r="E1144" s="71"/>
      <c r="F1144" s="71"/>
      <c r="G1144" s="71"/>
      <c r="H1144" s="71"/>
      <c r="I1144" s="72"/>
      <c r="J1144" s="73"/>
    </row>
    <row r="1145" spans="1:10" x14ac:dyDescent="0.35">
      <c r="A1145" s="71"/>
      <c r="B1145" s="71"/>
      <c r="C1145" s="71"/>
      <c r="D1145" s="69"/>
      <c r="E1145" s="71"/>
      <c r="F1145" s="71"/>
      <c r="G1145" s="71"/>
      <c r="H1145" s="71"/>
      <c r="I1145" s="72"/>
      <c r="J1145" s="73"/>
    </row>
    <row r="1146" spans="1:10" x14ac:dyDescent="0.35">
      <c r="A1146" s="71"/>
      <c r="B1146" s="71"/>
      <c r="C1146" s="71"/>
      <c r="D1146" s="69"/>
      <c r="E1146" s="71"/>
      <c r="F1146" s="71"/>
      <c r="G1146" s="71"/>
      <c r="H1146" s="71"/>
      <c r="I1146" s="72"/>
      <c r="J1146" s="73"/>
    </row>
    <row r="1147" spans="1:10" x14ac:dyDescent="0.35">
      <c r="A1147" s="71"/>
      <c r="B1147" s="71"/>
      <c r="C1147" s="71"/>
      <c r="D1147" s="69"/>
      <c r="E1147" s="71"/>
      <c r="F1147" s="71"/>
      <c r="G1147" s="71"/>
      <c r="H1147" s="71"/>
      <c r="I1147" s="72"/>
      <c r="J1147" s="73"/>
    </row>
    <row r="1148" spans="1:10" x14ac:dyDescent="0.35">
      <c r="A1148" s="71"/>
      <c r="B1148" s="71"/>
      <c r="C1148" s="71"/>
      <c r="D1148" s="69"/>
      <c r="E1148" s="71"/>
      <c r="F1148" s="71"/>
      <c r="G1148" s="71"/>
      <c r="H1148" s="71"/>
      <c r="I1148" s="72"/>
      <c r="J1148" s="73"/>
    </row>
    <row r="1149" spans="1:10" x14ac:dyDescent="0.35">
      <c r="A1149" s="71"/>
      <c r="B1149" s="71"/>
      <c r="C1149" s="71"/>
      <c r="D1149" s="69"/>
      <c r="E1149" s="71"/>
      <c r="F1149" s="71"/>
      <c r="G1149" s="71"/>
      <c r="H1149" s="71"/>
      <c r="I1149" s="72"/>
      <c r="J1149" s="73"/>
    </row>
    <row r="1150" spans="1:10" x14ac:dyDescent="0.35">
      <c r="A1150" s="71"/>
      <c r="B1150" s="71"/>
      <c r="C1150" s="71"/>
      <c r="D1150" s="69"/>
      <c r="E1150" s="71"/>
      <c r="F1150" s="71"/>
      <c r="G1150" s="71"/>
      <c r="H1150" s="71"/>
      <c r="I1150" s="72"/>
      <c r="J1150" s="73"/>
    </row>
    <row r="1151" spans="1:10" x14ac:dyDescent="0.35">
      <c r="A1151" s="71"/>
      <c r="B1151" s="71"/>
      <c r="C1151" s="71"/>
      <c r="D1151" s="69"/>
      <c r="E1151" s="71"/>
      <c r="F1151" s="71"/>
      <c r="G1151" s="71"/>
      <c r="H1151" s="71"/>
      <c r="I1151" s="72"/>
      <c r="J1151" s="73"/>
    </row>
    <row r="1152" spans="1:10" x14ac:dyDescent="0.35">
      <c r="A1152" s="71"/>
      <c r="B1152" s="71"/>
      <c r="C1152" s="71"/>
      <c r="D1152" s="69"/>
      <c r="E1152" s="71"/>
      <c r="F1152" s="71"/>
      <c r="G1152" s="71"/>
      <c r="H1152" s="71"/>
      <c r="I1152" s="72"/>
      <c r="J1152" s="73"/>
    </row>
    <row r="1153" spans="1:10" x14ac:dyDescent="0.35">
      <c r="A1153" s="71"/>
      <c r="B1153" s="71"/>
      <c r="C1153" s="71"/>
      <c r="D1153" s="69"/>
      <c r="E1153" s="71"/>
      <c r="F1153" s="71"/>
      <c r="G1153" s="71"/>
      <c r="H1153" s="71"/>
      <c r="I1153" s="72"/>
      <c r="J1153" s="73"/>
    </row>
    <row r="1154" spans="1:10" x14ac:dyDescent="0.35">
      <c r="A1154" s="71"/>
      <c r="B1154" s="71"/>
      <c r="C1154" s="71"/>
      <c r="D1154" s="69"/>
      <c r="E1154" s="71"/>
      <c r="F1154" s="71"/>
      <c r="G1154" s="71"/>
      <c r="H1154" s="71"/>
      <c r="I1154" s="72"/>
      <c r="J1154" s="73"/>
    </row>
    <row r="1155" spans="1:10" x14ac:dyDescent="0.35">
      <c r="A1155" s="71"/>
      <c r="B1155" s="71"/>
      <c r="C1155" s="71"/>
      <c r="D1155" s="69"/>
      <c r="E1155" s="71"/>
      <c r="F1155" s="71"/>
      <c r="G1155" s="71"/>
      <c r="H1155" s="71"/>
      <c r="I1155" s="72"/>
      <c r="J1155" s="73"/>
    </row>
    <row r="1156" spans="1:10" x14ac:dyDescent="0.35">
      <c r="A1156" s="71"/>
      <c r="B1156" s="71"/>
      <c r="C1156" s="71"/>
      <c r="D1156" s="69"/>
      <c r="E1156" s="71"/>
      <c r="F1156" s="71"/>
      <c r="G1156" s="71"/>
      <c r="H1156" s="71"/>
      <c r="I1156" s="72"/>
      <c r="J1156" s="73"/>
    </row>
    <row r="1157" spans="1:10" x14ac:dyDescent="0.35">
      <c r="A1157" s="71"/>
      <c r="B1157" s="71"/>
      <c r="C1157" s="71"/>
      <c r="D1157" s="69"/>
      <c r="E1157" s="71"/>
      <c r="F1157" s="71"/>
      <c r="G1157" s="71"/>
      <c r="H1157" s="71"/>
      <c r="I1157" s="72"/>
      <c r="J1157" s="73"/>
    </row>
    <row r="1158" spans="1:10" x14ac:dyDescent="0.35">
      <c r="A1158" s="71"/>
      <c r="B1158" s="71"/>
      <c r="C1158" s="71"/>
      <c r="D1158" s="69"/>
      <c r="E1158" s="71"/>
      <c r="F1158" s="71"/>
      <c r="G1158" s="71"/>
      <c r="H1158" s="71"/>
      <c r="I1158" s="72"/>
      <c r="J1158" s="73"/>
    </row>
    <row r="1159" spans="1:10" x14ac:dyDescent="0.35">
      <c r="A1159" s="71"/>
      <c r="B1159" s="71"/>
      <c r="C1159" s="71"/>
      <c r="D1159" s="69"/>
      <c r="E1159" s="71"/>
      <c r="F1159" s="71"/>
      <c r="G1159" s="71"/>
      <c r="H1159" s="71"/>
      <c r="I1159" s="72"/>
      <c r="J1159" s="73"/>
    </row>
    <row r="1160" spans="1:10" x14ac:dyDescent="0.35">
      <c r="A1160" s="71"/>
      <c r="B1160" s="71"/>
      <c r="C1160" s="71"/>
      <c r="D1160" s="69"/>
      <c r="E1160" s="71"/>
      <c r="F1160" s="71"/>
      <c r="G1160" s="71"/>
      <c r="H1160" s="71"/>
      <c r="I1160" s="72"/>
      <c r="J1160" s="73"/>
    </row>
    <row r="1161" spans="1:10" x14ac:dyDescent="0.35">
      <c r="A1161" s="71"/>
      <c r="B1161" s="71"/>
      <c r="C1161" s="71"/>
      <c r="D1161" s="69"/>
      <c r="E1161" s="71"/>
      <c r="F1161" s="71"/>
      <c r="G1161" s="71"/>
      <c r="H1161" s="71"/>
      <c r="I1161" s="72"/>
      <c r="J1161" s="73"/>
    </row>
    <row r="1162" spans="1:10" x14ac:dyDescent="0.35">
      <c r="A1162" s="71"/>
      <c r="B1162" s="71"/>
      <c r="C1162" s="71"/>
      <c r="D1162" s="69"/>
      <c r="E1162" s="71"/>
      <c r="F1162" s="71"/>
      <c r="G1162" s="71"/>
      <c r="H1162" s="71"/>
      <c r="I1162" s="72"/>
      <c r="J1162" s="73"/>
    </row>
    <row r="1163" spans="1:10" x14ac:dyDescent="0.35">
      <c r="A1163" s="71"/>
      <c r="B1163" s="71"/>
      <c r="C1163" s="71"/>
      <c r="D1163" s="69"/>
      <c r="E1163" s="71"/>
      <c r="F1163" s="71"/>
      <c r="G1163" s="71"/>
      <c r="H1163" s="71"/>
      <c r="I1163" s="72"/>
      <c r="J1163" s="73"/>
    </row>
    <row r="1164" spans="1:10" x14ac:dyDescent="0.35">
      <c r="A1164" s="71"/>
      <c r="B1164" s="71"/>
      <c r="C1164" s="71"/>
      <c r="D1164" s="69"/>
      <c r="E1164" s="71"/>
      <c r="F1164" s="71"/>
      <c r="G1164" s="71"/>
      <c r="H1164" s="71"/>
      <c r="I1164" s="72"/>
      <c r="J1164" s="73"/>
    </row>
    <row r="1165" spans="1:10" x14ac:dyDescent="0.35">
      <c r="A1165" s="71"/>
      <c r="B1165" s="71"/>
      <c r="C1165" s="71"/>
      <c r="D1165" s="69"/>
      <c r="E1165" s="71"/>
      <c r="F1165" s="71"/>
      <c r="G1165" s="71"/>
      <c r="H1165" s="71"/>
      <c r="I1165" s="72"/>
      <c r="J1165" s="73"/>
    </row>
    <row r="1166" spans="1:10" x14ac:dyDescent="0.35">
      <c r="A1166" s="71"/>
      <c r="B1166" s="71"/>
      <c r="C1166" s="71"/>
      <c r="D1166" s="69"/>
      <c r="E1166" s="71"/>
      <c r="F1166" s="71"/>
      <c r="G1166" s="71"/>
      <c r="H1166" s="71"/>
      <c r="I1166" s="72"/>
      <c r="J1166" s="73"/>
    </row>
    <row r="1167" spans="1:10" x14ac:dyDescent="0.35">
      <c r="A1167" s="71"/>
      <c r="B1167" s="71"/>
      <c r="C1167" s="71"/>
      <c r="D1167" s="69"/>
      <c r="E1167" s="71"/>
      <c r="F1167" s="71"/>
      <c r="G1167" s="71"/>
      <c r="H1167" s="71"/>
      <c r="I1167" s="72"/>
      <c r="J1167" s="73"/>
    </row>
    <row r="1168" spans="1:10" x14ac:dyDescent="0.35">
      <c r="A1168" s="71"/>
      <c r="B1168" s="71"/>
      <c r="C1168" s="71"/>
      <c r="D1168" s="69"/>
      <c r="E1168" s="71"/>
      <c r="F1168" s="71"/>
      <c r="G1168" s="71"/>
      <c r="H1168" s="71"/>
      <c r="I1168" s="72"/>
      <c r="J1168" s="73"/>
    </row>
    <row r="1169" spans="1:10" x14ac:dyDescent="0.35">
      <c r="A1169" s="71"/>
      <c r="B1169" s="71"/>
      <c r="C1169" s="71"/>
      <c r="D1169" s="69"/>
      <c r="E1169" s="71"/>
      <c r="F1169" s="71"/>
      <c r="G1169" s="71"/>
      <c r="H1169" s="71"/>
      <c r="I1169" s="72"/>
      <c r="J1169" s="73"/>
    </row>
    <row r="1170" spans="1:10" x14ac:dyDescent="0.35">
      <c r="A1170" s="71"/>
      <c r="B1170" s="71"/>
      <c r="C1170" s="71"/>
      <c r="D1170" s="69"/>
      <c r="E1170" s="71"/>
      <c r="F1170" s="71"/>
      <c r="G1170" s="71"/>
      <c r="H1170" s="71"/>
      <c r="I1170" s="72"/>
      <c r="J1170" s="73"/>
    </row>
    <row r="1171" spans="1:10" x14ac:dyDescent="0.35">
      <c r="A1171" s="71"/>
      <c r="B1171" s="71"/>
      <c r="C1171" s="71"/>
      <c r="D1171" s="69"/>
      <c r="E1171" s="71"/>
      <c r="F1171" s="71"/>
      <c r="G1171" s="71"/>
      <c r="H1171" s="71"/>
      <c r="I1171" s="72"/>
      <c r="J1171" s="73"/>
    </row>
    <row r="1172" spans="1:10" x14ac:dyDescent="0.35">
      <c r="A1172" s="71"/>
      <c r="B1172" s="71"/>
      <c r="C1172" s="71"/>
      <c r="D1172" s="69"/>
      <c r="E1172" s="71"/>
      <c r="F1172" s="71"/>
      <c r="G1172" s="71"/>
      <c r="H1172" s="71"/>
      <c r="I1172" s="72"/>
      <c r="J1172" s="73"/>
    </row>
    <row r="1173" spans="1:10" x14ac:dyDescent="0.35">
      <c r="A1173" s="71"/>
      <c r="B1173" s="71"/>
      <c r="C1173" s="71"/>
      <c r="D1173" s="69"/>
      <c r="E1173" s="71"/>
      <c r="F1173" s="71"/>
      <c r="G1173" s="71"/>
      <c r="H1173" s="71"/>
      <c r="I1173" s="72"/>
      <c r="J1173" s="73"/>
    </row>
    <row r="1174" spans="1:10" x14ac:dyDescent="0.35">
      <c r="A1174" s="71"/>
      <c r="B1174" s="71"/>
      <c r="C1174" s="71"/>
      <c r="D1174" s="69"/>
      <c r="E1174" s="71"/>
      <c r="F1174" s="71"/>
      <c r="G1174" s="71"/>
      <c r="H1174" s="71"/>
      <c r="I1174" s="72"/>
      <c r="J1174" s="73"/>
    </row>
    <row r="1175" spans="1:10" x14ac:dyDescent="0.35">
      <c r="A1175" s="71"/>
      <c r="B1175" s="71"/>
      <c r="C1175" s="71"/>
      <c r="D1175" s="69"/>
      <c r="E1175" s="71"/>
      <c r="F1175" s="71"/>
      <c r="G1175" s="71"/>
      <c r="H1175" s="71"/>
      <c r="I1175" s="72"/>
      <c r="J1175" s="73"/>
    </row>
    <row r="1176" spans="1:10" x14ac:dyDescent="0.35">
      <c r="A1176" s="71"/>
      <c r="B1176" s="71"/>
      <c r="C1176" s="71"/>
      <c r="D1176" s="69"/>
      <c r="E1176" s="71"/>
      <c r="F1176" s="71"/>
      <c r="G1176" s="71"/>
      <c r="H1176" s="71"/>
      <c r="I1176" s="72"/>
      <c r="J1176" s="73"/>
    </row>
    <row r="1177" spans="1:10" x14ac:dyDescent="0.35">
      <c r="A1177" s="71"/>
      <c r="B1177" s="71"/>
      <c r="C1177" s="71"/>
      <c r="D1177" s="69"/>
      <c r="E1177" s="71"/>
      <c r="F1177" s="71"/>
      <c r="G1177" s="71"/>
      <c r="H1177" s="71"/>
      <c r="I1177" s="72"/>
      <c r="J1177" s="73"/>
    </row>
    <row r="1178" spans="1:10" x14ac:dyDescent="0.35">
      <c r="A1178" s="71"/>
      <c r="B1178" s="71"/>
      <c r="C1178" s="71"/>
      <c r="D1178" s="69"/>
      <c r="E1178" s="71"/>
      <c r="F1178" s="71"/>
      <c r="G1178" s="71"/>
      <c r="H1178" s="71"/>
      <c r="I1178" s="72"/>
      <c r="J1178" s="73"/>
    </row>
    <row r="1179" spans="1:10" x14ac:dyDescent="0.35">
      <c r="A1179" s="71"/>
      <c r="B1179" s="71"/>
      <c r="C1179" s="71"/>
      <c r="D1179" s="69"/>
      <c r="E1179" s="71"/>
      <c r="F1179" s="71"/>
      <c r="G1179" s="71"/>
      <c r="H1179" s="71"/>
      <c r="I1179" s="72"/>
      <c r="J1179" s="73"/>
    </row>
    <row r="1180" spans="1:10" x14ac:dyDescent="0.35">
      <c r="A1180" s="71"/>
      <c r="B1180" s="71"/>
      <c r="C1180" s="71"/>
      <c r="D1180" s="69"/>
      <c r="E1180" s="71"/>
      <c r="F1180" s="71"/>
      <c r="G1180" s="71"/>
      <c r="H1180" s="71"/>
      <c r="I1180" s="72"/>
      <c r="J1180" s="73"/>
    </row>
    <row r="1181" spans="1:10" x14ac:dyDescent="0.35">
      <c r="A1181" s="71"/>
      <c r="B1181" s="71"/>
      <c r="C1181" s="71"/>
      <c r="D1181" s="69"/>
      <c r="E1181" s="71"/>
      <c r="F1181" s="71"/>
      <c r="G1181" s="71"/>
      <c r="H1181" s="71"/>
      <c r="I1181" s="72"/>
      <c r="J1181" s="73"/>
    </row>
    <row r="1182" spans="1:10" x14ac:dyDescent="0.35">
      <c r="A1182" s="71"/>
      <c r="B1182" s="71"/>
      <c r="C1182" s="71"/>
      <c r="D1182" s="69"/>
      <c r="E1182" s="71"/>
      <c r="F1182" s="71"/>
      <c r="G1182" s="71"/>
      <c r="H1182" s="71"/>
      <c r="I1182" s="72"/>
      <c r="J1182" s="73"/>
    </row>
    <row r="1183" spans="1:10" x14ac:dyDescent="0.35">
      <c r="A1183" s="71"/>
      <c r="B1183" s="71"/>
      <c r="C1183" s="71"/>
      <c r="D1183" s="69"/>
      <c r="E1183" s="71"/>
      <c r="F1183" s="71"/>
      <c r="G1183" s="71"/>
      <c r="H1183" s="71"/>
      <c r="I1183" s="72"/>
      <c r="J1183" s="73"/>
    </row>
    <row r="1184" spans="1:10" x14ac:dyDescent="0.35">
      <c r="A1184" s="71"/>
      <c r="B1184" s="71"/>
      <c r="C1184" s="71"/>
      <c r="D1184" s="69"/>
      <c r="E1184" s="71"/>
      <c r="F1184" s="71"/>
      <c r="G1184" s="71"/>
      <c r="H1184" s="71"/>
      <c r="I1184" s="72"/>
      <c r="J1184" s="73"/>
    </row>
    <row r="1185" spans="1:10" x14ac:dyDescent="0.35">
      <c r="A1185" s="71"/>
      <c r="B1185" s="71"/>
      <c r="C1185" s="71"/>
      <c r="D1185" s="69"/>
      <c r="E1185" s="71"/>
      <c r="F1185" s="71"/>
      <c r="G1185" s="71"/>
      <c r="H1185" s="71"/>
      <c r="I1185" s="72"/>
      <c r="J1185" s="73"/>
    </row>
    <row r="1186" spans="1:10" x14ac:dyDescent="0.35">
      <c r="A1186" s="71"/>
      <c r="B1186" s="71"/>
      <c r="C1186" s="71"/>
      <c r="D1186" s="69"/>
      <c r="E1186" s="71"/>
      <c r="F1186" s="71"/>
      <c r="G1186" s="71"/>
      <c r="H1186" s="71"/>
      <c r="I1186" s="72"/>
      <c r="J1186" s="73"/>
    </row>
    <row r="1187" spans="1:10" x14ac:dyDescent="0.35">
      <c r="A1187" s="71"/>
      <c r="B1187" s="71"/>
      <c r="C1187" s="71"/>
      <c r="D1187" s="69"/>
      <c r="E1187" s="71"/>
      <c r="F1187" s="71"/>
      <c r="G1187" s="71"/>
      <c r="H1187" s="71"/>
      <c r="I1187" s="72"/>
      <c r="J1187" s="73"/>
    </row>
    <row r="1188" spans="1:10" x14ac:dyDescent="0.35">
      <c r="A1188" s="71"/>
      <c r="B1188" s="71"/>
      <c r="C1188" s="71"/>
      <c r="D1188" s="69"/>
      <c r="E1188" s="71"/>
      <c r="F1188" s="71"/>
      <c r="G1188" s="71"/>
      <c r="H1188" s="71"/>
      <c r="I1188" s="72"/>
      <c r="J1188" s="73"/>
    </row>
    <row r="1189" spans="1:10" x14ac:dyDescent="0.35">
      <c r="A1189" s="71"/>
      <c r="B1189" s="71"/>
      <c r="C1189" s="71"/>
      <c r="D1189" s="69"/>
      <c r="E1189" s="71"/>
      <c r="F1189" s="71"/>
      <c r="G1189" s="71"/>
      <c r="H1189" s="71"/>
      <c r="I1189" s="72"/>
      <c r="J1189" s="73"/>
    </row>
    <row r="1190" spans="1:10" x14ac:dyDescent="0.35">
      <c r="A1190" s="71"/>
      <c r="B1190" s="71"/>
      <c r="C1190" s="71"/>
      <c r="D1190" s="69"/>
      <c r="E1190" s="71"/>
      <c r="F1190" s="71"/>
      <c r="G1190" s="71"/>
      <c r="H1190" s="71"/>
      <c r="I1190" s="72"/>
      <c r="J1190" s="73"/>
    </row>
    <row r="1191" spans="1:10" x14ac:dyDescent="0.35">
      <c r="A1191" s="71"/>
      <c r="B1191" s="71"/>
      <c r="C1191" s="71"/>
      <c r="D1191" s="69"/>
      <c r="E1191" s="71"/>
      <c r="F1191" s="71"/>
      <c r="G1191" s="71"/>
      <c r="H1191" s="71"/>
      <c r="I1191" s="72"/>
      <c r="J1191" s="73"/>
    </row>
    <row r="1192" spans="1:10" x14ac:dyDescent="0.35">
      <c r="A1192" s="71"/>
      <c r="B1192" s="71"/>
      <c r="C1192" s="71"/>
      <c r="D1192" s="69"/>
      <c r="E1192" s="71"/>
      <c r="F1192" s="71"/>
      <c r="G1192" s="71"/>
      <c r="H1192" s="71"/>
      <c r="I1192" s="72"/>
      <c r="J1192" s="73"/>
    </row>
    <row r="1193" spans="1:10" x14ac:dyDescent="0.35">
      <c r="A1193" s="71"/>
      <c r="B1193" s="71"/>
      <c r="C1193" s="71"/>
      <c r="D1193" s="69"/>
      <c r="E1193" s="71"/>
      <c r="F1193" s="71"/>
      <c r="G1193" s="71"/>
      <c r="H1193" s="71"/>
      <c r="I1193" s="72"/>
      <c r="J1193" s="73"/>
    </row>
    <row r="1194" spans="1:10" x14ac:dyDescent="0.35">
      <c r="A1194" s="71"/>
      <c r="B1194" s="71"/>
      <c r="C1194" s="71"/>
      <c r="D1194" s="69"/>
      <c r="E1194" s="71"/>
      <c r="F1194" s="71"/>
      <c r="G1194" s="71"/>
      <c r="H1194" s="71"/>
      <c r="I1194" s="72"/>
      <c r="J1194" s="73"/>
    </row>
    <row r="1195" spans="1:10" x14ac:dyDescent="0.35">
      <c r="A1195" s="71"/>
      <c r="B1195" s="71"/>
      <c r="C1195" s="71"/>
      <c r="D1195" s="69"/>
      <c r="E1195" s="71"/>
      <c r="F1195" s="71"/>
      <c r="G1195" s="71"/>
      <c r="H1195" s="71"/>
      <c r="I1195" s="72"/>
      <c r="J1195" s="73"/>
    </row>
    <row r="1196" spans="1:10" x14ac:dyDescent="0.35">
      <c r="A1196" s="71"/>
      <c r="B1196" s="71"/>
      <c r="C1196" s="71"/>
      <c r="D1196" s="69"/>
      <c r="E1196" s="71"/>
      <c r="F1196" s="71"/>
      <c r="G1196" s="71"/>
      <c r="H1196" s="71"/>
      <c r="I1196" s="72"/>
      <c r="J1196" s="73"/>
    </row>
    <row r="1197" spans="1:10" x14ac:dyDescent="0.35">
      <c r="A1197" s="71"/>
      <c r="B1197" s="71"/>
      <c r="C1197" s="71"/>
      <c r="D1197" s="69"/>
      <c r="E1197" s="71"/>
      <c r="F1197" s="71"/>
      <c r="G1197" s="71"/>
      <c r="H1197" s="71"/>
      <c r="I1197" s="72"/>
      <c r="J1197" s="73"/>
    </row>
    <row r="1198" spans="1:10" x14ac:dyDescent="0.35">
      <c r="A1198" s="71"/>
      <c r="B1198" s="71"/>
      <c r="C1198" s="71"/>
      <c r="D1198" s="69"/>
      <c r="E1198" s="71"/>
      <c r="F1198" s="71"/>
      <c r="G1198" s="71"/>
      <c r="H1198" s="71"/>
      <c r="I1198" s="72"/>
      <c r="J1198" s="73"/>
    </row>
    <row r="1199" spans="1:10" x14ac:dyDescent="0.35">
      <c r="A1199" s="71"/>
      <c r="B1199" s="71"/>
      <c r="C1199" s="71"/>
      <c r="D1199" s="69"/>
      <c r="E1199" s="71"/>
      <c r="F1199" s="71"/>
      <c r="G1199" s="71"/>
      <c r="H1199" s="71"/>
      <c r="I1199" s="72"/>
      <c r="J1199" s="73"/>
    </row>
    <row r="1200" spans="1:10" x14ac:dyDescent="0.35">
      <c r="A1200" s="71"/>
      <c r="B1200" s="71"/>
      <c r="C1200" s="71"/>
      <c r="D1200" s="69"/>
      <c r="E1200" s="71"/>
      <c r="F1200" s="71"/>
      <c r="G1200" s="71"/>
      <c r="H1200" s="71"/>
      <c r="I1200" s="72"/>
      <c r="J1200" s="73"/>
    </row>
    <row r="1201" spans="1:10" x14ac:dyDescent="0.35">
      <c r="A1201" s="71"/>
      <c r="B1201" s="71"/>
      <c r="C1201" s="71"/>
      <c r="D1201" s="69"/>
      <c r="E1201" s="71"/>
      <c r="F1201" s="71"/>
      <c r="G1201" s="71"/>
      <c r="H1201" s="71"/>
      <c r="I1201" s="72"/>
      <c r="J1201" s="73"/>
    </row>
    <row r="1202" spans="1:10" x14ac:dyDescent="0.35">
      <c r="A1202" s="71"/>
      <c r="B1202" s="71"/>
      <c r="C1202" s="71"/>
      <c r="D1202" s="69"/>
      <c r="E1202" s="71"/>
      <c r="F1202" s="71"/>
      <c r="G1202" s="71"/>
      <c r="H1202" s="71"/>
      <c r="I1202" s="72"/>
      <c r="J1202" s="73"/>
    </row>
    <row r="1203" spans="1:10" x14ac:dyDescent="0.35">
      <c r="A1203" s="71"/>
      <c r="B1203" s="71"/>
      <c r="C1203" s="71"/>
      <c r="D1203" s="69"/>
      <c r="E1203" s="71"/>
      <c r="F1203" s="71"/>
      <c r="G1203" s="71"/>
      <c r="H1203" s="71"/>
      <c r="I1203" s="72"/>
      <c r="J1203" s="73"/>
    </row>
    <row r="1204" spans="1:10" x14ac:dyDescent="0.35">
      <c r="A1204" s="71"/>
      <c r="B1204" s="71"/>
      <c r="C1204" s="71"/>
      <c r="D1204" s="69"/>
      <c r="E1204" s="71"/>
      <c r="F1204" s="71"/>
      <c r="G1204" s="71"/>
      <c r="H1204" s="71"/>
      <c r="I1204" s="72"/>
      <c r="J1204" s="73"/>
    </row>
    <row r="1205" spans="1:10" x14ac:dyDescent="0.35">
      <c r="A1205" s="71"/>
      <c r="B1205" s="71"/>
      <c r="C1205" s="71"/>
      <c r="D1205" s="69"/>
      <c r="E1205" s="71"/>
      <c r="F1205" s="71"/>
      <c r="G1205" s="71"/>
      <c r="H1205" s="71"/>
      <c r="I1205" s="72"/>
      <c r="J1205" s="73"/>
    </row>
    <row r="1206" spans="1:10" x14ac:dyDescent="0.35">
      <c r="A1206" s="71"/>
      <c r="B1206" s="71"/>
      <c r="C1206" s="71"/>
      <c r="D1206" s="69"/>
      <c r="E1206" s="71"/>
      <c r="F1206" s="71"/>
      <c r="G1206" s="71"/>
      <c r="H1206" s="71"/>
      <c r="I1206" s="72"/>
      <c r="J1206" s="73"/>
    </row>
    <row r="1207" spans="1:10" x14ac:dyDescent="0.35">
      <c r="A1207" s="71"/>
      <c r="B1207" s="71"/>
      <c r="C1207" s="71"/>
      <c r="D1207" s="69"/>
      <c r="E1207" s="71"/>
      <c r="F1207" s="71"/>
      <c r="G1207" s="71"/>
      <c r="H1207" s="71"/>
      <c r="I1207" s="72"/>
      <c r="J1207" s="73"/>
    </row>
    <row r="1208" spans="1:10" x14ac:dyDescent="0.35">
      <c r="A1208" s="71"/>
      <c r="B1208" s="71"/>
      <c r="C1208" s="71"/>
      <c r="D1208" s="69"/>
      <c r="E1208" s="71"/>
      <c r="F1208" s="71"/>
      <c r="G1208" s="71"/>
      <c r="H1208" s="71"/>
      <c r="I1208" s="72"/>
      <c r="J1208" s="73"/>
    </row>
    <row r="1209" spans="1:10" x14ac:dyDescent="0.35">
      <c r="A1209" s="71"/>
      <c r="B1209" s="71"/>
      <c r="C1209" s="71"/>
      <c r="D1209" s="69"/>
      <c r="E1209" s="71"/>
      <c r="F1209" s="71"/>
      <c r="G1209" s="71"/>
      <c r="H1209" s="71"/>
      <c r="I1209" s="72"/>
      <c r="J1209" s="73"/>
    </row>
    <row r="1210" spans="1:10" x14ac:dyDescent="0.35">
      <c r="A1210" s="71"/>
      <c r="B1210" s="71"/>
      <c r="C1210" s="71"/>
      <c r="D1210" s="69"/>
      <c r="E1210" s="71"/>
      <c r="F1210" s="71"/>
      <c r="G1210" s="71"/>
      <c r="H1210" s="71"/>
      <c r="I1210" s="72"/>
      <c r="J1210" s="73"/>
    </row>
    <row r="1211" spans="1:10" x14ac:dyDescent="0.35">
      <c r="A1211" s="71"/>
      <c r="B1211" s="71"/>
      <c r="C1211" s="71"/>
      <c r="D1211" s="69"/>
      <c r="E1211" s="71"/>
      <c r="F1211" s="71"/>
      <c r="G1211" s="71"/>
      <c r="H1211" s="71"/>
      <c r="I1211" s="72"/>
      <c r="J1211" s="73"/>
    </row>
    <row r="1212" spans="1:10" x14ac:dyDescent="0.35">
      <c r="A1212" s="71"/>
      <c r="B1212" s="71"/>
      <c r="C1212" s="71"/>
      <c r="D1212" s="69"/>
      <c r="E1212" s="71"/>
      <c r="F1212" s="71"/>
      <c r="G1212" s="71"/>
      <c r="H1212" s="71"/>
      <c r="I1212" s="72"/>
      <c r="J1212" s="73"/>
    </row>
    <row r="1213" spans="1:10" x14ac:dyDescent="0.35">
      <c r="A1213" s="71"/>
      <c r="B1213" s="71"/>
      <c r="C1213" s="71"/>
      <c r="D1213" s="69"/>
      <c r="E1213" s="71"/>
      <c r="F1213" s="71"/>
      <c r="G1213" s="71"/>
      <c r="H1213" s="71"/>
      <c r="I1213" s="72"/>
      <c r="J1213" s="73"/>
    </row>
    <row r="1214" spans="1:10" x14ac:dyDescent="0.35">
      <c r="A1214" s="71"/>
      <c r="B1214" s="71"/>
      <c r="C1214" s="71"/>
      <c r="D1214" s="69"/>
      <c r="E1214" s="71"/>
      <c r="F1214" s="71"/>
      <c r="G1214" s="71"/>
      <c r="H1214" s="71"/>
      <c r="I1214" s="72"/>
      <c r="J1214" s="73"/>
    </row>
    <row r="1215" spans="1:10" x14ac:dyDescent="0.35">
      <c r="A1215" s="71"/>
      <c r="B1215" s="71"/>
      <c r="C1215" s="71"/>
      <c r="D1215" s="69"/>
      <c r="E1215" s="71"/>
      <c r="F1215" s="71"/>
      <c r="G1215" s="71"/>
      <c r="H1215" s="71"/>
      <c r="I1215" s="72"/>
      <c r="J1215" s="73"/>
    </row>
    <row r="1216" spans="1:10" x14ac:dyDescent="0.35">
      <c r="A1216" s="71"/>
      <c r="B1216" s="71"/>
      <c r="C1216" s="71"/>
      <c r="D1216" s="69"/>
      <c r="E1216" s="71"/>
      <c r="F1216" s="71"/>
      <c r="G1216" s="71"/>
      <c r="H1216" s="71"/>
      <c r="I1216" s="72"/>
      <c r="J1216" s="73"/>
    </row>
    <row r="1217" spans="1:10" x14ac:dyDescent="0.35">
      <c r="A1217" s="71"/>
      <c r="B1217" s="71"/>
      <c r="C1217" s="71"/>
      <c r="D1217" s="69"/>
      <c r="E1217" s="71"/>
      <c r="F1217" s="71"/>
      <c r="G1217" s="71"/>
      <c r="H1217" s="71"/>
      <c r="I1217" s="72"/>
      <c r="J1217" s="73"/>
    </row>
    <row r="1218" spans="1:10" x14ac:dyDescent="0.35">
      <c r="A1218" s="71"/>
      <c r="B1218" s="71"/>
      <c r="C1218" s="71"/>
      <c r="D1218" s="69"/>
      <c r="E1218" s="71"/>
      <c r="F1218" s="71"/>
      <c r="G1218" s="71"/>
      <c r="H1218" s="71"/>
      <c r="I1218" s="72"/>
      <c r="J1218" s="73"/>
    </row>
    <row r="1219" spans="1:10" x14ac:dyDescent="0.35">
      <c r="A1219" s="71"/>
      <c r="B1219" s="71"/>
      <c r="C1219" s="71"/>
      <c r="D1219" s="69"/>
      <c r="E1219" s="71"/>
      <c r="F1219" s="71"/>
      <c r="G1219" s="71"/>
      <c r="H1219" s="71"/>
      <c r="I1219" s="72"/>
      <c r="J1219" s="73"/>
    </row>
    <row r="1220" spans="1:10" x14ac:dyDescent="0.35">
      <c r="A1220" s="71"/>
      <c r="B1220" s="71"/>
      <c r="C1220" s="71"/>
      <c r="D1220" s="69"/>
      <c r="E1220" s="71"/>
      <c r="F1220" s="71"/>
      <c r="G1220" s="71"/>
      <c r="H1220" s="71"/>
      <c r="I1220" s="72"/>
      <c r="J1220" s="73"/>
    </row>
    <row r="1221" spans="1:10" x14ac:dyDescent="0.35">
      <c r="A1221" s="71"/>
      <c r="B1221" s="71"/>
      <c r="C1221" s="71"/>
      <c r="D1221" s="69"/>
      <c r="E1221" s="71"/>
      <c r="F1221" s="71"/>
      <c r="G1221" s="71"/>
      <c r="H1221" s="71"/>
      <c r="I1221" s="72"/>
      <c r="J1221" s="73"/>
    </row>
    <row r="1222" spans="1:10" x14ac:dyDescent="0.35">
      <c r="A1222" s="71"/>
      <c r="B1222" s="71"/>
      <c r="C1222" s="71"/>
      <c r="D1222" s="69"/>
      <c r="E1222" s="71"/>
      <c r="F1222" s="71"/>
      <c r="G1222" s="71"/>
      <c r="H1222" s="71"/>
      <c r="I1222" s="72"/>
      <c r="J1222" s="73"/>
    </row>
    <row r="1223" spans="1:10" x14ac:dyDescent="0.35">
      <c r="A1223" s="71"/>
      <c r="B1223" s="71"/>
      <c r="C1223" s="71"/>
      <c r="D1223" s="69"/>
      <c r="E1223" s="71"/>
      <c r="F1223" s="71"/>
      <c r="G1223" s="71"/>
      <c r="H1223" s="71"/>
      <c r="I1223" s="72"/>
      <c r="J1223" s="73"/>
    </row>
    <row r="1224" spans="1:10" x14ac:dyDescent="0.35">
      <c r="A1224" s="71"/>
      <c r="B1224" s="71"/>
      <c r="C1224" s="71"/>
      <c r="D1224" s="69"/>
      <c r="E1224" s="71"/>
      <c r="F1224" s="71"/>
      <c r="G1224" s="71"/>
      <c r="H1224" s="71"/>
      <c r="I1224" s="72"/>
      <c r="J1224" s="73"/>
    </row>
    <row r="1225" spans="1:10" x14ac:dyDescent="0.35">
      <c r="A1225" s="71"/>
      <c r="B1225" s="71"/>
      <c r="C1225" s="71"/>
      <c r="D1225" s="69"/>
      <c r="E1225" s="71"/>
      <c r="F1225" s="71"/>
      <c r="G1225" s="71"/>
      <c r="H1225" s="71"/>
      <c r="I1225" s="72"/>
      <c r="J1225" s="73"/>
    </row>
    <row r="1226" spans="1:10" x14ac:dyDescent="0.35">
      <c r="A1226" s="71"/>
      <c r="B1226" s="71"/>
      <c r="C1226" s="71"/>
      <c r="D1226" s="69"/>
      <c r="E1226" s="71"/>
      <c r="F1226" s="71"/>
      <c r="G1226" s="71"/>
      <c r="H1226" s="71"/>
      <c r="I1226" s="72"/>
      <c r="J1226" s="73"/>
    </row>
    <row r="1227" spans="1:10" x14ac:dyDescent="0.35">
      <c r="A1227" s="71"/>
      <c r="B1227" s="71"/>
      <c r="C1227" s="71"/>
      <c r="D1227" s="69"/>
      <c r="E1227" s="71"/>
      <c r="F1227" s="71"/>
      <c r="G1227" s="71"/>
      <c r="H1227" s="71"/>
      <c r="I1227" s="72"/>
      <c r="J1227" s="73"/>
    </row>
    <row r="1228" spans="1:10" x14ac:dyDescent="0.35">
      <c r="A1228" s="71"/>
      <c r="B1228" s="71"/>
      <c r="C1228" s="71"/>
      <c r="D1228" s="69"/>
      <c r="E1228" s="71"/>
      <c r="F1228" s="71"/>
      <c r="G1228" s="71"/>
      <c r="H1228" s="71"/>
      <c r="I1228" s="72"/>
      <c r="J1228" s="73"/>
    </row>
    <row r="1229" spans="1:10" x14ac:dyDescent="0.35">
      <c r="A1229" s="71"/>
      <c r="B1229" s="71"/>
      <c r="C1229" s="71"/>
      <c r="D1229" s="69"/>
      <c r="E1229" s="71"/>
      <c r="F1229" s="71"/>
      <c r="G1229" s="71"/>
      <c r="H1229" s="71"/>
      <c r="I1229" s="72"/>
      <c r="J1229" s="73"/>
    </row>
    <row r="1230" spans="1:10" x14ac:dyDescent="0.35">
      <c r="A1230" s="71"/>
      <c r="B1230" s="71"/>
      <c r="C1230" s="71"/>
      <c r="D1230" s="69"/>
      <c r="E1230" s="71"/>
      <c r="F1230" s="71"/>
      <c r="G1230" s="71"/>
      <c r="H1230" s="71"/>
      <c r="I1230" s="72"/>
      <c r="J1230" s="73"/>
    </row>
    <row r="1231" spans="1:10" x14ac:dyDescent="0.35">
      <c r="A1231" s="71"/>
      <c r="B1231" s="71"/>
      <c r="C1231" s="71"/>
      <c r="D1231" s="69"/>
      <c r="E1231" s="71"/>
      <c r="F1231" s="71"/>
      <c r="G1231" s="71"/>
      <c r="H1231" s="71"/>
      <c r="I1231" s="72"/>
      <c r="J1231" s="73"/>
    </row>
    <row r="1232" spans="1:10" x14ac:dyDescent="0.35">
      <c r="A1232" s="71"/>
      <c r="B1232" s="71"/>
      <c r="C1232" s="71"/>
      <c r="D1232" s="69"/>
      <c r="E1232" s="71"/>
      <c r="F1232" s="71"/>
      <c r="G1232" s="71"/>
      <c r="H1232" s="71"/>
      <c r="I1232" s="72"/>
      <c r="J1232" s="73"/>
    </row>
    <row r="1233" spans="1:10" x14ac:dyDescent="0.35">
      <c r="A1233" s="71"/>
      <c r="B1233" s="71"/>
      <c r="C1233" s="71"/>
      <c r="D1233" s="69"/>
      <c r="E1233" s="71"/>
      <c r="F1233" s="71"/>
      <c r="G1233" s="71"/>
      <c r="H1233" s="71"/>
      <c r="I1233" s="72"/>
      <c r="J1233" s="73"/>
    </row>
    <row r="1234" spans="1:10" x14ac:dyDescent="0.35">
      <c r="A1234" s="71"/>
      <c r="B1234" s="71"/>
      <c r="C1234" s="71"/>
      <c r="D1234" s="69"/>
      <c r="E1234" s="71"/>
      <c r="F1234" s="71"/>
      <c r="G1234" s="71"/>
      <c r="H1234" s="71"/>
      <c r="I1234" s="72"/>
      <c r="J1234" s="73"/>
    </row>
    <row r="1235" spans="1:10" x14ac:dyDescent="0.35">
      <c r="A1235" s="71"/>
      <c r="B1235" s="71"/>
      <c r="C1235" s="71"/>
      <c r="D1235" s="69"/>
      <c r="E1235" s="71"/>
      <c r="F1235" s="71"/>
      <c r="G1235" s="71"/>
      <c r="H1235" s="71"/>
      <c r="I1235" s="72"/>
      <c r="J1235" s="73"/>
    </row>
    <row r="1236" spans="1:10" x14ac:dyDescent="0.35">
      <c r="A1236" s="71"/>
      <c r="B1236" s="71"/>
      <c r="C1236" s="71"/>
      <c r="D1236" s="69"/>
      <c r="E1236" s="71"/>
      <c r="F1236" s="71"/>
      <c r="G1236" s="71"/>
      <c r="H1236" s="71"/>
      <c r="I1236" s="72"/>
      <c r="J1236" s="73"/>
    </row>
    <row r="1237" spans="1:10" x14ac:dyDescent="0.35">
      <c r="A1237" s="71"/>
      <c r="B1237" s="71"/>
      <c r="C1237" s="71"/>
      <c r="D1237" s="69"/>
      <c r="E1237" s="71"/>
      <c r="F1237" s="71"/>
      <c r="G1237" s="71"/>
      <c r="H1237" s="71"/>
      <c r="I1237" s="72"/>
      <c r="J1237" s="73"/>
    </row>
    <row r="1238" spans="1:10" x14ac:dyDescent="0.35">
      <c r="A1238" s="71"/>
      <c r="B1238" s="71"/>
      <c r="C1238" s="71"/>
      <c r="D1238" s="69"/>
      <c r="E1238" s="71"/>
      <c r="F1238" s="71"/>
      <c r="G1238" s="71"/>
      <c r="H1238" s="71"/>
      <c r="I1238" s="72"/>
      <c r="J1238" s="73"/>
    </row>
    <row r="1239" spans="1:10" x14ac:dyDescent="0.35">
      <c r="A1239" s="71"/>
      <c r="B1239" s="71"/>
      <c r="C1239" s="71"/>
      <c r="D1239" s="69"/>
      <c r="E1239" s="71"/>
      <c r="F1239" s="71"/>
      <c r="G1239" s="71"/>
      <c r="H1239" s="71"/>
      <c r="I1239" s="72"/>
      <c r="J1239" s="73"/>
    </row>
    <row r="1240" spans="1:10" x14ac:dyDescent="0.35">
      <c r="A1240" s="71"/>
      <c r="B1240" s="71"/>
      <c r="C1240" s="71"/>
      <c r="D1240" s="69"/>
      <c r="E1240" s="71"/>
      <c r="F1240" s="71"/>
      <c r="G1240" s="71"/>
      <c r="H1240" s="71"/>
      <c r="I1240" s="72"/>
      <c r="J1240" s="73"/>
    </row>
    <row r="1241" spans="1:10" x14ac:dyDescent="0.35">
      <c r="A1241" s="71"/>
      <c r="B1241" s="71"/>
      <c r="C1241" s="71"/>
      <c r="D1241" s="69"/>
      <c r="E1241" s="71"/>
      <c r="F1241" s="71"/>
      <c r="G1241" s="71"/>
      <c r="H1241" s="71"/>
      <c r="I1241" s="72"/>
      <c r="J1241" s="73"/>
    </row>
    <row r="1242" spans="1:10" x14ac:dyDescent="0.35">
      <c r="A1242" s="71"/>
      <c r="B1242" s="71"/>
      <c r="C1242" s="71"/>
      <c r="D1242" s="69"/>
      <c r="E1242" s="71"/>
      <c r="F1242" s="71"/>
      <c r="G1242" s="71"/>
      <c r="H1242" s="71"/>
      <c r="I1242" s="72"/>
      <c r="J1242" s="73"/>
    </row>
    <row r="1243" spans="1:10" x14ac:dyDescent="0.35">
      <c r="A1243" s="71"/>
      <c r="B1243" s="71"/>
      <c r="C1243" s="71"/>
      <c r="D1243" s="69"/>
      <c r="E1243" s="71"/>
      <c r="F1243" s="71"/>
      <c r="G1243" s="71"/>
      <c r="H1243" s="71"/>
      <c r="I1243" s="72"/>
      <c r="J1243" s="73"/>
    </row>
    <row r="1244" spans="1:10" x14ac:dyDescent="0.35">
      <c r="A1244" s="71"/>
      <c r="B1244" s="71"/>
      <c r="C1244" s="71"/>
      <c r="D1244" s="69"/>
      <c r="E1244" s="71"/>
      <c r="F1244" s="71"/>
      <c r="G1244" s="71"/>
      <c r="H1244" s="71"/>
      <c r="I1244" s="72"/>
      <c r="J1244" s="73"/>
    </row>
    <row r="1245" spans="1:10" x14ac:dyDescent="0.35">
      <c r="A1245" s="71"/>
      <c r="B1245" s="71"/>
      <c r="C1245" s="71"/>
      <c r="D1245" s="69"/>
      <c r="E1245" s="71"/>
      <c r="F1245" s="71"/>
      <c r="G1245" s="71"/>
      <c r="H1245" s="71"/>
      <c r="I1245" s="72"/>
      <c r="J1245" s="73"/>
    </row>
    <row r="1246" spans="1:10" x14ac:dyDescent="0.35">
      <c r="A1246" s="71"/>
      <c r="B1246" s="71"/>
      <c r="C1246" s="71"/>
      <c r="D1246" s="69"/>
      <c r="E1246" s="71"/>
      <c r="F1246" s="71"/>
      <c r="G1246" s="71"/>
      <c r="H1246" s="71"/>
      <c r="I1246" s="72"/>
      <c r="J1246" s="73"/>
    </row>
    <row r="1247" spans="1:10" x14ac:dyDescent="0.35">
      <c r="A1247" s="71"/>
      <c r="B1247" s="71"/>
      <c r="C1247" s="71"/>
      <c r="D1247" s="69"/>
      <c r="E1247" s="71"/>
      <c r="F1247" s="71"/>
      <c r="G1247" s="71"/>
      <c r="H1247" s="71"/>
      <c r="I1247" s="72"/>
      <c r="J1247" s="73"/>
    </row>
    <row r="1248" spans="1:10" x14ac:dyDescent="0.35">
      <c r="A1248" s="71"/>
      <c r="B1248" s="71"/>
      <c r="C1248" s="71"/>
      <c r="D1248" s="69"/>
      <c r="E1248" s="71"/>
      <c r="F1248" s="71"/>
      <c r="G1248" s="71"/>
      <c r="H1248" s="71"/>
      <c r="I1248" s="72"/>
      <c r="J1248" s="73"/>
    </row>
    <row r="1249" spans="1:10" x14ac:dyDescent="0.35">
      <c r="A1249" s="71"/>
      <c r="B1249" s="71"/>
      <c r="C1249" s="71"/>
      <c r="D1249" s="69"/>
      <c r="E1249" s="71"/>
      <c r="F1249" s="71"/>
      <c r="G1249" s="71"/>
      <c r="H1249" s="71"/>
      <c r="I1249" s="72"/>
      <c r="J1249" s="73"/>
    </row>
    <row r="1250" spans="1:10" x14ac:dyDescent="0.35">
      <c r="A1250" s="71"/>
      <c r="B1250" s="71"/>
      <c r="C1250" s="71"/>
      <c r="D1250" s="69"/>
      <c r="E1250" s="71"/>
      <c r="F1250" s="71"/>
      <c r="G1250" s="71"/>
      <c r="H1250" s="71"/>
      <c r="I1250" s="72"/>
      <c r="J1250" s="73"/>
    </row>
    <row r="1251" spans="1:10" x14ac:dyDescent="0.35">
      <c r="A1251" s="71"/>
      <c r="B1251" s="71"/>
      <c r="C1251" s="71"/>
      <c r="D1251" s="69"/>
      <c r="E1251" s="71"/>
      <c r="F1251" s="71"/>
      <c r="G1251" s="71"/>
      <c r="H1251" s="71"/>
      <c r="I1251" s="72"/>
      <c r="J1251" s="73"/>
    </row>
    <row r="1252" spans="1:10" x14ac:dyDescent="0.35">
      <c r="A1252" s="71"/>
      <c r="B1252" s="71"/>
      <c r="C1252" s="71"/>
      <c r="D1252" s="69"/>
      <c r="E1252" s="71"/>
      <c r="F1252" s="71"/>
      <c r="G1252" s="71"/>
      <c r="H1252" s="71"/>
      <c r="I1252" s="72"/>
      <c r="J1252" s="73"/>
    </row>
    <row r="1253" spans="1:10" x14ac:dyDescent="0.35">
      <c r="A1253" s="71"/>
      <c r="B1253" s="71"/>
      <c r="C1253" s="71"/>
      <c r="D1253" s="69"/>
      <c r="E1253" s="71"/>
      <c r="F1253" s="71"/>
      <c r="G1253" s="71"/>
      <c r="H1253" s="71"/>
      <c r="I1253" s="72"/>
      <c r="J1253" s="73"/>
    </row>
    <row r="1254" spans="1:10" x14ac:dyDescent="0.35">
      <c r="A1254" s="71"/>
      <c r="B1254" s="71"/>
      <c r="C1254" s="71"/>
      <c r="D1254" s="69"/>
      <c r="E1254" s="71"/>
      <c r="F1254" s="71"/>
      <c r="G1254" s="71"/>
      <c r="H1254" s="71"/>
      <c r="I1254" s="72"/>
      <c r="J1254" s="73"/>
    </row>
    <row r="1255" spans="1:10" x14ac:dyDescent="0.35">
      <c r="A1255" s="71"/>
      <c r="B1255" s="71"/>
      <c r="C1255" s="71"/>
      <c r="D1255" s="69"/>
      <c r="E1255" s="71"/>
      <c r="F1255" s="71"/>
      <c r="G1255" s="71"/>
      <c r="H1255" s="71"/>
      <c r="I1255" s="72"/>
      <c r="J1255" s="73"/>
    </row>
    <row r="1256" spans="1:10" x14ac:dyDescent="0.35">
      <c r="A1256" s="71"/>
      <c r="B1256" s="71"/>
      <c r="C1256" s="71"/>
      <c r="D1256" s="69"/>
      <c r="E1256" s="71"/>
      <c r="F1256" s="71"/>
      <c r="G1256" s="71"/>
      <c r="H1256" s="71"/>
      <c r="I1256" s="72"/>
      <c r="J1256" s="73"/>
    </row>
    <row r="1257" spans="1:10" x14ac:dyDescent="0.35">
      <c r="A1257" s="71"/>
      <c r="B1257" s="71"/>
      <c r="C1257" s="71"/>
      <c r="D1257" s="69"/>
      <c r="E1257" s="71"/>
      <c r="F1257" s="71"/>
      <c r="G1257" s="71"/>
      <c r="H1257" s="71"/>
      <c r="I1257" s="72"/>
      <c r="J1257" s="73"/>
    </row>
    <row r="1258" spans="1:10" x14ac:dyDescent="0.35">
      <c r="A1258" s="71"/>
      <c r="B1258" s="71"/>
      <c r="C1258" s="71"/>
      <c r="D1258" s="69"/>
      <c r="E1258" s="71"/>
      <c r="F1258" s="71"/>
      <c r="G1258" s="71"/>
      <c r="H1258" s="71"/>
      <c r="I1258" s="72"/>
      <c r="J1258" s="73"/>
    </row>
    <row r="1259" spans="1:10" x14ac:dyDescent="0.35">
      <c r="A1259" s="71"/>
      <c r="B1259" s="71"/>
      <c r="C1259" s="71"/>
      <c r="D1259" s="69"/>
      <c r="E1259" s="71"/>
      <c r="F1259" s="71"/>
      <c r="G1259" s="71"/>
      <c r="H1259" s="71"/>
      <c r="I1259" s="72"/>
      <c r="J1259" s="73"/>
    </row>
    <row r="1260" spans="1:10" x14ac:dyDescent="0.35">
      <c r="A1260" s="71"/>
      <c r="B1260" s="71"/>
      <c r="C1260" s="71"/>
      <c r="D1260" s="69"/>
      <c r="E1260" s="71"/>
      <c r="F1260" s="71"/>
      <c r="G1260" s="71"/>
      <c r="H1260" s="71"/>
      <c r="I1260" s="72"/>
      <c r="J1260" s="73"/>
    </row>
    <row r="1261" spans="1:10" x14ac:dyDescent="0.35">
      <c r="A1261" s="71"/>
      <c r="B1261" s="71"/>
      <c r="C1261" s="71"/>
      <c r="D1261" s="69"/>
      <c r="E1261" s="71"/>
      <c r="F1261" s="71"/>
      <c r="G1261" s="71"/>
      <c r="H1261" s="71"/>
      <c r="I1261" s="72"/>
      <c r="J1261" s="73"/>
    </row>
    <row r="1262" spans="1:10" x14ac:dyDescent="0.35">
      <c r="A1262" s="71"/>
      <c r="B1262" s="71"/>
      <c r="C1262" s="71"/>
      <c r="D1262" s="69"/>
      <c r="E1262" s="71"/>
      <c r="F1262" s="71"/>
      <c r="G1262" s="71"/>
      <c r="H1262" s="71"/>
      <c r="I1262" s="72"/>
      <c r="J1262" s="73"/>
    </row>
    <row r="1263" spans="1:10" x14ac:dyDescent="0.35">
      <c r="A1263" s="71"/>
      <c r="B1263" s="71"/>
      <c r="C1263" s="71"/>
      <c r="D1263" s="69"/>
      <c r="E1263" s="71"/>
      <c r="F1263" s="71"/>
      <c r="G1263" s="71"/>
      <c r="H1263" s="71"/>
      <c r="I1263" s="72"/>
      <c r="J1263" s="73"/>
    </row>
    <row r="1264" spans="1:10" x14ac:dyDescent="0.35">
      <c r="A1264" s="71"/>
      <c r="B1264" s="71"/>
      <c r="C1264" s="71"/>
      <c r="D1264" s="69"/>
      <c r="E1264" s="71"/>
      <c r="F1264" s="71"/>
      <c r="G1264" s="71"/>
      <c r="H1264" s="71"/>
      <c r="I1264" s="72"/>
      <c r="J1264" s="73"/>
    </row>
    <row r="1265" spans="1:10" x14ac:dyDescent="0.35">
      <c r="A1265" s="71"/>
      <c r="B1265" s="71"/>
      <c r="C1265" s="71"/>
      <c r="D1265" s="69"/>
      <c r="E1265" s="71"/>
      <c r="F1265" s="71"/>
      <c r="G1265" s="71"/>
      <c r="H1265" s="71"/>
      <c r="I1265" s="72"/>
      <c r="J1265" s="73"/>
    </row>
    <row r="1266" spans="1:10" x14ac:dyDescent="0.35">
      <c r="A1266" s="71"/>
      <c r="B1266" s="71"/>
      <c r="C1266" s="71"/>
      <c r="D1266" s="69"/>
      <c r="E1266" s="71"/>
      <c r="F1266" s="71"/>
      <c r="G1266" s="71"/>
      <c r="H1266" s="71"/>
      <c r="I1266" s="72"/>
      <c r="J1266" s="73"/>
    </row>
    <row r="1267" spans="1:10" x14ac:dyDescent="0.35">
      <c r="A1267" s="71"/>
      <c r="B1267" s="71"/>
      <c r="C1267" s="71"/>
      <c r="D1267" s="69"/>
      <c r="E1267" s="71"/>
      <c r="F1267" s="71"/>
      <c r="G1267" s="71"/>
      <c r="H1267" s="71"/>
      <c r="I1267" s="72"/>
      <c r="J1267" s="73"/>
    </row>
    <row r="1268" spans="1:10" x14ac:dyDescent="0.35">
      <c r="A1268" s="71"/>
      <c r="B1268" s="71"/>
      <c r="C1268" s="71"/>
      <c r="D1268" s="69"/>
      <c r="E1268" s="71"/>
      <c r="F1268" s="71"/>
      <c r="G1268" s="71"/>
      <c r="H1268" s="71"/>
      <c r="I1268" s="72"/>
      <c r="J1268" s="73"/>
    </row>
    <row r="1269" spans="1:10" x14ac:dyDescent="0.35">
      <c r="A1269" s="71"/>
      <c r="B1269" s="71"/>
      <c r="C1269" s="71"/>
      <c r="D1269" s="69"/>
      <c r="E1269" s="71"/>
      <c r="F1269" s="71"/>
      <c r="G1269" s="71"/>
      <c r="H1269" s="71"/>
      <c r="I1269" s="72"/>
      <c r="J1269" s="73"/>
    </row>
    <row r="1270" spans="1:10" x14ac:dyDescent="0.35">
      <c r="A1270" s="71"/>
      <c r="B1270" s="71"/>
      <c r="C1270" s="71"/>
      <c r="D1270" s="69"/>
      <c r="E1270" s="71"/>
      <c r="F1270" s="71"/>
      <c r="G1270" s="71"/>
      <c r="H1270" s="71"/>
      <c r="I1270" s="72"/>
      <c r="J1270" s="73"/>
    </row>
    <row r="1271" spans="1:10" x14ac:dyDescent="0.35">
      <c r="A1271" s="71"/>
      <c r="B1271" s="71"/>
      <c r="C1271" s="71"/>
      <c r="D1271" s="69"/>
      <c r="E1271" s="71"/>
      <c r="F1271" s="71"/>
      <c r="G1271" s="71"/>
      <c r="H1271" s="71"/>
      <c r="I1271" s="72"/>
      <c r="J1271" s="73"/>
    </row>
    <row r="1272" spans="1:10" x14ac:dyDescent="0.35">
      <c r="A1272" s="71"/>
      <c r="B1272" s="71"/>
      <c r="C1272" s="71"/>
      <c r="D1272" s="69"/>
      <c r="E1272" s="71"/>
      <c r="F1272" s="71"/>
      <c r="G1272" s="71"/>
      <c r="H1272" s="71"/>
      <c r="I1272" s="72"/>
      <c r="J1272" s="73"/>
    </row>
    <row r="1273" spans="1:10" x14ac:dyDescent="0.35">
      <c r="A1273" s="71"/>
      <c r="B1273" s="71"/>
      <c r="C1273" s="71"/>
      <c r="D1273" s="69"/>
      <c r="E1273" s="71"/>
      <c r="F1273" s="71"/>
      <c r="G1273" s="71"/>
      <c r="H1273" s="71"/>
      <c r="I1273" s="72"/>
      <c r="J1273" s="73"/>
    </row>
    <row r="1274" spans="1:10" x14ac:dyDescent="0.35">
      <c r="A1274" s="71"/>
      <c r="B1274" s="71"/>
      <c r="C1274" s="71"/>
      <c r="D1274" s="69"/>
      <c r="E1274" s="71"/>
      <c r="F1274" s="71"/>
      <c r="G1274" s="71"/>
      <c r="H1274" s="71"/>
      <c r="I1274" s="72"/>
      <c r="J1274" s="73"/>
    </row>
    <row r="1275" spans="1:10" x14ac:dyDescent="0.35">
      <c r="A1275" s="71"/>
      <c r="B1275" s="71"/>
      <c r="C1275" s="71"/>
      <c r="D1275" s="69"/>
      <c r="E1275" s="71"/>
      <c r="F1275" s="71"/>
      <c r="G1275" s="71"/>
      <c r="H1275" s="71"/>
      <c r="I1275" s="72"/>
      <c r="J1275" s="73"/>
    </row>
    <row r="1276" spans="1:10" x14ac:dyDescent="0.35">
      <c r="A1276" s="71"/>
      <c r="B1276" s="71"/>
      <c r="C1276" s="71"/>
      <c r="D1276" s="69"/>
      <c r="E1276" s="71"/>
      <c r="F1276" s="71"/>
      <c r="G1276" s="71"/>
      <c r="H1276" s="71"/>
      <c r="I1276" s="72"/>
      <c r="J1276" s="73"/>
    </row>
    <row r="1277" spans="1:10" x14ac:dyDescent="0.35">
      <c r="A1277" s="71"/>
      <c r="B1277" s="71"/>
      <c r="C1277" s="71"/>
      <c r="D1277" s="69"/>
      <c r="E1277" s="71"/>
      <c r="F1277" s="71"/>
      <c r="G1277" s="71"/>
      <c r="H1277" s="71"/>
      <c r="I1277" s="72"/>
      <c r="J1277" s="73"/>
    </row>
    <row r="1278" spans="1:10" x14ac:dyDescent="0.35">
      <c r="A1278" s="71"/>
      <c r="B1278" s="71"/>
      <c r="C1278" s="71"/>
      <c r="D1278" s="69"/>
      <c r="E1278" s="71"/>
      <c r="F1278" s="71"/>
      <c r="G1278" s="71"/>
      <c r="H1278" s="71"/>
      <c r="I1278" s="72"/>
      <c r="J1278" s="73"/>
    </row>
    <row r="1279" spans="1:10" x14ac:dyDescent="0.35">
      <c r="A1279" s="71"/>
      <c r="B1279" s="71"/>
      <c r="C1279" s="71"/>
      <c r="D1279" s="69"/>
      <c r="E1279" s="71"/>
      <c r="F1279" s="71"/>
      <c r="G1279" s="71"/>
      <c r="H1279" s="71"/>
      <c r="I1279" s="72"/>
      <c r="J1279" s="73"/>
    </row>
    <row r="1280" spans="1:10" x14ac:dyDescent="0.35">
      <c r="A1280" s="71"/>
      <c r="B1280" s="71"/>
      <c r="C1280" s="71"/>
      <c r="D1280" s="69"/>
      <c r="E1280" s="71"/>
      <c r="F1280" s="71"/>
      <c r="G1280" s="71"/>
      <c r="H1280" s="71"/>
      <c r="I1280" s="72"/>
      <c r="J1280" s="73"/>
    </row>
    <row r="1281" spans="1:10" x14ac:dyDescent="0.35">
      <c r="A1281" s="71"/>
      <c r="B1281" s="71"/>
      <c r="C1281" s="71"/>
      <c r="D1281" s="69"/>
      <c r="E1281" s="71"/>
      <c r="F1281" s="71"/>
      <c r="G1281" s="71"/>
      <c r="H1281" s="71"/>
      <c r="I1281" s="72"/>
      <c r="J1281" s="73"/>
    </row>
    <row r="1282" spans="1:10" x14ac:dyDescent="0.35">
      <c r="A1282" s="71"/>
      <c r="B1282" s="71"/>
      <c r="C1282" s="71"/>
      <c r="D1282" s="69"/>
      <c r="E1282" s="71"/>
      <c r="F1282" s="71"/>
      <c r="G1282" s="71"/>
      <c r="H1282" s="71"/>
      <c r="I1282" s="72"/>
      <c r="J1282" s="73"/>
    </row>
    <row r="1283" spans="1:10" x14ac:dyDescent="0.35">
      <c r="A1283" s="71"/>
      <c r="B1283" s="71"/>
      <c r="C1283" s="71"/>
      <c r="D1283" s="69"/>
      <c r="E1283" s="71"/>
      <c r="F1283" s="71"/>
      <c r="G1283" s="71"/>
      <c r="H1283" s="71"/>
      <c r="I1283" s="72"/>
      <c r="J1283" s="73"/>
    </row>
    <row r="1284" spans="1:10" x14ac:dyDescent="0.35">
      <c r="A1284" s="71"/>
      <c r="B1284" s="71"/>
      <c r="C1284" s="71"/>
      <c r="D1284" s="69"/>
      <c r="E1284" s="71"/>
      <c r="F1284" s="71"/>
      <c r="G1284" s="71"/>
      <c r="H1284" s="71"/>
      <c r="I1284" s="72"/>
      <c r="J1284" s="73"/>
    </row>
    <row r="1285" spans="1:10" x14ac:dyDescent="0.35">
      <c r="A1285" s="71"/>
      <c r="B1285" s="71"/>
      <c r="C1285" s="71"/>
      <c r="D1285" s="69"/>
      <c r="E1285" s="71"/>
      <c r="F1285" s="71"/>
      <c r="G1285" s="71"/>
      <c r="H1285" s="71"/>
      <c r="I1285" s="72"/>
      <c r="J1285" s="73"/>
    </row>
    <row r="1286" spans="1:10" x14ac:dyDescent="0.35">
      <c r="A1286" s="71"/>
      <c r="B1286" s="71"/>
      <c r="C1286" s="71"/>
      <c r="D1286" s="69"/>
      <c r="E1286" s="71"/>
      <c r="F1286" s="71"/>
      <c r="G1286" s="71"/>
      <c r="H1286" s="71"/>
      <c r="I1286" s="72"/>
      <c r="J1286" s="73"/>
    </row>
    <row r="1287" spans="1:10" x14ac:dyDescent="0.35">
      <c r="A1287" s="71"/>
      <c r="B1287" s="71"/>
      <c r="C1287" s="71"/>
      <c r="D1287" s="69"/>
      <c r="E1287" s="71"/>
      <c r="F1287" s="71"/>
      <c r="G1287" s="71"/>
      <c r="H1287" s="71"/>
      <c r="I1287" s="72"/>
      <c r="J1287" s="73"/>
    </row>
    <row r="1288" spans="1:10" x14ac:dyDescent="0.35">
      <c r="A1288" s="71"/>
      <c r="B1288" s="71"/>
      <c r="C1288" s="71"/>
      <c r="D1288" s="69"/>
      <c r="E1288" s="71"/>
      <c r="F1288" s="71"/>
      <c r="G1288" s="71"/>
      <c r="H1288" s="71"/>
      <c r="I1288" s="72"/>
      <c r="J1288" s="73"/>
    </row>
    <row r="1289" spans="1:10" x14ac:dyDescent="0.35">
      <c r="A1289" s="71"/>
      <c r="B1289" s="71"/>
      <c r="C1289" s="71"/>
      <c r="D1289" s="69"/>
      <c r="E1289" s="71"/>
      <c r="F1289" s="71"/>
      <c r="G1289" s="71"/>
      <c r="H1289" s="71"/>
      <c r="I1289" s="72"/>
      <c r="J1289" s="73"/>
    </row>
    <row r="1290" spans="1:10" x14ac:dyDescent="0.35">
      <c r="A1290" s="71"/>
      <c r="B1290" s="71"/>
      <c r="C1290" s="71"/>
      <c r="D1290" s="69"/>
      <c r="E1290" s="71"/>
      <c r="F1290" s="71"/>
      <c r="G1290" s="71"/>
      <c r="H1290" s="71"/>
      <c r="I1290" s="72"/>
      <c r="J1290" s="73"/>
    </row>
    <row r="1291" spans="1:10" x14ac:dyDescent="0.35">
      <c r="A1291" s="71"/>
      <c r="B1291" s="71"/>
      <c r="C1291" s="71"/>
      <c r="D1291" s="69"/>
      <c r="E1291" s="71"/>
      <c r="F1291" s="71"/>
      <c r="G1291" s="71"/>
      <c r="H1291" s="71"/>
      <c r="I1291" s="72"/>
      <c r="J1291" s="73"/>
    </row>
    <row r="1292" spans="1:10" x14ac:dyDescent="0.35">
      <c r="A1292" s="71"/>
      <c r="B1292" s="71"/>
      <c r="C1292" s="71"/>
      <c r="D1292" s="69"/>
      <c r="E1292" s="71"/>
      <c r="F1292" s="71"/>
      <c r="G1292" s="71"/>
      <c r="H1292" s="71"/>
      <c r="I1292" s="72"/>
      <c r="J1292" s="73"/>
    </row>
    <row r="1293" spans="1:10" x14ac:dyDescent="0.35">
      <c r="A1293" s="71"/>
      <c r="B1293" s="71"/>
      <c r="C1293" s="71"/>
      <c r="D1293" s="69"/>
      <c r="E1293" s="71"/>
      <c r="F1293" s="71"/>
      <c r="G1293" s="71"/>
      <c r="H1293" s="71"/>
      <c r="I1293" s="72"/>
      <c r="J1293" s="73"/>
    </row>
    <row r="1294" spans="1:10" x14ac:dyDescent="0.35">
      <c r="A1294" s="71"/>
      <c r="B1294" s="71"/>
      <c r="C1294" s="71"/>
      <c r="D1294" s="69"/>
      <c r="E1294" s="71"/>
      <c r="F1294" s="71"/>
      <c r="G1294" s="71"/>
      <c r="H1294" s="71"/>
      <c r="I1294" s="72"/>
      <c r="J1294" s="73"/>
    </row>
    <row r="1295" spans="1:10" x14ac:dyDescent="0.35">
      <c r="A1295" s="71"/>
      <c r="B1295" s="71"/>
      <c r="C1295" s="71"/>
      <c r="D1295" s="69"/>
      <c r="E1295" s="71"/>
      <c r="F1295" s="71"/>
      <c r="G1295" s="71"/>
      <c r="H1295" s="71"/>
      <c r="I1295" s="72"/>
      <c r="J1295" s="73"/>
    </row>
    <row r="1296" spans="1:10" x14ac:dyDescent="0.35">
      <c r="A1296" s="71"/>
      <c r="B1296" s="71"/>
      <c r="C1296" s="71"/>
      <c r="D1296" s="69"/>
      <c r="E1296" s="71"/>
      <c r="F1296" s="71"/>
      <c r="G1296" s="71"/>
      <c r="H1296" s="71"/>
      <c r="I1296" s="72"/>
      <c r="J1296" s="73"/>
    </row>
    <row r="1297" spans="1:10" x14ac:dyDescent="0.35">
      <c r="A1297" s="71"/>
      <c r="B1297" s="71"/>
      <c r="C1297" s="71"/>
      <c r="D1297" s="69"/>
      <c r="E1297" s="71"/>
      <c r="F1297" s="71"/>
      <c r="G1297" s="71"/>
      <c r="H1297" s="71"/>
      <c r="I1297" s="72"/>
      <c r="J1297" s="73"/>
    </row>
    <row r="1298" spans="1:10" x14ac:dyDescent="0.35">
      <c r="A1298" s="71"/>
      <c r="B1298" s="71"/>
      <c r="C1298" s="71"/>
      <c r="D1298" s="69"/>
      <c r="E1298" s="71"/>
      <c r="F1298" s="71"/>
      <c r="G1298" s="71"/>
      <c r="H1298" s="71"/>
      <c r="I1298" s="72"/>
      <c r="J1298" s="73"/>
    </row>
    <row r="1299" spans="1:10" x14ac:dyDescent="0.35">
      <c r="A1299" s="71"/>
      <c r="B1299" s="71"/>
      <c r="C1299" s="71"/>
      <c r="D1299" s="69"/>
      <c r="E1299" s="71"/>
      <c r="F1299" s="71"/>
      <c r="G1299" s="71"/>
      <c r="H1299" s="71"/>
      <c r="I1299" s="72"/>
      <c r="J1299" s="73"/>
    </row>
    <row r="1300" spans="1:10" x14ac:dyDescent="0.35">
      <c r="A1300" s="71"/>
      <c r="B1300" s="71"/>
      <c r="C1300" s="71"/>
      <c r="D1300" s="69"/>
      <c r="E1300" s="71"/>
      <c r="F1300" s="71"/>
      <c r="G1300" s="71"/>
      <c r="H1300" s="71"/>
      <c r="I1300" s="72"/>
      <c r="J1300" s="73"/>
    </row>
    <row r="1301" spans="1:10" x14ac:dyDescent="0.35">
      <c r="A1301" s="71"/>
      <c r="B1301" s="71"/>
      <c r="C1301" s="71"/>
      <c r="D1301" s="69"/>
      <c r="E1301" s="71"/>
      <c r="F1301" s="71"/>
      <c r="G1301" s="71"/>
      <c r="H1301" s="71"/>
      <c r="I1301" s="72"/>
      <c r="J1301" s="73"/>
    </row>
    <row r="1302" spans="1:10" x14ac:dyDescent="0.35">
      <c r="A1302" s="71"/>
      <c r="B1302" s="71"/>
      <c r="C1302" s="71"/>
      <c r="D1302" s="69"/>
      <c r="E1302" s="71"/>
      <c r="F1302" s="71"/>
      <c r="G1302" s="71"/>
      <c r="H1302" s="71"/>
      <c r="I1302" s="72"/>
      <c r="J1302" s="73"/>
    </row>
    <row r="1303" spans="1:10" x14ac:dyDescent="0.35">
      <c r="A1303" s="71"/>
      <c r="B1303" s="71"/>
      <c r="C1303" s="71"/>
      <c r="D1303" s="69"/>
      <c r="E1303" s="71"/>
      <c r="F1303" s="71"/>
      <c r="G1303" s="71"/>
      <c r="H1303" s="71"/>
      <c r="I1303" s="72"/>
      <c r="J1303" s="73"/>
    </row>
    <row r="1304" spans="1:10" x14ac:dyDescent="0.35">
      <c r="A1304" s="71"/>
      <c r="B1304" s="71"/>
      <c r="C1304" s="71"/>
      <c r="D1304" s="69"/>
      <c r="E1304" s="71"/>
      <c r="F1304" s="71"/>
      <c r="G1304" s="71"/>
      <c r="H1304" s="71"/>
      <c r="I1304" s="72"/>
      <c r="J1304" s="73"/>
    </row>
    <row r="1305" spans="1:10" x14ac:dyDescent="0.35">
      <c r="A1305" s="71"/>
      <c r="B1305" s="71"/>
      <c r="C1305" s="71"/>
      <c r="D1305" s="69"/>
      <c r="E1305" s="71"/>
      <c r="F1305" s="71"/>
      <c r="G1305" s="71"/>
      <c r="H1305" s="71"/>
      <c r="I1305" s="72"/>
      <c r="J1305" s="73"/>
    </row>
    <row r="1306" spans="1:10" x14ac:dyDescent="0.35">
      <c r="A1306" s="71"/>
      <c r="B1306" s="71"/>
      <c r="C1306" s="71"/>
      <c r="D1306" s="69"/>
      <c r="E1306" s="71"/>
      <c r="F1306" s="71"/>
      <c r="G1306" s="71"/>
      <c r="H1306" s="71"/>
      <c r="I1306" s="72"/>
      <c r="J1306" s="73"/>
    </row>
    <row r="1307" spans="1:10" x14ac:dyDescent="0.35">
      <c r="A1307" s="71"/>
      <c r="B1307" s="71"/>
      <c r="C1307" s="71"/>
      <c r="D1307" s="69"/>
      <c r="E1307" s="71"/>
      <c r="F1307" s="71"/>
      <c r="G1307" s="71"/>
      <c r="H1307" s="71"/>
      <c r="I1307" s="72"/>
      <c r="J1307" s="73"/>
    </row>
    <row r="1308" spans="1:10" x14ac:dyDescent="0.35">
      <c r="A1308" s="71"/>
      <c r="B1308" s="71"/>
      <c r="C1308" s="71"/>
      <c r="D1308" s="69"/>
      <c r="E1308" s="71"/>
      <c r="F1308" s="71"/>
      <c r="G1308" s="71"/>
      <c r="H1308" s="71"/>
      <c r="I1308" s="72"/>
      <c r="J1308" s="73"/>
    </row>
    <row r="1309" spans="1:10" x14ac:dyDescent="0.35">
      <c r="A1309" s="71"/>
      <c r="B1309" s="71"/>
      <c r="C1309" s="71"/>
      <c r="D1309" s="69"/>
      <c r="E1309" s="71"/>
      <c r="F1309" s="71"/>
      <c r="G1309" s="71"/>
      <c r="H1309" s="71"/>
      <c r="I1309" s="72"/>
      <c r="J1309" s="73"/>
    </row>
    <row r="1310" spans="1:10" x14ac:dyDescent="0.35">
      <c r="A1310" s="71"/>
      <c r="B1310" s="71"/>
      <c r="C1310" s="71"/>
      <c r="D1310" s="69"/>
      <c r="E1310" s="71"/>
      <c r="F1310" s="71"/>
      <c r="G1310" s="71"/>
      <c r="H1310" s="71"/>
      <c r="I1310" s="72"/>
      <c r="J1310" s="73"/>
    </row>
    <row r="1311" spans="1:10" x14ac:dyDescent="0.35">
      <c r="A1311" s="71"/>
      <c r="B1311" s="71"/>
      <c r="C1311" s="71"/>
      <c r="D1311" s="69"/>
      <c r="E1311" s="71"/>
      <c r="F1311" s="71"/>
      <c r="G1311" s="71"/>
      <c r="H1311" s="71"/>
      <c r="I1311" s="72"/>
      <c r="J1311" s="73"/>
    </row>
    <row r="1312" spans="1:10" x14ac:dyDescent="0.35">
      <c r="A1312" s="71"/>
      <c r="B1312" s="71"/>
      <c r="C1312" s="71"/>
      <c r="D1312" s="69"/>
      <c r="E1312" s="71"/>
      <c r="F1312" s="71"/>
      <c r="G1312" s="71"/>
      <c r="H1312" s="71"/>
      <c r="I1312" s="72"/>
      <c r="J1312" s="73"/>
    </row>
    <row r="1313" spans="1:10" x14ac:dyDescent="0.35">
      <c r="A1313" s="71"/>
      <c r="B1313" s="71"/>
      <c r="C1313" s="71"/>
      <c r="D1313" s="69"/>
      <c r="E1313" s="71"/>
      <c r="F1313" s="71"/>
      <c r="G1313" s="71"/>
      <c r="H1313" s="71"/>
      <c r="I1313" s="72"/>
      <c r="J1313" s="73"/>
    </row>
    <row r="1314" spans="1:10" x14ac:dyDescent="0.35">
      <c r="A1314" s="71"/>
      <c r="B1314" s="71"/>
      <c r="C1314" s="71"/>
      <c r="D1314" s="69"/>
      <c r="E1314" s="71"/>
      <c r="F1314" s="71"/>
      <c r="G1314" s="71"/>
      <c r="H1314" s="71"/>
      <c r="I1314" s="72"/>
      <c r="J1314" s="73"/>
    </row>
    <row r="1315" spans="1:10" x14ac:dyDescent="0.35">
      <c r="A1315" s="71"/>
      <c r="B1315" s="71"/>
      <c r="C1315" s="71"/>
      <c r="D1315" s="69"/>
      <c r="E1315" s="71"/>
      <c r="F1315" s="71"/>
      <c r="G1315" s="71"/>
      <c r="H1315" s="71"/>
      <c r="I1315" s="72"/>
      <c r="J1315" s="73"/>
    </row>
    <row r="1316" spans="1:10" x14ac:dyDescent="0.35">
      <c r="A1316" s="71"/>
      <c r="B1316" s="71"/>
      <c r="C1316" s="71"/>
      <c r="D1316" s="69"/>
      <c r="E1316" s="71"/>
      <c r="F1316" s="71"/>
      <c r="G1316" s="71"/>
      <c r="H1316" s="71"/>
      <c r="I1316" s="72"/>
      <c r="J1316" s="73"/>
    </row>
    <row r="1317" spans="1:10" x14ac:dyDescent="0.35">
      <c r="A1317" s="71"/>
      <c r="B1317" s="71"/>
      <c r="C1317" s="71"/>
      <c r="D1317" s="69"/>
      <c r="E1317" s="71"/>
      <c r="F1317" s="71"/>
      <c r="G1317" s="71"/>
      <c r="H1317" s="71"/>
      <c r="I1317" s="72"/>
      <c r="J1317" s="73"/>
    </row>
    <row r="1318" spans="1:10" x14ac:dyDescent="0.35">
      <c r="A1318" s="71"/>
      <c r="B1318" s="71"/>
      <c r="C1318" s="71"/>
      <c r="D1318" s="69"/>
      <c r="E1318" s="71"/>
      <c r="F1318" s="71"/>
      <c r="G1318" s="71"/>
      <c r="H1318" s="71"/>
      <c r="I1318" s="72"/>
      <c r="J1318" s="73"/>
    </row>
    <row r="1319" spans="1:10" x14ac:dyDescent="0.35">
      <c r="A1319" s="71"/>
      <c r="B1319" s="71"/>
      <c r="C1319" s="71"/>
      <c r="D1319" s="69"/>
      <c r="E1319" s="71"/>
      <c r="F1319" s="71"/>
      <c r="G1319" s="71"/>
      <c r="H1319" s="71"/>
      <c r="I1319" s="72"/>
      <c r="J1319" s="73"/>
    </row>
    <row r="1320" spans="1:10" x14ac:dyDescent="0.35">
      <c r="A1320" s="71"/>
      <c r="B1320" s="71"/>
      <c r="C1320" s="71"/>
      <c r="D1320" s="69"/>
      <c r="E1320" s="71"/>
      <c r="F1320" s="71"/>
      <c r="G1320" s="71"/>
      <c r="H1320" s="71"/>
      <c r="I1320" s="72"/>
      <c r="J1320" s="73"/>
    </row>
    <row r="1321" spans="1:10" x14ac:dyDescent="0.35">
      <c r="A1321" s="71"/>
      <c r="B1321" s="71"/>
      <c r="C1321" s="71"/>
      <c r="D1321" s="69"/>
      <c r="E1321" s="71"/>
      <c r="F1321" s="71"/>
      <c r="G1321" s="71"/>
      <c r="H1321" s="71"/>
      <c r="I1321" s="72"/>
      <c r="J1321" s="73"/>
    </row>
    <row r="1322" spans="1:10" x14ac:dyDescent="0.35">
      <c r="A1322" s="71"/>
      <c r="B1322" s="71"/>
      <c r="C1322" s="71"/>
      <c r="D1322" s="69"/>
      <c r="E1322" s="71"/>
      <c r="F1322" s="71"/>
      <c r="G1322" s="71"/>
      <c r="H1322" s="71"/>
      <c r="I1322" s="72"/>
      <c r="J1322" s="73"/>
    </row>
    <row r="1323" spans="1:10" x14ac:dyDescent="0.35">
      <c r="A1323" s="71"/>
      <c r="B1323" s="71"/>
      <c r="C1323" s="71"/>
      <c r="D1323" s="69"/>
      <c r="E1323" s="71"/>
      <c r="F1323" s="71"/>
      <c r="G1323" s="71"/>
      <c r="H1323" s="71"/>
      <c r="I1323" s="72"/>
      <c r="J1323" s="73"/>
    </row>
    <row r="1324" spans="1:10" x14ac:dyDescent="0.35">
      <c r="A1324" s="71"/>
      <c r="B1324" s="71"/>
      <c r="C1324" s="71"/>
      <c r="D1324" s="69"/>
      <c r="E1324" s="71"/>
      <c r="F1324" s="71"/>
      <c r="G1324" s="71"/>
      <c r="H1324" s="71"/>
      <c r="I1324" s="72"/>
      <c r="J1324" s="73"/>
    </row>
    <row r="1325" spans="1:10" x14ac:dyDescent="0.35">
      <c r="A1325" s="71"/>
      <c r="B1325" s="71"/>
      <c r="C1325" s="71"/>
      <c r="D1325" s="69"/>
      <c r="E1325" s="71"/>
      <c r="F1325" s="71"/>
      <c r="G1325" s="71"/>
      <c r="H1325" s="71"/>
      <c r="I1325" s="72"/>
      <c r="J1325" s="73"/>
    </row>
    <row r="1326" spans="1:10" x14ac:dyDescent="0.35">
      <c r="A1326" s="71"/>
      <c r="B1326" s="71"/>
      <c r="C1326" s="71"/>
      <c r="D1326" s="69"/>
      <c r="E1326" s="71"/>
      <c r="F1326" s="71"/>
      <c r="G1326" s="71"/>
      <c r="H1326" s="71"/>
      <c r="I1326" s="72"/>
      <c r="J1326" s="73"/>
    </row>
    <row r="1327" spans="1:10" x14ac:dyDescent="0.35">
      <c r="A1327" s="71"/>
      <c r="B1327" s="71"/>
      <c r="C1327" s="71"/>
      <c r="D1327" s="69"/>
      <c r="E1327" s="71"/>
      <c r="F1327" s="71"/>
      <c r="G1327" s="71"/>
      <c r="H1327" s="71"/>
      <c r="I1327" s="72"/>
      <c r="J1327" s="73"/>
    </row>
    <row r="1328" spans="1:10" x14ac:dyDescent="0.35">
      <c r="A1328" s="71"/>
      <c r="B1328" s="71"/>
      <c r="C1328" s="71"/>
      <c r="D1328" s="69"/>
      <c r="E1328" s="71"/>
      <c r="F1328" s="71"/>
      <c r="G1328" s="71"/>
      <c r="H1328" s="71"/>
      <c r="I1328" s="72"/>
      <c r="J1328" s="73"/>
    </row>
    <row r="1329" spans="1:10" x14ac:dyDescent="0.35">
      <c r="A1329" s="71"/>
      <c r="B1329" s="71"/>
      <c r="C1329" s="71"/>
      <c r="D1329" s="69"/>
      <c r="E1329" s="71"/>
      <c r="F1329" s="71"/>
      <c r="G1329" s="71"/>
      <c r="H1329" s="71"/>
      <c r="I1329" s="72"/>
      <c r="J1329" s="73"/>
    </row>
    <row r="1330" spans="1:10" x14ac:dyDescent="0.35">
      <c r="A1330" s="71"/>
      <c r="B1330" s="71"/>
      <c r="C1330" s="71"/>
      <c r="D1330" s="69"/>
      <c r="E1330" s="71"/>
      <c r="F1330" s="71"/>
      <c r="G1330" s="71"/>
      <c r="H1330" s="71"/>
      <c r="I1330" s="72"/>
      <c r="J1330" s="73"/>
    </row>
    <row r="1331" spans="1:10" x14ac:dyDescent="0.35">
      <c r="A1331" s="71"/>
      <c r="B1331" s="71"/>
      <c r="C1331" s="71"/>
      <c r="D1331" s="69"/>
      <c r="E1331" s="71"/>
      <c r="F1331" s="71"/>
      <c r="G1331" s="71"/>
      <c r="H1331" s="71"/>
      <c r="I1331" s="72"/>
      <c r="J1331" s="73"/>
    </row>
    <row r="1332" spans="1:10" x14ac:dyDescent="0.35">
      <c r="A1332" s="71"/>
      <c r="B1332" s="71"/>
      <c r="C1332" s="71"/>
      <c r="D1332" s="69"/>
      <c r="E1332" s="71"/>
      <c r="F1332" s="71"/>
      <c r="G1332" s="71"/>
      <c r="H1332" s="71"/>
      <c r="I1332" s="72"/>
      <c r="J1332" s="73"/>
    </row>
    <row r="1333" spans="1:10" x14ac:dyDescent="0.35">
      <c r="A1333" s="71"/>
      <c r="B1333" s="71"/>
      <c r="C1333" s="71"/>
      <c r="D1333" s="69"/>
      <c r="E1333" s="71"/>
      <c r="F1333" s="71"/>
      <c r="G1333" s="71"/>
      <c r="H1333" s="71"/>
      <c r="I1333" s="72"/>
      <c r="J1333" s="73"/>
    </row>
    <row r="1334" spans="1:10" x14ac:dyDescent="0.35">
      <c r="A1334" s="71"/>
      <c r="B1334" s="71"/>
      <c r="C1334" s="71"/>
      <c r="D1334" s="69"/>
      <c r="E1334" s="71"/>
      <c r="F1334" s="71"/>
      <c r="G1334" s="71"/>
      <c r="H1334" s="71"/>
      <c r="I1334" s="72"/>
      <c r="J1334" s="73"/>
    </row>
    <row r="1335" spans="1:10" x14ac:dyDescent="0.35">
      <c r="A1335" s="71"/>
      <c r="B1335" s="71"/>
      <c r="C1335" s="71"/>
      <c r="D1335" s="69"/>
      <c r="E1335" s="71"/>
      <c r="F1335" s="71"/>
      <c r="G1335" s="71"/>
      <c r="H1335" s="71"/>
      <c r="I1335" s="72"/>
      <c r="J1335" s="73"/>
    </row>
    <row r="1336" spans="1:10" x14ac:dyDescent="0.35">
      <c r="A1336" s="71"/>
      <c r="B1336" s="71"/>
      <c r="C1336" s="71"/>
      <c r="D1336" s="69"/>
      <c r="E1336" s="71"/>
      <c r="F1336" s="71"/>
      <c r="G1336" s="71"/>
      <c r="H1336" s="71"/>
      <c r="I1336" s="72"/>
      <c r="J1336" s="73"/>
    </row>
    <row r="1337" spans="1:10" x14ac:dyDescent="0.35">
      <c r="A1337" s="71"/>
      <c r="B1337" s="71"/>
      <c r="C1337" s="71"/>
      <c r="D1337" s="69"/>
      <c r="E1337" s="71"/>
      <c r="F1337" s="71"/>
      <c r="G1337" s="71"/>
      <c r="H1337" s="71"/>
      <c r="I1337" s="72"/>
      <c r="J1337" s="73"/>
    </row>
    <row r="1338" spans="1:10" x14ac:dyDescent="0.35">
      <c r="A1338" s="71"/>
      <c r="B1338" s="71"/>
      <c r="C1338" s="71"/>
      <c r="D1338" s="69"/>
      <c r="E1338" s="71"/>
      <c r="F1338" s="71"/>
      <c r="G1338" s="71"/>
      <c r="H1338" s="71"/>
      <c r="I1338" s="72"/>
      <c r="J1338" s="73"/>
    </row>
    <row r="1339" spans="1:10" x14ac:dyDescent="0.35">
      <c r="A1339" s="71"/>
      <c r="B1339" s="71"/>
      <c r="C1339" s="71"/>
      <c r="D1339" s="69"/>
      <c r="E1339" s="71"/>
      <c r="F1339" s="71"/>
      <c r="G1339" s="71"/>
      <c r="H1339" s="71"/>
      <c r="I1339" s="72"/>
      <c r="J1339" s="73"/>
    </row>
    <row r="1340" spans="1:10" x14ac:dyDescent="0.35">
      <c r="A1340" s="71"/>
      <c r="B1340" s="71"/>
      <c r="C1340" s="71"/>
      <c r="D1340" s="69"/>
      <c r="E1340" s="71"/>
      <c r="F1340" s="71"/>
      <c r="G1340" s="71"/>
      <c r="H1340" s="71"/>
      <c r="I1340" s="72"/>
      <c r="J1340" s="73"/>
    </row>
    <row r="1341" spans="1:10" x14ac:dyDescent="0.35">
      <c r="A1341" s="71"/>
      <c r="B1341" s="71"/>
      <c r="C1341" s="71"/>
      <c r="D1341" s="69"/>
      <c r="E1341" s="71"/>
      <c r="F1341" s="71"/>
      <c r="G1341" s="71"/>
      <c r="H1341" s="71"/>
      <c r="I1341" s="72"/>
      <c r="J1341" s="73"/>
    </row>
    <row r="1342" spans="1:10" x14ac:dyDescent="0.35">
      <c r="A1342" s="71"/>
      <c r="B1342" s="71"/>
      <c r="C1342" s="71"/>
      <c r="D1342" s="69"/>
      <c r="E1342" s="71"/>
      <c r="F1342" s="71"/>
      <c r="G1342" s="71"/>
      <c r="H1342" s="71"/>
      <c r="I1342" s="72"/>
      <c r="J1342" s="73"/>
    </row>
    <row r="1343" spans="1:10" x14ac:dyDescent="0.35">
      <c r="A1343" s="71"/>
      <c r="B1343" s="71"/>
      <c r="C1343" s="71"/>
      <c r="D1343" s="69"/>
      <c r="E1343" s="71"/>
      <c r="F1343" s="71"/>
      <c r="G1343" s="71"/>
      <c r="H1343" s="71"/>
      <c r="I1343" s="72"/>
      <c r="J1343" s="73"/>
    </row>
    <row r="1344" spans="1:10" x14ac:dyDescent="0.35">
      <c r="A1344" s="71"/>
      <c r="B1344" s="71"/>
      <c r="C1344" s="71"/>
      <c r="D1344" s="69"/>
      <c r="E1344" s="71"/>
      <c r="F1344" s="71"/>
      <c r="G1344" s="71"/>
      <c r="H1344" s="71"/>
      <c r="I1344" s="72"/>
      <c r="J1344" s="73"/>
    </row>
    <row r="1345" spans="1:10" x14ac:dyDescent="0.35">
      <c r="A1345" s="71"/>
      <c r="B1345" s="71"/>
      <c r="C1345" s="71"/>
      <c r="D1345" s="69"/>
      <c r="E1345" s="71"/>
      <c r="F1345" s="71"/>
      <c r="G1345" s="71"/>
      <c r="H1345" s="71"/>
      <c r="I1345" s="72"/>
      <c r="J1345" s="73"/>
    </row>
    <row r="1346" spans="1:10" x14ac:dyDescent="0.35">
      <c r="A1346" s="71"/>
      <c r="B1346" s="71"/>
      <c r="C1346" s="71"/>
      <c r="D1346" s="69"/>
      <c r="E1346" s="71"/>
      <c r="F1346" s="71"/>
      <c r="G1346" s="71"/>
      <c r="H1346" s="71"/>
      <c r="I1346" s="72"/>
      <c r="J1346" s="73"/>
    </row>
    <row r="1347" spans="1:10" x14ac:dyDescent="0.35">
      <c r="A1347" s="71"/>
      <c r="B1347" s="71"/>
      <c r="C1347" s="71"/>
      <c r="D1347" s="69"/>
      <c r="E1347" s="71"/>
      <c r="F1347" s="71"/>
      <c r="G1347" s="71"/>
      <c r="H1347" s="71"/>
      <c r="I1347" s="72"/>
      <c r="J1347" s="73"/>
    </row>
    <row r="1348" spans="1:10" x14ac:dyDescent="0.35">
      <c r="A1348" s="71"/>
      <c r="B1348" s="71"/>
      <c r="C1348" s="71"/>
      <c r="D1348" s="69"/>
      <c r="E1348" s="71"/>
      <c r="F1348" s="71"/>
      <c r="G1348" s="71"/>
      <c r="H1348" s="71"/>
      <c r="I1348" s="72"/>
      <c r="J1348" s="73"/>
    </row>
    <row r="1349" spans="1:10" x14ac:dyDescent="0.35">
      <c r="A1349" s="71"/>
      <c r="B1349" s="71"/>
      <c r="C1349" s="71"/>
      <c r="D1349" s="69"/>
      <c r="E1349" s="71"/>
      <c r="F1349" s="71"/>
      <c r="G1349" s="71"/>
      <c r="H1349" s="71"/>
      <c r="I1349" s="72"/>
      <c r="J1349" s="73"/>
    </row>
    <row r="1350" spans="1:10" x14ac:dyDescent="0.35">
      <c r="A1350" s="71"/>
      <c r="B1350" s="71"/>
      <c r="C1350" s="71"/>
      <c r="D1350" s="69"/>
      <c r="E1350" s="71"/>
      <c r="F1350" s="71"/>
      <c r="G1350" s="71"/>
      <c r="H1350" s="71"/>
      <c r="I1350" s="72"/>
      <c r="J1350" s="73"/>
    </row>
    <row r="1351" spans="1:10" x14ac:dyDescent="0.35">
      <c r="A1351" s="71"/>
      <c r="B1351" s="71"/>
      <c r="C1351" s="71"/>
      <c r="D1351" s="69"/>
      <c r="E1351" s="71"/>
      <c r="F1351" s="71"/>
      <c r="G1351" s="71"/>
      <c r="H1351" s="71"/>
      <c r="I1351" s="72"/>
      <c r="J1351" s="73"/>
    </row>
    <row r="1352" spans="1:10" x14ac:dyDescent="0.35">
      <c r="A1352" s="71"/>
      <c r="B1352" s="71"/>
      <c r="C1352" s="71"/>
      <c r="D1352" s="69"/>
      <c r="E1352" s="71"/>
      <c r="F1352" s="71"/>
      <c r="G1352" s="71"/>
      <c r="H1352" s="71"/>
      <c r="I1352" s="72"/>
      <c r="J1352" s="73"/>
    </row>
    <row r="1353" spans="1:10" x14ac:dyDescent="0.35">
      <c r="A1353" s="71"/>
      <c r="B1353" s="71"/>
      <c r="C1353" s="71"/>
      <c r="D1353" s="69"/>
      <c r="E1353" s="71"/>
      <c r="F1353" s="71"/>
      <c r="G1353" s="71"/>
      <c r="H1353" s="71"/>
      <c r="I1353" s="72"/>
      <c r="J1353" s="73"/>
    </row>
    <row r="1354" spans="1:10" x14ac:dyDescent="0.35">
      <c r="A1354" s="71"/>
      <c r="B1354" s="71"/>
      <c r="C1354" s="71"/>
      <c r="D1354" s="69"/>
      <c r="E1354" s="71"/>
      <c r="F1354" s="71"/>
      <c r="G1354" s="71"/>
      <c r="H1354" s="71"/>
      <c r="I1354" s="72"/>
      <c r="J1354" s="73"/>
    </row>
    <row r="1355" spans="1:10" x14ac:dyDescent="0.35">
      <c r="A1355" s="71"/>
      <c r="B1355" s="71"/>
      <c r="C1355" s="71"/>
      <c r="D1355" s="69"/>
      <c r="E1355" s="71"/>
      <c r="F1355" s="71"/>
      <c r="G1355" s="71"/>
      <c r="H1355" s="71"/>
      <c r="I1355" s="72"/>
      <c r="J1355" s="73"/>
    </row>
    <row r="1356" spans="1:10" x14ac:dyDescent="0.35">
      <c r="A1356" s="71"/>
      <c r="B1356" s="71"/>
      <c r="C1356" s="71"/>
      <c r="D1356" s="69"/>
      <c r="E1356" s="71"/>
      <c r="F1356" s="71"/>
      <c r="G1356" s="71"/>
      <c r="H1356" s="71"/>
      <c r="I1356" s="72"/>
      <c r="J1356" s="73"/>
    </row>
    <row r="1357" spans="1:10" x14ac:dyDescent="0.35">
      <c r="A1357" s="71"/>
      <c r="B1357" s="71"/>
      <c r="C1357" s="71"/>
      <c r="D1357" s="69"/>
      <c r="E1357" s="71"/>
      <c r="F1357" s="71"/>
      <c r="G1357" s="71"/>
      <c r="H1357" s="71"/>
      <c r="I1357" s="72"/>
      <c r="J1357" s="73"/>
    </row>
    <row r="1358" spans="1:10" x14ac:dyDescent="0.35">
      <c r="A1358" s="71"/>
      <c r="B1358" s="71"/>
      <c r="C1358" s="71"/>
      <c r="D1358" s="69"/>
      <c r="E1358" s="71"/>
      <c r="F1358" s="71"/>
      <c r="G1358" s="71"/>
      <c r="H1358" s="71"/>
      <c r="I1358" s="72"/>
      <c r="J1358" s="73"/>
    </row>
    <row r="1359" spans="1:10" x14ac:dyDescent="0.35">
      <c r="A1359" s="71"/>
      <c r="B1359" s="71"/>
      <c r="C1359" s="71"/>
      <c r="D1359" s="69"/>
      <c r="E1359" s="71"/>
      <c r="F1359" s="71"/>
      <c r="G1359" s="71"/>
      <c r="H1359" s="71"/>
      <c r="I1359" s="72"/>
      <c r="J1359" s="73"/>
    </row>
    <row r="1360" spans="1:10" x14ac:dyDescent="0.35">
      <c r="A1360" s="71"/>
      <c r="B1360" s="71"/>
      <c r="C1360" s="71"/>
      <c r="D1360" s="69"/>
      <c r="E1360" s="71"/>
      <c r="F1360" s="71"/>
      <c r="G1360" s="71"/>
      <c r="H1360" s="71"/>
      <c r="I1360" s="72"/>
      <c r="J1360" s="73"/>
    </row>
    <row r="1361" spans="1:10" x14ac:dyDescent="0.35">
      <c r="A1361" s="71"/>
      <c r="B1361" s="71"/>
      <c r="C1361" s="71"/>
      <c r="D1361" s="69"/>
      <c r="E1361" s="71"/>
      <c r="F1361" s="71"/>
      <c r="G1361" s="71"/>
      <c r="H1361" s="71"/>
      <c r="I1361" s="72"/>
      <c r="J1361" s="73"/>
    </row>
    <row r="1362" spans="1:10" x14ac:dyDescent="0.35">
      <c r="A1362" s="71"/>
      <c r="B1362" s="71"/>
      <c r="C1362" s="71"/>
      <c r="D1362" s="69"/>
      <c r="E1362" s="71"/>
      <c r="F1362" s="71"/>
      <c r="G1362" s="71"/>
      <c r="H1362" s="71"/>
      <c r="I1362" s="72"/>
      <c r="J1362" s="73"/>
    </row>
    <row r="1363" spans="1:10" x14ac:dyDescent="0.35">
      <c r="A1363" s="71"/>
      <c r="B1363" s="71"/>
      <c r="C1363" s="71"/>
      <c r="D1363" s="69"/>
      <c r="E1363" s="71"/>
      <c r="F1363" s="71"/>
      <c r="G1363" s="71"/>
      <c r="H1363" s="71"/>
      <c r="I1363" s="72"/>
      <c r="J1363" s="73"/>
    </row>
    <row r="1364" spans="1:10" x14ac:dyDescent="0.35">
      <c r="A1364" s="71"/>
      <c r="B1364" s="71"/>
      <c r="C1364" s="71"/>
      <c r="D1364" s="69"/>
      <c r="E1364" s="71"/>
      <c r="F1364" s="71"/>
      <c r="G1364" s="71"/>
      <c r="H1364" s="71"/>
      <c r="I1364" s="72"/>
      <c r="J1364" s="73"/>
    </row>
    <row r="1365" spans="1:10" x14ac:dyDescent="0.35">
      <c r="A1365" s="71"/>
      <c r="B1365" s="71"/>
      <c r="C1365" s="71"/>
      <c r="D1365" s="69"/>
      <c r="E1365" s="71"/>
      <c r="F1365" s="71"/>
      <c r="G1365" s="71"/>
      <c r="H1365" s="71"/>
      <c r="I1365" s="72"/>
      <c r="J1365" s="73"/>
    </row>
    <row r="1366" spans="1:10" x14ac:dyDescent="0.35">
      <c r="A1366" s="71"/>
      <c r="B1366" s="71"/>
      <c r="C1366" s="71"/>
      <c r="D1366" s="69"/>
      <c r="E1366" s="71"/>
      <c r="F1366" s="71"/>
      <c r="G1366" s="71"/>
      <c r="H1366" s="71"/>
      <c r="I1366" s="72"/>
      <c r="J1366" s="73"/>
    </row>
    <row r="1367" spans="1:10" x14ac:dyDescent="0.35">
      <c r="A1367" s="71"/>
      <c r="B1367" s="71"/>
      <c r="C1367" s="71"/>
      <c r="D1367" s="69"/>
      <c r="E1367" s="71"/>
      <c r="F1367" s="71"/>
      <c r="G1367" s="71"/>
      <c r="H1367" s="71"/>
      <c r="I1367" s="72"/>
      <c r="J1367" s="73"/>
    </row>
    <row r="1368" spans="1:10" x14ac:dyDescent="0.35">
      <c r="A1368" s="71"/>
      <c r="B1368" s="71"/>
      <c r="C1368" s="71"/>
      <c r="D1368" s="69"/>
      <c r="E1368" s="71"/>
      <c r="F1368" s="71"/>
      <c r="G1368" s="71"/>
      <c r="H1368" s="71"/>
      <c r="I1368" s="72"/>
      <c r="J1368" s="73"/>
    </row>
    <row r="1369" spans="1:10" x14ac:dyDescent="0.35">
      <c r="A1369" s="71"/>
      <c r="B1369" s="71"/>
      <c r="C1369" s="71"/>
      <c r="D1369" s="69"/>
      <c r="E1369" s="71"/>
      <c r="F1369" s="71"/>
      <c r="G1369" s="71"/>
      <c r="H1369" s="71"/>
      <c r="I1369" s="72"/>
      <c r="J1369" s="73"/>
    </row>
    <row r="1370" spans="1:10" x14ac:dyDescent="0.35">
      <c r="A1370" s="71"/>
      <c r="B1370" s="71"/>
      <c r="C1370" s="71"/>
      <c r="D1370" s="69"/>
      <c r="E1370" s="71"/>
      <c r="F1370" s="71"/>
      <c r="G1370" s="71"/>
      <c r="H1370" s="71"/>
      <c r="I1370" s="72"/>
      <c r="J1370" s="73"/>
    </row>
    <row r="1371" spans="1:10" x14ac:dyDescent="0.35">
      <c r="A1371" s="71"/>
      <c r="B1371" s="71"/>
      <c r="C1371" s="71"/>
      <c r="D1371" s="69"/>
      <c r="E1371" s="71"/>
      <c r="F1371" s="71"/>
      <c r="G1371" s="71"/>
      <c r="H1371" s="71"/>
      <c r="I1371" s="72"/>
      <c r="J1371" s="73"/>
    </row>
    <row r="1372" spans="1:10" x14ac:dyDescent="0.35">
      <c r="A1372" s="71"/>
      <c r="B1372" s="71"/>
      <c r="C1372" s="71"/>
      <c r="D1372" s="69"/>
      <c r="E1372" s="71"/>
      <c r="F1372" s="71"/>
      <c r="G1372" s="71"/>
      <c r="H1372" s="71"/>
      <c r="I1372" s="72"/>
      <c r="J1372" s="73"/>
    </row>
    <row r="1373" spans="1:10" x14ac:dyDescent="0.35">
      <c r="A1373" s="71"/>
      <c r="B1373" s="71"/>
      <c r="C1373" s="71"/>
      <c r="D1373" s="69"/>
      <c r="E1373" s="71"/>
      <c r="F1373" s="71"/>
      <c r="G1373" s="71"/>
      <c r="H1373" s="71"/>
      <c r="I1373" s="72"/>
      <c r="J1373" s="73"/>
    </row>
    <row r="1374" spans="1:10" x14ac:dyDescent="0.35">
      <c r="A1374" s="71"/>
      <c r="B1374" s="71"/>
      <c r="C1374" s="71"/>
      <c r="D1374" s="69"/>
      <c r="E1374" s="71"/>
      <c r="F1374" s="71"/>
      <c r="G1374" s="71"/>
      <c r="H1374" s="71"/>
      <c r="I1374" s="72"/>
      <c r="J1374" s="73"/>
    </row>
    <row r="1375" spans="1:10" x14ac:dyDescent="0.35">
      <c r="A1375" s="71"/>
      <c r="B1375" s="71"/>
      <c r="C1375" s="71"/>
      <c r="D1375" s="69"/>
      <c r="E1375" s="71"/>
      <c r="F1375" s="71"/>
      <c r="G1375" s="71"/>
      <c r="H1375" s="71"/>
      <c r="I1375" s="72"/>
      <c r="J1375" s="73"/>
    </row>
    <row r="1376" spans="1:10" x14ac:dyDescent="0.35">
      <c r="A1376" s="71"/>
      <c r="B1376" s="71"/>
      <c r="C1376" s="71"/>
      <c r="D1376" s="69"/>
      <c r="E1376" s="71"/>
      <c r="F1376" s="71"/>
      <c r="G1376" s="71"/>
      <c r="H1376" s="71"/>
      <c r="I1376" s="72"/>
      <c r="J1376" s="73"/>
    </row>
    <row r="1377" spans="1:10" x14ac:dyDescent="0.35">
      <c r="A1377" s="71"/>
      <c r="B1377" s="71"/>
      <c r="C1377" s="71"/>
      <c r="D1377" s="69"/>
      <c r="E1377" s="71"/>
      <c r="F1377" s="71"/>
      <c r="G1377" s="71"/>
      <c r="H1377" s="71"/>
      <c r="I1377" s="72"/>
      <c r="J1377" s="73"/>
    </row>
    <row r="1378" spans="1:10" x14ac:dyDescent="0.35">
      <c r="A1378" s="71"/>
      <c r="B1378" s="71"/>
      <c r="C1378" s="71"/>
      <c r="D1378" s="69"/>
      <c r="E1378" s="71"/>
      <c r="F1378" s="71"/>
      <c r="G1378" s="71"/>
      <c r="H1378" s="71"/>
      <c r="I1378" s="72"/>
      <c r="J1378" s="73"/>
    </row>
    <row r="1379" spans="1:10" x14ac:dyDescent="0.35">
      <c r="A1379" s="71"/>
      <c r="B1379" s="71"/>
      <c r="C1379" s="71"/>
      <c r="D1379" s="69"/>
      <c r="E1379" s="71"/>
      <c r="F1379" s="71"/>
      <c r="G1379" s="71"/>
      <c r="H1379" s="71"/>
      <c r="I1379" s="72"/>
      <c r="J1379" s="73"/>
    </row>
    <row r="1380" spans="1:10" x14ac:dyDescent="0.35">
      <c r="A1380" s="71"/>
      <c r="B1380" s="71"/>
      <c r="C1380" s="71"/>
      <c r="D1380" s="69"/>
      <c r="E1380" s="71"/>
      <c r="F1380" s="71"/>
      <c r="G1380" s="71"/>
      <c r="H1380" s="71"/>
      <c r="I1380" s="72"/>
      <c r="J1380" s="73"/>
    </row>
    <row r="1381" spans="1:10" x14ac:dyDescent="0.35">
      <c r="A1381" s="71"/>
      <c r="B1381" s="71"/>
      <c r="C1381" s="71"/>
      <c r="D1381" s="69"/>
      <c r="E1381" s="71"/>
      <c r="F1381" s="71"/>
      <c r="G1381" s="71"/>
      <c r="H1381" s="71"/>
      <c r="I1381" s="72"/>
      <c r="J1381" s="73"/>
    </row>
    <row r="1382" spans="1:10" x14ac:dyDescent="0.35">
      <c r="A1382" s="71"/>
      <c r="B1382" s="71"/>
      <c r="C1382" s="71"/>
      <c r="D1382" s="69"/>
      <c r="E1382" s="71"/>
      <c r="F1382" s="71"/>
      <c r="G1382" s="71"/>
      <c r="H1382" s="71"/>
      <c r="I1382" s="72"/>
      <c r="J1382" s="73"/>
    </row>
    <row r="1383" spans="1:10" x14ac:dyDescent="0.35">
      <c r="A1383" s="71"/>
      <c r="B1383" s="71"/>
      <c r="C1383" s="71"/>
      <c r="D1383" s="69"/>
      <c r="E1383" s="71"/>
      <c r="F1383" s="71"/>
      <c r="G1383" s="71"/>
      <c r="H1383" s="71"/>
      <c r="I1383" s="72"/>
      <c r="J1383" s="73"/>
    </row>
    <row r="1384" spans="1:10" x14ac:dyDescent="0.35">
      <c r="A1384" s="71"/>
      <c r="B1384" s="71"/>
      <c r="C1384" s="71"/>
      <c r="D1384" s="69"/>
      <c r="E1384" s="71"/>
      <c r="F1384" s="71"/>
      <c r="G1384" s="71"/>
      <c r="H1384" s="71"/>
      <c r="I1384" s="72"/>
      <c r="J1384" s="73"/>
    </row>
    <row r="1385" spans="1:10" x14ac:dyDescent="0.35">
      <c r="A1385" s="71"/>
      <c r="B1385" s="71"/>
      <c r="C1385" s="71"/>
      <c r="D1385" s="69"/>
      <c r="E1385" s="71"/>
      <c r="F1385" s="71"/>
      <c r="G1385" s="71"/>
      <c r="H1385" s="71"/>
      <c r="I1385" s="72"/>
      <c r="J1385" s="73"/>
    </row>
    <row r="1386" spans="1:10" x14ac:dyDescent="0.35">
      <c r="A1386" s="71"/>
      <c r="B1386" s="71"/>
      <c r="C1386" s="71"/>
      <c r="D1386" s="69"/>
      <c r="E1386" s="71"/>
      <c r="F1386" s="71"/>
      <c r="G1386" s="71"/>
      <c r="H1386" s="71"/>
      <c r="I1386" s="72"/>
      <c r="J1386" s="73"/>
    </row>
    <row r="1387" spans="1:10" x14ac:dyDescent="0.35">
      <c r="A1387" s="71"/>
      <c r="B1387" s="71"/>
      <c r="C1387" s="71"/>
      <c r="D1387" s="69"/>
      <c r="E1387" s="71"/>
      <c r="F1387" s="71"/>
      <c r="G1387" s="71"/>
      <c r="H1387" s="71"/>
      <c r="I1387" s="72"/>
      <c r="J1387" s="73"/>
    </row>
    <row r="1388" spans="1:10" x14ac:dyDescent="0.35">
      <c r="A1388" s="71"/>
      <c r="B1388" s="71"/>
      <c r="C1388" s="71"/>
      <c r="D1388" s="69"/>
      <c r="E1388" s="71"/>
      <c r="F1388" s="71"/>
      <c r="G1388" s="71"/>
      <c r="H1388" s="71"/>
      <c r="I1388" s="72"/>
      <c r="J1388" s="73"/>
    </row>
    <row r="1389" spans="1:10" x14ac:dyDescent="0.35">
      <c r="A1389" s="71"/>
      <c r="B1389" s="71"/>
      <c r="C1389" s="71"/>
      <c r="D1389" s="69"/>
      <c r="E1389" s="71"/>
      <c r="F1389" s="71"/>
      <c r="G1389" s="71"/>
      <c r="H1389" s="71"/>
      <c r="I1389" s="72"/>
      <c r="J1389" s="73"/>
    </row>
    <row r="1390" spans="1:10" x14ac:dyDescent="0.35">
      <c r="A1390" s="71"/>
      <c r="B1390" s="71"/>
      <c r="C1390" s="71"/>
      <c r="D1390" s="69"/>
      <c r="E1390" s="71"/>
      <c r="F1390" s="71"/>
      <c r="G1390" s="71"/>
      <c r="H1390" s="71"/>
      <c r="I1390" s="72"/>
      <c r="J1390" s="73"/>
    </row>
    <row r="1391" spans="1:10" x14ac:dyDescent="0.35">
      <c r="A1391" s="71"/>
      <c r="B1391" s="71"/>
      <c r="C1391" s="71"/>
      <c r="D1391" s="69"/>
      <c r="E1391" s="71"/>
      <c r="F1391" s="71"/>
      <c r="G1391" s="71"/>
      <c r="H1391" s="71"/>
      <c r="I1391" s="72"/>
      <c r="J1391" s="73"/>
    </row>
    <row r="1392" spans="1:10" x14ac:dyDescent="0.35">
      <c r="A1392" s="71"/>
      <c r="B1392" s="71"/>
      <c r="C1392" s="71"/>
      <c r="D1392" s="69"/>
      <c r="E1392" s="71"/>
      <c r="F1392" s="71"/>
      <c r="G1392" s="71"/>
      <c r="H1392" s="71"/>
      <c r="I1392" s="72"/>
      <c r="J1392" s="73"/>
    </row>
    <row r="1393" spans="1:10" x14ac:dyDescent="0.35">
      <c r="A1393" s="71"/>
      <c r="B1393" s="71"/>
      <c r="C1393" s="71"/>
      <c r="D1393" s="69"/>
      <c r="E1393" s="71"/>
      <c r="F1393" s="71"/>
      <c r="G1393" s="71"/>
      <c r="H1393" s="71"/>
      <c r="I1393" s="72"/>
      <c r="J1393" s="73"/>
    </row>
    <row r="1394" spans="1:10" x14ac:dyDescent="0.35">
      <c r="A1394" s="71"/>
      <c r="B1394" s="71"/>
      <c r="C1394" s="71"/>
      <c r="D1394" s="69"/>
      <c r="E1394" s="71"/>
      <c r="F1394" s="71"/>
      <c r="G1394" s="71"/>
      <c r="H1394" s="71"/>
      <c r="I1394" s="72"/>
      <c r="J1394" s="73"/>
    </row>
    <row r="1395" spans="1:10" x14ac:dyDescent="0.35">
      <c r="A1395" s="71"/>
      <c r="B1395" s="71"/>
      <c r="C1395" s="71"/>
      <c r="D1395" s="69"/>
      <c r="E1395" s="71"/>
      <c r="F1395" s="71"/>
      <c r="G1395" s="71"/>
      <c r="H1395" s="71"/>
      <c r="I1395" s="72"/>
      <c r="J1395" s="73"/>
    </row>
    <row r="1396" spans="1:10" x14ac:dyDescent="0.35">
      <c r="A1396" s="71"/>
      <c r="B1396" s="71"/>
      <c r="C1396" s="71"/>
      <c r="D1396" s="69"/>
      <c r="E1396" s="71"/>
      <c r="F1396" s="71"/>
      <c r="G1396" s="71"/>
      <c r="H1396" s="71"/>
      <c r="I1396" s="72"/>
      <c r="J1396" s="73"/>
    </row>
    <row r="1397" spans="1:10" x14ac:dyDescent="0.35">
      <c r="A1397" s="71"/>
      <c r="B1397" s="71"/>
      <c r="C1397" s="71"/>
      <c r="D1397" s="69"/>
      <c r="E1397" s="71"/>
      <c r="F1397" s="71"/>
      <c r="G1397" s="71"/>
      <c r="H1397" s="71"/>
      <c r="I1397" s="72"/>
      <c r="J1397" s="73"/>
    </row>
    <row r="1398" spans="1:10" x14ac:dyDescent="0.35">
      <c r="A1398" s="71"/>
      <c r="B1398" s="71"/>
      <c r="C1398" s="71"/>
      <c r="D1398" s="69"/>
      <c r="E1398" s="71"/>
      <c r="F1398" s="71"/>
      <c r="G1398" s="71"/>
      <c r="H1398" s="71"/>
      <c r="I1398" s="72"/>
      <c r="J1398" s="73"/>
    </row>
    <row r="1399" spans="1:10" x14ac:dyDescent="0.35">
      <c r="A1399" s="71"/>
      <c r="B1399" s="71"/>
      <c r="C1399" s="71"/>
      <c r="D1399" s="69"/>
      <c r="E1399" s="71"/>
      <c r="F1399" s="71"/>
      <c r="G1399" s="71"/>
      <c r="H1399" s="71"/>
      <c r="I1399" s="72"/>
      <c r="J1399" s="73"/>
    </row>
    <row r="1400" spans="1:10" x14ac:dyDescent="0.35">
      <c r="A1400" s="71"/>
      <c r="B1400" s="71"/>
      <c r="C1400" s="71"/>
      <c r="D1400" s="69"/>
      <c r="E1400" s="71"/>
      <c r="F1400" s="71"/>
      <c r="G1400" s="71"/>
      <c r="H1400" s="71"/>
      <c r="I1400" s="72"/>
      <c r="J1400" s="73"/>
    </row>
    <row r="1401" spans="1:10" x14ac:dyDescent="0.35">
      <c r="A1401" s="71"/>
      <c r="B1401" s="71"/>
      <c r="C1401" s="71"/>
      <c r="D1401" s="69"/>
      <c r="E1401" s="71"/>
      <c r="F1401" s="71"/>
      <c r="G1401" s="71"/>
      <c r="H1401" s="71"/>
      <c r="I1401" s="72"/>
      <c r="J1401" s="73"/>
    </row>
    <row r="1402" spans="1:10" x14ac:dyDescent="0.35">
      <c r="A1402" s="71"/>
      <c r="B1402" s="71"/>
      <c r="C1402" s="71"/>
      <c r="D1402" s="69"/>
      <c r="E1402" s="71"/>
      <c r="F1402" s="71"/>
      <c r="G1402" s="71"/>
      <c r="H1402" s="71"/>
      <c r="I1402" s="72"/>
      <c r="J1402" s="73"/>
    </row>
    <row r="1403" spans="1:10" x14ac:dyDescent="0.35">
      <c r="A1403" s="71"/>
      <c r="B1403" s="71"/>
      <c r="C1403" s="71"/>
      <c r="D1403" s="69"/>
      <c r="E1403" s="71"/>
      <c r="F1403" s="71"/>
      <c r="G1403" s="71"/>
      <c r="H1403" s="71"/>
      <c r="I1403" s="72"/>
      <c r="J1403" s="73"/>
    </row>
    <row r="1404" spans="1:10" x14ac:dyDescent="0.35">
      <c r="A1404" s="71"/>
      <c r="B1404" s="71"/>
      <c r="C1404" s="71"/>
      <c r="D1404" s="69"/>
      <c r="E1404" s="71"/>
      <c r="F1404" s="71"/>
      <c r="G1404" s="71"/>
      <c r="H1404" s="71"/>
      <c r="I1404" s="72"/>
      <c r="J1404" s="73"/>
    </row>
    <row r="1405" spans="1:10" x14ac:dyDescent="0.35">
      <c r="A1405" s="71"/>
      <c r="B1405" s="71"/>
      <c r="C1405" s="71"/>
      <c r="D1405" s="69"/>
      <c r="E1405" s="71"/>
      <c r="F1405" s="71"/>
      <c r="G1405" s="71"/>
      <c r="H1405" s="71"/>
      <c r="I1405" s="72"/>
      <c r="J1405" s="73"/>
    </row>
    <row r="1406" spans="1:10" x14ac:dyDescent="0.35">
      <c r="A1406" s="71"/>
      <c r="B1406" s="71"/>
      <c r="C1406" s="71"/>
      <c r="D1406" s="69"/>
      <c r="E1406" s="71"/>
      <c r="F1406" s="71"/>
      <c r="G1406" s="71"/>
      <c r="H1406" s="71"/>
      <c r="I1406" s="72"/>
      <c r="J1406" s="73"/>
    </row>
    <row r="1407" spans="1:10" x14ac:dyDescent="0.35">
      <c r="A1407" s="71"/>
      <c r="B1407" s="71"/>
      <c r="C1407" s="71"/>
      <c r="D1407" s="69"/>
      <c r="E1407" s="71"/>
      <c r="F1407" s="71"/>
      <c r="G1407" s="71"/>
      <c r="H1407" s="71"/>
      <c r="I1407" s="72"/>
      <c r="J1407" s="73"/>
    </row>
    <row r="1408" spans="1:10" x14ac:dyDescent="0.35">
      <c r="A1408" s="71"/>
      <c r="B1408" s="71"/>
      <c r="C1408" s="71"/>
      <c r="D1408" s="69"/>
      <c r="E1408" s="71"/>
      <c r="F1408" s="71"/>
      <c r="G1408" s="71"/>
      <c r="H1408" s="71"/>
      <c r="I1408" s="72"/>
      <c r="J1408" s="73"/>
    </row>
    <row r="1409" spans="1:10" x14ac:dyDescent="0.35">
      <c r="A1409" s="71"/>
      <c r="B1409" s="71"/>
      <c r="C1409" s="71"/>
      <c r="D1409" s="69"/>
      <c r="E1409" s="71"/>
      <c r="F1409" s="71"/>
      <c r="G1409" s="71"/>
      <c r="H1409" s="71"/>
      <c r="I1409" s="72"/>
      <c r="J1409" s="73"/>
    </row>
    <row r="1410" spans="1:10" x14ac:dyDescent="0.35">
      <c r="A1410" s="71"/>
      <c r="B1410" s="71"/>
      <c r="C1410" s="71"/>
      <c r="D1410" s="69"/>
      <c r="E1410" s="71"/>
      <c r="F1410" s="71"/>
      <c r="G1410" s="71"/>
      <c r="H1410" s="71"/>
      <c r="I1410" s="72"/>
      <c r="J1410" s="73"/>
    </row>
    <row r="1411" spans="1:10" x14ac:dyDescent="0.35">
      <c r="A1411" s="71"/>
      <c r="B1411" s="71"/>
      <c r="C1411" s="71"/>
      <c r="D1411" s="69"/>
      <c r="E1411" s="71"/>
      <c r="F1411" s="71"/>
      <c r="G1411" s="71"/>
      <c r="H1411" s="71"/>
      <c r="I1411" s="72"/>
      <c r="J1411" s="73"/>
    </row>
    <row r="1412" spans="1:10" x14ac:dyDescent="0.35">
      <c r="A1412" s="71"/>
      <c r="B1412" s="71"/>
      <c r="C1412" s="71"/>
      <c r="D1412" s="69"/>
      <c r="E1412" s="71"/>
      <c r="F1412" s="71"/>
      <c r="G1412" s="71"/>
      <c r="H1412" s="71"/>
      <c r="I1412" s="72"/>
      <c r="J1412" s="73"/>
    </row>
    <row r="1413" spans="1:10" x14ac:dyDescent="0.35">
      <c r="A1413" s="71"/>
      <c r="B1413" s="71"/>
      <c r="C1413" s="71"/>
      <c r="D1413" s="69"/>
      <c r="E1413" s="71"/>
      <c r="F1413" s="71"/>
      <c r="G1413" s="71"/>
      <c r="H1413" s="71"/>
      <c r="I1413" s="72"/>
      <c r="J1413" s="73"/>
    </row>
    <row r="1414" spans="1:10" x14ac:dyDescent="0.35">
      <c r="A1414" s="71"/>
      <c r="B1414" s="71"/>
      <c r="C1414" s="71"/>
      <c r="D1414" s="69"/>
      <c r="E1414" s="71"/>
      <c r="F1414" s="71"/>
      <c r="G1414" s="71"/>
      <c r="H1414" s="71"/>
      <c r="I1414" s="72"/>
      <c r="J1414" s="73"/>
    </row>
    <row r="1415" spans="1:10" x14ac:dyDescent="0.35">
      <c r="A1415" s="71"/>
      <c r="B1415" s="71"/>
      <c r="C1415" s="71"/>
      <c r="D1415" s="69"/>
      <c r="E1415" s="71"/>
      <c r="F1415" s="71"/>
      <c r="G1415" s="71"/>
      <c r="H1415" s="71"/>
      <c r="I1415" s="72"/>
      <c r="J1415" s="73"/>
    </row>
    <row r="1416" spans="1:10" x14ac:dyDescent="0.35">
      <c r="A1416" s="71"/>
      <c r="B1416" s="71"/>
      <c r="C1416" s="71"/>
      <c r="D1416" s="69"/>
      <c r="E1416" s="71"/>
      <c r="F1416" s="71"/>
      <c r="G1416" s="71"/>
      <c r="H1416" s="71"/>
      <c r="I1416" s="72"/>
      <c r="J1416" s="73"/>
    </row>
    <row r="1417" spans="1:10" x14ac:dyDescent="0.35">
      <c r="A1417" s="71"/>
      <c r="B1417" s="71"/>
      <c r="C1417" s="71"/>
      <c r="D1417" s="69"/>
      <c r="E1417" s="71"/>
      <c r="F1417" s="71"/>
      <c r="G1417" s="71"/>
      <c r="H1417" s="71"/>
      <c r="I1417" s="72"/>
      <c r="J1417" s="73"/>
    </row>
    <row r="1418" spans="1:10" x14ac:dyDescent="0.35">
      <c r="A1418" s="71"/>
      <c r="B1418" s="71"/>
      <c r="C1418" s="71"/>
      <c r="D1418" s="69"/>
      <c r="E1418" s="71"/>
      <c r="F1418" s="71"/>
      <c r="G1418" s="71"/>
      <c r="H1418" s="71"/>
      <c r="I1418" s="72"/>
      <c r="J1418" s="73"/>
    </row>
    <row r="1419" spans="1:10" x14ac:dyDescent="0.35">
      <c r="A1419" s="71"/>
      <c r="B1419" s="71"/>
      <c r="C1419" s="71"/>
      <c r="D1419" s="69"/>
      <c r="E1419" s="71"/>
      <c r="F1419" s="71"/>
      <c r="G1419" s="71"/>
      <c r="H1419" s="71"/>
      <c r="I1419" s="72"/>
      <c r="J1419" s="73"/>
    </row>
    <row r="1420" spans="1:10" x14ac:dyDescent="0.35">
      <c r="A1420" s="71"/>
      <c r="B1420" s="71"/>
      <c r="C1420" s="71"/>
      <c r="D1420" s="69"/>
      <c r="E1420" s="71"/>
      <c r="F1420" s="71"/>
      <c r="G1420" s="71"/>
      <c r="H1420" s="71"/>
      <c r="I1420" s="72"/>
      <c r="J1420" s="73"/>
    </row>
    <row r="1421" spans="1:10" x14ac:dyDescent="0.35">
      <c r="A1421" s="71"/>
      <c r="B1421" s="71"/>
      <c r="C1421" s="71"/>
      <c r="D1421" s="69"/>
      <c r="E1421" s="71"/>
      <c r="F1421" s="71"/>
      <c r="G1421" s="71"/>
      <c r="H1421" s="71"/>
      <c r="I1421" s="72"/>
      <c r="J1421" s="73"/>
    </row>
    <row r="1422" spans="1:10" x14ac:dyDescent="0.35">
      <c r="A1422" s="71"/>
      <c r="B1422" s="71"/>
      <c r="C1422" s="71"/>
      <c r="D1422" s="69"/>
      <c r="E1422" s="71"/>
      <c r="F1422" s="71"/>
      <c r="G1422" s="71"/>
      <c r="H1422" s="71"/>
      <c r="I1422" s="72"/>
      <c r="J1422" s="73"/>
    </row>
    <row r="1423" spans="1:10" x14ac:dyDescent="0.35">
      <c r="A1423" s="71"/>
      <c r="B1423" s="71"/>
      <c r="C1423" s="71"/>
      <c r="D1423" s="69"/>
      <c r="E1423" s="71"/>
      <c r="F1423" s="71"/>
      <c r="G1423" s="71"/>
      <c r="H1423" s="71"/>
      <c r="I1423" s="72"/>
      <c r="J1423" s="73"/>
    </row>
    <row r="1424" spans="1:10" x14ac:dyDescent="0.35">
      <c r="A1424" s="71"/>
      <c r="B1424" s="71"/>
      <c r="C1424" s="71"/>
      <c r="D1424" s="69"/>
      <c r="E1424" s="71"/>
      <c r="F1424" s="71"/>
      <c r="G1424" s="71"/>
      <c r="H1424" s="71"/>
      <c r="I1424" s="72"/>
      <c r="J1424" s="73"/>
    </row>
    <row r="1425" spans="1:10" x14ac:dyDescent="0.35">
      <c r="A1425" s="71"/>
      <c r="B1425" s="71"/>
      <c r="C1425" s="71"/>
      <c r="D1425" s="69"/>
      <c r="E1425" s="71"/>
      <c r="F1425" s="71"/>
      <c r="G1425" s="71"/>
      <c r="H1425" s="71"/>
      <c r="I1425" s="72"/>
      <c r="J1425" s="73"/>
    </row>
    <row r="1426" spans="1:10" x14ac:dyDescent="0.35">
      <c r="A1426" s="71"/>
      <c r="B1426" s="71"/>
      <c r="C1426" s="71"/>
      <c r="D1426" s="69"/>
      <c r="E1426" s="71"/>
      <c r="F1426" s="71"/>
      <c r="G1426" s="71"/>
      <c r="H1426" s="71"/>
      <c r="I1426" s="72"/>
      <c r="J1426" s="73"/>
    </row>
    <row r="1427" spans="1:10" x14ac:dyDescent="0.35">
      <c r="A1427" s="71"/>
      <c r="B1427" s="71"/>
      <c r="C1427" s="71"/>
      <c r="D1427" s="69"/>
      <c r="E1427" s="71"/>
      <c r="F1427" s="71"/>
      <c r="G1427" s="71"/>
      <c r="H1427" s="71"/>
      <c r="I1427" s="72"/>
      <c r="J1427" s="73"/>
    </row>
    <row r="1428" spans="1:10" x14ac:dyDescent="0.35">
      <c r="A1428" s="71"/>
      <c r="B1428" s="71"/>
      <c r="C1428" s="71"/>
      <c r="D1428" s="69"/>
      <c r="E1428" s="71"/>
      <c r="F1428" s="71"/>
      <c r="G1428" s="71"/>
      <c r="H1428" s="71"/>
      <c r="I1428" s="72"/>
      <c r="J1428" s="73"/>
    </row>
    <row r="1429" spans="1:10" x14ac:dyDescent="0.35">
      <c r="A1429" s="71"/>
      <c r="B1429" s="71"/>
      <c r="C1429" s="71"/>
      <c r="D1429" s="69"/>
      <c r="E1429" s="71"/>
      <c r="F1429" s="71"/>
      <c r="G1429" s="71"/>
      <c r="H1429" s="71"/>
      <c r="I1429" s="72"/>
      <c r="J1429" s="73"/>
    </row>
    <row r="1430" spans="1:10" x14ac:dyDescent="0.35">
      <c r="A1430" s="71"/>
      <c r="B1430" s="71"/>
      <c r="C1430" s="71"/>
      <c r="D1430" s="69"/>
      <c r="E1430" s="71"/>
      <c r="F1430" s="71"/>
      <c r="G1430" s="71"/>
      <c r="H1430" s="71"/>
      <c r="I1430" s="72"/>
      <c r="J1430" s="73"/>
    </row>
    <row r="1431" spans="1:10" x14ac:dyDescent="0.35">
      <c r="A1431" s="71"/>
      <c r="B1431" s="71"/>
      <c r="C1431" s="71"/>
      <c r="D1431" s="69"/>
      <c r="E1431" s="71"/>
      <c r="F1431" s="71"/>
      <c r="G1431" s="71"/>
      <c r="H1431" s="71"/>
      <c r="I1431" s="72"/>
      <c r="J1431" s="73"/>
    </row>
    <row r="1432" spans="1:10" x14ac:dyDescent="0.35">
      <c r="A1432" s="71"/>
      <c r="B1432" s="71"/>
      <c r="C1432" s="71"/>
      <c r="D1432" s="69"/>
      <c r="E1432" s="71"/>
      <c r="F1432" s="71"/>
      <c r="G1432" s="71"/>
      <c r="H1432" s="71"/>
      <c r="I1432" s="72"/>
      <c r="J1432" s="73"/>
    </row>
    <row r="1433" spans="1:10" x14ac:dyDescent="0.35">
      <c r="A1433" s="71"/>
      <c r="B1433" s="71"/>
      <c r="C1433" s="71"/>
      <c r="D1433" s="69"/>
      <c r="E1433" s="71"/>
      <c r="F1433" s="71"/>
      <c r="G1433" s="71"/>
      <c r="H1433" s="71"/>
      <c r="I1433" s="72"/>
      <c r="J1433" s="73"/>
    </row>
    <row r="1434" spans="1:10" x14ac:dyDescent="0.35">
      <c r="A1434" s="71"/>
      <c r="B1434" s="71"/>
      <c r="C1434" s="71"/>
      <c r="D1434" s="69"/>
      <c r="E1434" s="71"/>
      <c r="F1434" s="71"/>
      <c r="G1434" s="71"/>
      <c r="H1434" s="71"/>
      <c r="I1434" s="72"/>
      <c r="J1434" s="73"/>
    </row>
    <row r="1435" spans="1:10" x14ac:dyDescent="0.35">
      <c r="A1435" s="71"/>
      <c r="B1435" s="71"/>
      <c r="C1435" s="71"/>
      <c r="D1435" s="69"/>
      <c r="E1435" s="71"/>
      <c r="F1435" s="71"/>
      <c r="G1435" s="71"/>
      <c r="H1435" s="71"/>
      <c r="I1435" s="72"/>
      <c r="J1435" s="73"/>
    </row>
    <row r="1436" spans="1:10" x14ac:dyDescent="0.35">
      <c r="A1436" s="71"/>
      <c r="B1436" s="71"/>
      <c r="C1436" s="71"/>
      <c r="D1436" s="69"/>
      <c r="E1436" s="71"/>
      <c r="F1436" s="71"/>
      <c r="G1436" s="71"/>
      <c r="H1436" s="71"/>
      <c r="I1436" s="72"/>
      <c r="J1436" s="73"/>
    </row>
    <row r="1437" spans="1:10" x14ac:dyDescent="0.35">
      <c r="A1437" s="71"/>
      <c r="B1437" s="71"/>
      <c r="C1437" s="71"/>
      <c r="D1437" s="69"/>
      <c r="E1437" s="71"/>
      <c r="F1437" s="71"/>
      <c r="G1437" s="71"/>
      <c r="H1437" s="71"/>
      <c r="I1437" s="72"/>
      <c r="J1437" s="73"/>
    </row>
    <row r="1438" spans="1:10" x14ac:dyDescent="0.35">
      <c r="A1438" s="71"/>
      <c r="B1438" s="71"/>
      <c r="C1438" s="71"/>
      <c r="D1438" s="69"/>
      <c r="E1438" s="71"/>
      <c r="F1438" s="71"/>
      <c r="G1438" s="71"/>
      <c r="H1438" s="71"/>
      <c r="I1438" s="72"/>
      <c r="J1438" s="73"/>
    </row>
    <row r="1439" spans="1:10" x14ac:dyDescent="0.35">
      <c r="A1439" s="71"/>
      <c r="B1439" s="71"/>
      <c r="C1439" s="71"/>
      <c r="D1439" s="69"/>
      <c r="E1439" s="71"/>
      <c r="F1439" s="71"/>
      <c r="G1439" s="71"/>
      <c r="H1439" s="71"/>
      <c r="I1439" s="72"/>
      <c r="J1439" s="73"/>
    </row>
    <row r="1440" spans="1:10" x14ac:dyDescent="0.35">
      <c r="A1440" s="71"/>
      <c r="B1440" s="71"/>
      <c r="C1440" s="71"/>
      <c r="D1440" s="69"/>
      <c r="E1440" s="71"/>
      <c r="F1440" s="71"/>
      <c r="G1440" s="71"/>
      <c r="H1440" s="71"/>
      <c r="I1440" s="72"/>
      <c r="J1440" s="73"/>
    </row>
    <row r="1441" spans="1:10" x14ac:dyDescent="0.35">
      <c r="A1441" s="71"/>
      <c r="B1441" s="71"/>
      <c r="C1441" s="71"/>
      <c r="D1441" s="69"/>
      <c r="E1441" s="71"/>
      <c r="F1441" s="71"/>
      <c r="G1441" s="71"/>
      <c r="H1441" s="71"/>
      <c r="I1441" s="72"/>
      <c r="J1441" s="73"/>
    </row>
    <row r="1442" spans="1:10" x14ac:dyDescent="0.35">
      <c r="A1442" s="71"/>
      <c r="B1442" s="71"/>
      <c r="C1442" s="71"/>
      <c r="D1442" s="69"/>
      <c r="E1442" s="71"/>
      <c r="F1442" s="71"/>
      <c r="G1442" s="71"/>
      <c r="H1442" s="71"/>
      <c r="I1442" s="72"/>
      <c r="J1442" s="73"/>
    </row>
    <row r="1443" spans="1:10" x14ac:dyDescent="0.35">
      <c r="A1443" s="71"/>
      <c r="B1443" s="71"/>
      <c r="C1443" s="71"/>
      <c r="D1443" s="69"/>
      <c r="E1443" s="71"/>
      <c r="F1443" s="71"/>
      <c r="G1443" s="71"/>
      <c r="H1443" s="71"/>
      <c r="I1443" s="72"/>
      <c r="J1443" s="73"/>
    </row>
    <row r="1444" spans="1:10" x14ac:dyDescent="0.35">
      <c r="A1444" s="71"/>
      <c r="B1444" s="71"/>
      <c r="C1444" s="71"/>
      <c r="D1444" s="69"/>
      <c r="E1444" s="71"/>
      <c r="F1444" s="71"/>
      <c r="G1444" s="71"/>
      <c r="H1444" s="71"/>
      <c r="I1444" s="72"/>
      <c r="J1444" s="73"/>
    </row>
    <row r="1445" spans="1:10" x14ac:dyDescent="0.35">
      <c r="A1445" s="71"/>
      <c r="B1445" s="71"/>
      <c r="C1445" s="71"/>
      <c r="D1445" s="69"/>
      <c r="E1445" s="71"/>
      <c r="F1445" s="71"/>
      <c r="G1445" s="71"/>
      <c r="H1445" s="71"/>
      <c r="I1445" s="72"/>
      <c r="J1445" s="73"/>
    </row>
    <row r="1446" spans="1:10" x14ac:dyDescent="0.35">
      <c r="A1446" s="71"/>
      <c r="B1446" s="71"/>
      <c r="C1446" s="71"/>
      <c r="D1446" s="69"/>
      <c r="E1446" s="71"/>
      <c r="F1446" s="71"/>
      <c r="G1446" s="71"/>
      <c r="H1446" s="71"/>
      <c r="I1446" s="72"/>
      <c r="J1446" s="73"/>
    </row>
    <row r="1447" spans="1:10" x14ac:dyDescent="0.35">
      <c r="A1447" s="71"/>
      <c r="B1447" s="71"/>
      <c r="C1447" s="71"/>
      <c r="D1447" s="69"/>
      <c r="E1447" s="71"/>
      <c r="F1447" s="71"/>
      <c r="G1447" s="71"/>
      <c r="H1447" s="71"/>
      <c r="I1447" s="72"/>
      <c r="J1447" s="73"/>
    </row>
    <row r="1448" spans="1:10" x14ac:dyDescent="0.35">
      <c r="A1448" s="71"/>
      <c r="B1448" s="71"/>
      <c r="C1448" s="71"/>
      <c r="D1448" s="69"/>
      <c r="E1448" s="71"/>
      <c r="F1448" s="71"/>
      <c r="G1448" s="71"/>
      <c r="H1448" s="71"/>
      <c r="I1448" s="72"/>
      <c r="J1448" s="73"/>
    </row>
    <row r="1449" spans="1:10" x14ac:dyDescent="0.35">
      <c r="A1449" s="71"/>
      <c r="B1449" s="71"/>
      <c r="C1449" s="71"/>
      <c r="D1449" s="69"/>
      <c r="E1449" s="71"/>
      <c r="F1449" s="71"/>
      <c r="G1449" s="71"/>
      <c r="H1449" s="71"/>
      <c r="I1449" s="72"/>
      <c r="J1449" s="73"/>
    </row>
    <row r="1450" spans="1:10" x14ac:dyDescent="0.35">
      <c r="A1450" s="71"/>
      <c r="B1450" s="71"/>
      <c r="C1450" s="71"/>
      <c r="D1450" s="69"/>
      <c r="E1450" s="71"/>
      <c r="F1450" s="71"/>
      <c r="G1450" s="71"/>
      <c r="H1450" s="71"/>
      <c r="I1450" s="72"/>
      <c r="J1450" s="73"/>
    </row>
    <row r="1451" spans="1:10" x14ac:dyDescent="0.35">
      <c r="A1451" s="71"/>
      <c r="B1451" s="71"/>
      <c r="C1451" s="71"/>
      <c r="D1451" s="69"/>
      <c r="E1451" s="71"/>
      <c r="F1451" s="71"/>
      <c r="G1451" s="71"/>
      <c r="H1451" s="71"/>
      <c r="I1451" s="72"/>
      <c r="J1451" s="73"/>
    </row>
    <row r="1452" spans="1:10" x14ac:dyDescent="0.35">
      <c r="A1452" s="71"/>
      <c r="B1452" s="71"/>
      <c r="C1452" s="71"/>
      <c r="D1452" s="69"/>
      <c r="E1452" s="71"/>
      <c r="F1452" s="71"/>
      <c r="G1452" s="71"/>
      <c r="H1452" s="71"/>
      <c r="I1452" s="72"/>
      <c r="J1452" s="73"/>
    </row>
    <row r="1453" spans="1:10" x14ac:dyDescent="0.35">
      <c r="A1453" s="71"/>
      <c r="B1453" s="71"/>
      <c r="C1453" s="71"/>
      <c r="D1453" s="69"/>
      <c r="E1453" s="71"/>
      <c r="F1453" s="71"/>
      <c r="G1453" s="71"/>
      <c r="H1453" s="71"/>
      <c r="I1453" s="72"/>
      <c r="J1453" s="73"/>
    </row>
    <row r="1454" spans="1:10" x14ac:dyDescent="0.35">
      <c r="A1454" s="71"/>
      <c r="B1454" s="71"/>
      <c r="C1454" s="71"/>
      <c r="D1454" s="69"/>
      <c r="E1454" s="71"/>
      <c r="F1454" s="71"/>
      <c r="G1454" s="71"/>
      <c r="H1454" s="71"/>
      <c r="I1454" s="72"/>
      <c r="J1454" s="73"/>
    </row>
    <row r="1455" spans="1:10" x14ac:dyDescent="0.35">
      <c r="A1455" s="71"/>
      <c r="B1455" s="71"/>
      <c r="C1455" s="71"/>
      <c r="D1455" s="69"/>
      <c r="E1455" s="71"/>
      <c r="F1455" s="71"/>
      <c r="G1455" s="71"/>
      <c r="H1455" s="71"/>
      <c r="I1455" s="72"/>
      <c r="J1455" s="73"/>
    </row>
    <row r="1456" spans="1:10" x14ac:dyDescent="0.35">
      <c r="A1456" s="71"/>
      <c r="B1456" s="71"/>
      <c r="C1456" s="71"/>
      <c r="D1456" s="69"/>
      <c r="E1456" s="71"/>
      <c r="F1456" s="71"/>
      <c r="G1456" s="71"/>
      <c r="H1456" s="71"/>
      <c r="I1456" s="72"/>
      <c r="J1456" s="73"/>
    </row>
    <row r="1457" spans="1:10" x14ac:dyDescent="0.35">
      <c r="A1457" s="71"/>
      <c r="B1457" s="71"/>
      <c r="C1457" s="71"/>
      <c r="D1457" s="69"/>
      <c r="E1457" s="71"/>
      <c r="F1457" s="71"/>
      <c r="G1457" s="71"/>
      <c r="H1457" s="71"/>
      <c r="I1457" s="72"/>
      <c r="J1457" s="73"/>
    </row>
    <row r="1458" spans="1:10" x14ac:dyDescent="0.35">
      <c r="A1458" s="71"/>
      <c r="B1458" s="71"/>
      <c r="C1458" s="71"/>
      <c r="D1458" s="69"/>
      <c r="E1458" s="71"/>
      <c r="F1458" s="71"/>
      <c r="G1458" s="71"/>
      <c r="H1458" s="71"/>
      <c r="I1458" s="72"/>
      <c r="J1458" s="73"/>
    </row>
    <row r="1459" spans="1:10" x14ac:dyDescent="0.35">
      <c r="A1459" s="71"/>
      <c r="B1459" s="71"/>
      <c r="C1459" s="71"/>
      <c r="D1459" s="69"/>
      <c r="E1459" s="71"/>
      <c r="F1459" s="71"/>
      <c r="G1459" s="71"/>
      <c r="H1459" s="71"/>
      <c r="I1459" s="72"/>
      <c r="J1459" s="73"/>
    </row>
    <row r="1460" spans="1:10" x14ac:dyDescent="0.35">
      <c r="A1460" s="71"/>
      <c r="B1460" s="71"/>
      <c r="C1460" s="71"/>
      <c r="D1460" s="69"/>
      <c r="E1460" s="71"/>
      <c r="F1460" s="71"/>
      <c r="G1460" s="71"/>
      <c r="H1460" s="71"/>
      <c r="I1460" s="72"/>
      <c r="J1460" s="73"/>
    </row>
    <row r="1461" spans="1:10" x14ac:dyDescent="0.35">
      <c r="A1461" s="71"/>
      <c r="B1461" s="71"/>
      <c r="C1461" s="71"/>
      <c r="D1461" s="69"/>
      <c r="E1461" s="71"/>
      <c r="F1461" s="71"/>
      <c r="G1461" s="71"/>
      <c r="H1461" s="71"/>
      <c r="I1461" s="72"/>
      <c r="J1461" s="73"/>
    </row>
    <row r="1462" spans="1:10" x14ac:dyDescent="0.35">
      <c r="A1462" s="71"/>
      <c r="B1462" s="71"/>
      <c r="C1462" s="71"/>
      <c r="D1462" s="69"/>
      <c r="E1462" s="71"/>
      <c r="F1462" s="71"/>
      <c r="G1462" s="71"/>
      <c r="H1462" s="71"/>
      <c r="I1462" s="72"/>
      <c r="J1462" s="73"/>
    </row>
    <row r="1463" spans="1:10" x14ac:dyDescent="0.35">
      <c r="A1463" s="71"/>
      <c r="B1463" s="71"/>
      <c r="C1463" s="71"/>
      <c r="D1463" s="69"/>
      <c r="E1463" s="71"/>
      <c r="F1463" s="71"/>
      <c r="G1463" s="71"/>
      <c r="H1463" s="71"/>
      <c r="I1463" s="72"/>
      <c r="J1463" s="73"/>
    </row>
    <row r="1464" spans="1:10" x14ac:dyDescent="0.35">
      <c r="A1464" s="71"/>
      <c r="B1464" s="71"/>
      <c r="C1464" s="71"/>
      <c r="D1464" s="69"/>
      <c r="E1464" s="71"/>
      <c r="F1464" s="71"/>
      <c r="G1464" s="71"/>
      <c r="H1464" s="71"/>
      <c r="I1464" s="72"/>
      <c r="J1464" s="73"/>
    </row>
    <row r="1465" spans="1:10" x14ac:dyDescent="0.35">
      <c r="A1465" s="71"/>
      <c r="B1465" s="71"/>
      <c r="C1465" s="71"/>
      <c r="D1465" s="69"/>
      <c r="E1465" s="71"/>
      <c r="F1465" s="71"/>
      <c r="G1465" s="71"/>
      <c r="H1465" s="71"/>
      <c r="I1465" s="72"/>
      <c r="J1465" s="73"/>
    </row>
    <row r="1466" spans="1:10" x14ac:dyDescent="0.35">
      <c r="A1466" s="71"/>
      <c r="B1466" s="71"/>
      <c r="C1466" s="71"/>
      <c r="D1466" s="69"/>
      <c r="E1466" s="71"/>
      <c r="F1466" s="71"/>
      <c r="G1466" s="71"/>
      <c r="H1466" s="71"/>
      <c r="I1466" s="72"/>
      <c r="J1466" s="73"/>
    </row>
    <row r="1467" spans="1:10" x14ac:dyDescent="0.35">
      <c r="A1467" s="71"/>
      <c r="B1467" s="71"/>
      <c r="C1467" s="71"/>
      <c r="D1467" s="69"/>
      <c r="E1467" s="71"/>
      <c r="F1467" s="71"/>
      <c r="G1467" s="71"/>
      <c r="H1467" s="71"/>
      <c r="I1467" s="72"/>
      <c r="J1467" s="73"/>
    </row>
    <row r="1468" spans="1:10" x14ac:dyDescent="0.35">
      <c r="A1468" s="71"/>
      <c r="B1468" s="71"/>
      <c r="C1468" s="71"/>
      <c r="D1468" s="69"/>
      <c r="E1468" s="71"/>
      <c r="F1468" s="71"/>
      <c r="G1468" s="71"/>
      <c r="H1468" s="71"/>
      <c r="I1468" s="72"/>
      <c r="J1468" s="73"/>
    </row>
    <row r="1469" spans="1:10" x14ac:dyDescent="0.35">
      <c r="A1469" s="71"/>
      <c r="B1469" s="71"/>
      <c r="C1469" s="71"/>
      <c r="D1469" s="69"/>
      <c r="E1469" s="71"/>
      <c r="F1469" s="71"/>
      <c r="G1469" s="71"/>
      <c r="H1469" s="71"/>
      <c r="I1469" s="72"/>
      <c r="J1469" s="73"/>
    </row>
    <row r="1470" spans="1:10" x14ac:dyDescent="0.35">
      <c r="A1470" s="71"/>
      <c r="B1470" s="71"/>
      <c r="C1470" s="71"/>
      <c r="D1470" s="69"/>
      <c r="E1470" s="71"/>
      <c r="F1470" s="71"/>
      <c r="G1470" s="71"/>
      <c r="H1470" s="71"/>
      <c r="I1470" s="72"/>
      <c r="J1470" s="73"/>
    </row>
    <row r="1471" spans="1:10" x14ac:dyDescent="0.35">
      <c r="A1471" s="71"/>
      <c r="B1471" s="71"/>
      <c r="C1471" s="71"/>
      <c r="D1471" s="69"/>
      <c r="E1471" s="71"/>
      <c r="F1471" s="71"/>
      <c r="G1471" s="71"/>
      <c r="H1471" s="71"/>
      <c r="I1471" s="72"/>
      <c r="J1471" s="73"/>
    </row>
    <row r="1472" spans="1:10" x14ac:dyDescent="0.35">
      <c r="A1472" s="71"/>
      <c r="B1472" s="71"/>
      <c r="C1472" s="71"/>
      <c r="D1472" s="69"/>
      <c r="E1472" s="71"/>
      <c r="F1472" s="71"/>
      <c r="G1472" s="71"/>
      <c r="H1472" s="71"/>
      <c r="I1472" s="72"/>
      <c r="J1472" s="73"/>
    </row>
    <row r="1473" spans="1:10" x14ac:dyDescent="0.35">
      <c r="A1473" s="71"/>
      <c r="B1473" s="71"/>
      <c r="C1473" s="71"/>
      <c r="D1473" s="69"/>
      <c r="E1473" s="71"/>
      <c r="F1473" s="71"/>
      <c r="G1473" s="71"/>
      <c r="H1473" s="71"/>
      <c r="I1473" s="72"/>
      <c r="J1473" s="73"/>
    </row>
    <row r="1474" spans="1:10" x14ac:dyDescent="0.35">
      <c r="A1474" s="71"/>
      <c r="B1474" s="71"/>
      <c r="C1474" s="71"/>
      <c r="D1474" s="69"/>
      <c r="E1474" s="71"/>
      <c r="F1474" s="71"/>
      <c r="G1474" s="71"/>
      <c r="H1474" s="71"/>
      <c r="I1474" s="72"/>
      <c r="J1474" s="73"/>
    </row>
    <row r="1475" spans="1:10" x14ac:dyDescent="0.35">
      <c r="A1475" s="71"/>
      <c r="B1475" s="71"/>
      <c r="C1475" s="71"/>
      <c r="D1475" s="69"/>
      <c r="E1475" s="71"/>
      <c r="F1475" s="71"/>
      <c r="G1475" s="71"/>
      <c r="H1475" s="71"/>
      <c r="I1475" s="72"/>
      <c r="J1475" s="73"/>
    </row>
    <row r="1476" spans="1:10" x14ac:dyDescent="0.35">
      <c r="A1476" s="71"/>
      <c r="B1476" s="71"/>
      <c r="C1476" s="71"/>
      <c r="D1476" s="69"/>
      <c r="E1476" s="71"/>
      <c r="F1476" s="71"/>
      <c r="G1476" s="71"/>
      <c r="H1476" s="71"/>
      <c r="I1476" s="72"/>
      <c r="J1476" s="73"/>
    </row>
    <row r="1477" spans="1:10" x14ac:dyDescent="0.35">
      <c r="A1477" s="71"/>
      <c r="B1477" s="71"/>
      <c r="C1477" s="71"/>
      <c r="D1477" s="69"/>
      <c r="E1477" s="71"/>
      <c r="F1477" s="71"/>
      <c r="G1477" s="71"/>
      <c r="H1477" s="71"/>
      <c r="I1477" s="72"/>
      <c r="J1477" s="73"/>
    </row>
    <row r="1478" spans="1:10" x14ac:dyDescent="0.35">
      <c r="A1478" s="71"/>
      <c r="B1478" s="71"/>
      <c r="C1478" s="71"/>
      <c r="D1478" s="69"/>
      <c r="E1478" s="71"/>
      <c r="F1478" s="71"/>
      <c r="G1478" s="71"/>
      <c r="H1478" s="71"/>
      <c r="I1478" s="72"/>
      <c r="J1478" s="73"/>
    </row>
    <row r="1479" spans="1:10" x14ac:dyDescent="0.35">
      <c r="A1479" s="71"/>
      <c r="B1479" s="71"/>
      <c r="C1479" s="71"/>
      <c r="D1479" s="69"/>
      <c r="E1479" s="71"/>
      <c r="F1479" s="71"/>
      <c r="G1479" s="71"/>
      <c r="H1479" s="71"/>
      <c r="I1479" s="72"/>
      <c r="J1479" s="73"/>
    </row>
    <row r="1480" spans="1:10" x14ac:dyDescent="0.35">
      <c r="A1480" s="71"/>
      <c r="B1480" s="71"/>
      <c r="C1480" s="71"/>
      <c r="D1480" s="69"/>
      <c r="E1480" s="71"/>
      <c r="F1480" s="71"/>
      <c r="G1480" s="71"/>
      <c r="H1480" s="71"/>
      <c r="I1480" s="72"/>
      <c r="J1480" s="73"/>
    </row>
    <row r="1481" spans="1:10" x14ac:dyDescent="0.35">
      <c r="A1481" s="71"/>
      <c r="B1481" s="71"/>
      <c r="C1481" s="71"/>
      <c r="D1481" s="69"/>
      <c r="E1481" s="71"/>
      <c r="F1481" s="71"/>
      <c r="G1481" s="71"/>
      <c r="H1481" s="71"/>
      <c r="I1481" s="72"/>
      <c r="J1481" s="73"/>
    </row>
    <row r="1482" spans="1:10" x14ac:dyDescent="0.35">
      <c r="A1482" s="71"/>
      <c r="B1482" s="71"/>
      <c r="C1482" s="71"/>
      <c r="D1482" s="69"/>
      <c r="E1482" s="71"/>
      <c r="F1482" s="71"/>
      <c r="G1482" s="71"/>
      <c r="H1482" s="71"/>
      <c r="I1482" s="72"/>
      <c r="J1482" s="73"/>
    </row>
    <row r="1483" spans="1:10" x14ac:dyDescent="0.35">
      <c r="A1483" s="71"/>
      <c r="B1483" s="71"/>
      <c r="C1483" s="71"/>
      <c r="D1483" s="69"/>
      <c r="E1483" s="71"/>
      <c r="F1483" s="71"/>
      <c r="G1483" s="71"/>
      <c r="H1483" s="71"/>
      <c r="I1483" s="72"/>
      <c r="J1483" s="73"/>
    </row>
    <row r="1484" spans="1:10" x14ac:dyDescent="0.35">
      <c r="A1484" s="71"/>
      <c r="B1484" s="71"/>
      <c r="C1484" s="71"/>
      <c r="D1484" s="69"/>
      <c r="E1484" s="71"/>
      <c r="F1484" s="71"/>
      <c r="G1484" s="71"/>
      <c r="H1484" s="71"/>
      <c r="I1484" s="72"/>
      <c r="J1484" s="73"/>
    </row>
    <row r="1485" spans="1:10" x14ac:dyDescent="0.35">
      <c r="A1485" s="71"/>
      <c r="B1485" s="71"/>
      <c r="C1485" s="71"/>
      <c r="D1485" s="69"/>
      <c r="E1485" s="71"/>
      <c r="F1485" s="71"/>
      <c r="G1485" s="71"/>
      <c r="H1485" s="71"/>
      <c r="I1485" s="72"/>
      <c r="J1485" s="73"/>
    </row>
    <row r="1486" spans="1:10" x14ac:dyDescent="0.35">
      <c r="A1486" s="71"/>
      <c r="B1486" s="71"/>
      <c r="C1486" s="71"/>
      <c r="D1486" s="69"/>
      <c r="E1486" s="71"/>
      <c r="F1486" s="71"/>
      <c r="G1486" s="71"/>
      <c r="H1486" s="71"/>
      <c r="I1486" s="72"/>
      <c r="J1486" s="73"/>
    </row>
    <row r="1487" spans="1:10" x14ac:dyDescent="0.35">
      <c r="A1487" s="71"/>
      <c r="B1487" s="71"/>
      <c r="C1487" s="71"/>
      <c r="D1487" s="69"/>
      <c r="E1487" s="71"/>
      <c r="F1487" s="71"/>
      <c r="G1487" s="71"/>
      <c r="H1487" s="71"/>
      <c r="I1487" s="72"/>
      <c r="J1487" s="73"/>
    </row>
    <row r="1488" spans="1:10" x14ac:dyDescent="0.35">
      <c r="A1488" s="71"/>
      <c r="B1488" s="71"/>
      <c r="C1488" s="71"/>
      <c r="D1488" s="69"/>
      <c r="E1488" s="71"/>
      <c r="F1488" s="71"/>
      <c r="G1488" s="71"/>
      <c r="H1488" s="71"/>
      <c r="I1488" s="72"/>
      <c r="J1488" s="73"/>
    </row>
    <row r="1489" spans="1:10" x14ac:dyDescent="0.35">
      <c r="A1489" s="71"/>
      <c r="B1489" s="71"/>
      <c r="C1489" s="71"/>
      <c r="D1489" s="69"/>
      <c r="E1489" s="71"/>
      <c r="F1489" s="71"/>
      <c r="G1489" s="71"/>
      <c r="H1489" s="71"/>
      <c r="I1489" s="72"/>
      <c r="J1489" s="73"/>
    </row>
    <row r="1490" spans="1:10" x14ac:dyDescent="0.35">
      <c r="A1490" s="71"/>
      <c r="B1490" s="71"/>
      <c r="C1490" s="71"/>
      <c r="D1490" s="69"/>
      <c r="E1490" s="71"/>
      <c r="F1490" s="71"/>
      <c r="G1490" s="71"/>
      <c r="H1490" s="71"/>
      <c r="I1490" s="72"/>
      <c r="J1490" s="73"/>
    </row>
    <row r="1491" spans="1:10" x14ac:dyDescent="0.35">
      <c r="A1491" s="71"/>
      <c r="B1491" s="71"/>
      <c r="C1491" s="71"/>
      <c r="D1491" s="69"/>
      <c r="E1491" s="71"/>
      <c r="F1491" s="71"/>
      <c r="G1491" s="71"/>
      <c r="H1491" s="71"/>
      <c r="I1491" s="72"/>
      <c r="J1491" s="73"/>
    </row>
    <row r="1492" spans="1:10" x14ac:dyDescent="0.35">
      <c r="A1492" s="71"/>
      <c r="B1492" s="71"/>
      <c r="C1492" s="71"/>
      <c r="D1492" s="69"/>
      <c r="E1492" s="71"/>
      <c r="F1492" s="71"/>
      <c r="G1492" s="71"/>
      <c r="H1492" s="71"/>
      <c r="I1492" s="72"/>
      <c r="J1492" s="73"/>
    </row>
    <row r="1493" spans="1:10" x14ac:dyDescent="0.35">
      <c r="A1493" s="71"/>
      <c r="B1493" s="71"/>
      <c r="C1493" s="71"/>
      <c r="D1493" s="69"/>
      <c r="E1493" s="71"/>
      <c r="F1493" s="71"/>
      <c r="G1493" s="71"/>
      <c r="H1493" s="71"/>
      <c r="I1493" s="72"/>
      <c r="J1493" s="73"/>
    </row>
    <row r="1494" spans="1:10" x14ac:dyDescent="0.35">
      <c r="A1494" s="71"/>
      <c r="B1494" s="71"/>
      <c r="C1494" s="71"/>
      <c r="D1494" s="69"/>
      <c r="E1494" s="71"/>
      <c r="F1494" s="71"/>
      <c r="G1494" s="71"/>
      <c r="H1494" s="71"/>
      <c r="I1494" s="72"/>
      <c r="J1494" s="73"/>
    </row>
    <row r="1495" spans="1:10" x14ac:dyDescent="0.35">
      <c r="A1495" s="71"/>
      <c r="B1495" s="71"/>
      <c r="C1495" s="71"/>
      <c r="D1495" s="69"/>
      <c r="E1495" s="71"/>
      <c r="F1495" s="71"/>
      <c r="G1495" s="71"/>
      <c r="H1495" s="71"/>
      <c r="I1495" s="72"/>
      <c r="J1495" s="73"/>
    </row>
    <row r="1496" spans="1:10" x14ac:dyDescent="0.35">
      <c r="A1496" s="71"/>
      <c r="B1496" s="71"/>
      <c r="C1496" s="71"/>
      <c r="D1496" s="69"/>
      <c r="E1496" s="71"/>
      <c r="F1496" s="71"/>
      <c r="G1496" s="71"/>
      <c r="H1496" s="71"/>
      <c r="I1496" s="72"/>
      <c r="J1496" s="73"/>
    </row>
    <row r="1497" spans="1:10" x14ac:dyDescent="0.35">
      <c r="A1497" s="71"/>
      <c r="B1497" s="71"/>
      <c r="C1497" s="71"/>
      <c r="D1497" s="69"/>
      <c r="E1497" s="71"/>
      <c r="F1497" s="71"/>
      <c r="G1497" s="71"/>
      <c r="H1497" s="71"/>
      <c r="I1497" s="72"/>
      <c r="J1497" s="73"/>
    </row>
    <row r="1498" spans="1:10" x14ac:dyDescent="0.35">
      <c r="A1498" s="71"/>
      <c r="B1498" s="71"/>
      <c r="C1498" s="71"/>
      <c r="D1498" s="69"/>
      <c r="E1498" s="71"/>
      <c r="F1498" s="71"/>
      <c r="G1498" s="71"/>
      <c r="H1498" s="71"/>
      <c r="I1498" s="72"/>
      <c r="J1498" s="73"/>
    </row>
    <row r="1499" spans="1:10" x14ac:dyDescent="0.35">
      <c r="A1499" s="71"/>
      <c r="B1499" s="71"/>
      <c r="C1499" s="71"/>
      <c r="D1499" s="69"/>
      <c r="E1499" s="71"/>
      <c r="F1499" s="71"/>
      <c r="G1499" s="71"/>
      <c r="H1499" s="71"/>
      <c r="I1499" s="72"/>
      <c r="J1499" s="73"/>
    </row>
    <row r="1500" spans="1:10" x14ac:dyDescent="0.35">
      <c r="A1500" s="71"/>
      <c r="B1500" s="71"/>
      <c r="C1500" s="71"/>
      <c r="D1500" s="69"/>
      <c r="E1500" s="71"/>
      <c r="F1500" s="71"/>
      <c r="G1500" s="71"/>
      <c r="H1500" s="71"/>
      <c r="I1500" s="72"/>
      <c r="J1500" s="73"/>
    </row>
    <row r="1501" spans="1:10" x14ac:dyDescent="0.35">
      <c r="A1501" s="71"/>
      <c r="B1501" s="71"/>
      <c r="C1501" s="71"/>
      <c r="D1501" s="69"/>
      <c r="E1501" s="71"/>
      <c r="F1501" s="71"/>
      <c r="G1501" s="71"/>
      <c r="H1501" s="71"/>
      <c r="I1501" s="72"/>
      <c r="J1501" s="73"/>
    </row>
    <row r="1502" spans="1:10" x14ac:dyDescent="0.35">
      <c r="A1502" s="71"/>
      <c r="B1502" s="71"/>
      <c r="C1502" s="71"/>
      <c r="D1502" s="69"/>
      <c r="E1502" s="71"/>
      <c r="F1502" s="71"/>
      <c r="G1502" s="71"/>
      <c r="H1502" s="71"/>
      <c r="I1502" s="72"/>
      <c r="J1502" s="73"/>
    </row>
    <row r="1503" spans="1:10" x14ac:dyDescent="0.35">
      <c r="A1503" s="71"/>
      <c r="B1503" s="71"/>
      <c r="C1503" s="71"/>
      <c r="D1503" s="69"/>
      <c r="E1503" s="71"/>
      <c r="F1503" s="71"/>
      <c r="G1503" s="71"/>
      <c r="H1503" s="71"/>
      <c r="I1503" s="72"/>
      <c r="J1503" s="73"/>
    </row>
    <row r="1504" spans="1:10" x14ac:dyDescent="0.35">
      <c r="A1504" s="71"/>
      <c r="B1504" s="71"/>
      <c r="C1504" s="71"/>
      <c r="D1504" s="69"/>
      <c r="E1504" s="71"/>
      <c r="F1504" s="71"/>
      <c r="G1504" s="71"/>
      <c r="H1504" s="71"/>
      <c r="I1504" s="72"/>
      <c r="J1504" s="73"/>
    </row>
    <row r="1505" spans="1:10" x14ac:dyDescent="0.35">
      <c r="A1505" s="71"/>
      <c r="B1505" s="71"/>
      <c r="C1505" s="71"/>
      <c r="D1505" s="69"/>
      <c r="E1505" s="71"/>
      <c r="F1505" s="71"/>
      <c r="G1505" s="71"/>
      <c r="H1505" s="71"/>
      <c r="I1505" s="72"/>
      <c r="J1505" s="73"/>
    </row>
    <row r="1506" spans="1:10" x14ac:dyDescent="0.35">
      <c r="A1506" s="71"/>
      <c r="B1506" s="71"/>
      <c r="C1506" s="71"/>
      <c r="D1506" s="69"/>
      <c r="E1506" s="71"/>
      <c r="F1506" s="71"/>
      <c r="G1506" s="71"/>
      <c r="H1506" s="71"/>
      <c r="I1506" s="72"/>
      <c r="J1506" s="73"/>
    </row>
    <row r="1507" spans="1:10" x14ac:dyDescent="0.35">
      <c r="A1507" s="71"/>
      <c r="B1507" s="71"/>
      <c r="C1507" s="71"/>
      <c r="D1507" s="69"/>
      <c r="E1507" s="71"/>
      <c r="F1507" s="71"/>
      <c r="G1507" s="71"/>
      <c r="H1507" s="71"/>
      <c r="I1507" s="72"/>
      <c r="J1507" s="73"/>
    </row>
    <row r="1508" spans="1:10" x14ac:dyDescent="0.35">
      <c r="A1508" s="71"/>
      <c r="B1508" s="71"/>
      <c r="C1508" s="71"/>
      <c r="D1508" s="69"/>
      <c r="E1508" s="71"/>
      <c r="F1508" s="71"/>
      <c r="G1508" s="71"/>
      <c r="H1508" s="71"/>
      <c r="I1508" s="72"/>
      <c r="J1508" s="73"/>
    </row>
    <row r="1509" spans="1:10" x14ac:dyDescent="0.35">
      <c r="A1509" s="71"/>
      <c r="B1509" s="71"/>
      <c r="C1509" s="71"/>
      <c r="D1509" s="69"/>
      <c r="E1509" s="71"/>
      <c r="F1509" s="71"/>
      <c r="G1509" s="71"/>
      <c r="H1509" s="71"/>
      <c r="I1509" s="72"/>
      <c r="J1509" s="73"/>
    </row>
    <row r="1510" spans="1:10" x14ac:dyDescent="0.35">
      <c r="A1510" s="71"/>
      <c r="B1510" s="71"/>
      <c r="C1510" s="71"/>
      <c r="D1510" s="69"/>
      <c r="E1510" s="71"/>
      <c r="F1510" s="71"/>
      <c r="G1510" s="71"/>
      <c r="H1510" s="71"/>
      <c r="I1510" s="72"/>
      <c r="J1510" s="73"/>
    </row>
    <row r="1511" spans="1:10" x14ac:dyDescent="0.35">
      <c r="A1511" s="71"/>
      <c r="B1511" s="71"/>
      <c r="C1511" s="71"/>
      <c r="D1511" s="69"/>
      <c r="E1511" s="71"/>
      <c r="F1511" s="71"/>
      <c r="G1511" s="71"/>
      <c r="H1511" s="71"/>
      <c r="I1511" s="72"/>
      <c r="J1511" s="73"/>
    </row>
    <row r="1512" spans="1:10" x14ac:dyDescent="0.35">
      <c r="A1512" s="71"/>
      <c r="B1512" s="71"/>
      <c r="C1512" s="71"/>
      <c r="D1512" s="69"/>
      <c r="E1512" s="71"/>
      <c r="F1512" s="71"/>
      <c r="G1512" s="71"/>
      <c r="H1512" s="71"/>
      <c r="I1512" s="72"/>
      <c r="J1512" s="73"/>
    </row>
    <row r="1513" spans="1:10" x14ac:dyDescent="0.35">
      <c r="A1513" s="71"/>
      <c r="B1513" s="71"/>
      <c r="C1513" s="71"/>
      <c r="D1513" s="69"/>
      <c r="E1513" s="71"/>
      <c r="F1513" s="71"/>
      <c r="G1513" s="71"/>
      <c r="H1513" s="71"/>
      <c r="I1513" s="72"/>
      <c r="J1513" s="73"/>
    </row>
    <row r="1514" spans="1:10" x14ac:dyDescent="0.35">
      <c r="A1514" s="71"/>
      <c r="B1514" s="71"/>
      <c r="C1514" s="71"/>
      <c r="D1514" s="69"/>
      <c r="E1514" s="71"/>
      <c r="F1514" s="71"/>
      <c r="G1514" s="71"/>
      <c r="H1514" s="71"/>
      <c r="I1514" s="72"/>
      <c r="J1514" s="73"/>
    </row>
    <row r="1515" spans="1:10" x14ac:dyDescent="0.35">
      <c r="A1515" s="71"/>
      <c r="B1515" s="71"/>
      <c r="C1515" s="71"/>
      <c r="D1515" s="69"/>
      <c r="E1515" s="71"/>
      <c r="F1515" s="71"/>
      <c r="G1515" s="71"/>
      <c r="H1515" s="71"/>
      <c r="I1515" s="72"/>
      <c r="J1515" s="73"/>
    </row>
    <row r="1516" spans="1:10" x14ac:dyDescent="0.35">
      <c r="A1516" s="71"/>
      <c r="B1516" s="71"/>
      <c r="C1516" s="71"/>
      <c r="D1516" s="69"/>
      <c r="E1516" s="71"/>
      <c r="F1516" s="71"/>
      <c r="G1516" s="71"/>
      <c r="H1516" s="71"/>
      <c r="I1516" s="72"/>
      <c r="J1516" s="73"/>
    </row>
    <row r="1517" spans="1:10" x14ac:dyDescent="0.35">
      <c r="A1517" s="71"/>
      <c r="B1517" s="71"/>
      <c r="C1517" s="71"/>
      <c r="D1517" s="69"/>
      <c r="E1517" s="71"/>
      <c r="F1517" s="71"/>
      <c r="G1517" s="71"/>
      <c r="H1517" s="71"/>
      <c r="I1517" s="72"/>
      <c r="J1517" s="73"/>
    </row>
    <row r="1518" spans="1:10" x14ac:dyDescent="0.35">
      <c r="A1518" s="71"/>
      <c r="B1518" s="71"/>
      <c r="C1518" s="71"/>
      <c r="D1518" s="69"/>
      <c r="E1518" s="71"/>
      <c r="F1518" s="71"/>
      <c r="G1518" s="71"/>
      <c r="H1518" s="71"/>
      <c r="I1518" s="72"/>
      <c r="J1518" s="73"/>
    </row>
    <row r="1519" spans="1:10" x14ac:dyDescent="0.35">
      <c r="A1519" s="71"/>
      <c r="B1519" s="71"/>
      <c r="C1519" s="71"/>
      <c r="D1519" s="69"/>
      <c r="E1519" s="71"/>
      <c r="F1519" s="71"/>
      <c r="G1519" s="71"/>
      <c r="H1519" s="71"/>
      <c r="I1519" s="72"/>
      <c r="J1519" s="73"/>
    </row>
    <row r="1520" spans="1:10" x14ac:dyDescent="0.35">
      <c r="A1520" s="71"/>
      <c r="B1520" s="71"/>
      <c r="C1520" s="71"/>
      <c r="D1520" s="69"/>
      <c r="E1520" s="71"/>
      <c r="F1520" s="71"/>
      <c r="G1520" s="71"/>
      <c r="H1520" s="71"/>
      <c r="I1520" s="72"/>
      <c r="J1520" s="73"/>
    </row>
    <row r="1521" spans="1:10" x14ac:dyDescent="0.35">
      <c r="A1521" s="71"/>
      <c r="B1521" s="71"/>
      <c r="C1521" s="71"/>
      <c r="D1521" s="69"/>
      <c r="E1521" s="71"/>
      <c r="F1521" s="71"/>
      <c r="G1521" s="71"/>
      <c r="H1521" s="71"/>
      <c r="I1521" s="72"/>
      <c r="J1521" s="73"/>
    </row>
    <row r="1522" spans="1:10" x14ac:dyDescent="0.35">
      <c r="A1522" s="71"/>
      <c r="B1522" s="71"/>
      <c r="C1522" s="71"/>
      <c r="D1522" s="69"/>
      <c r="E1522" s="71"/>
      <c r="F1522" s="71"/>
      <c r="G1522" s="71"/>
      <c r="H1522" s="71"/>
      <c r="I1522" s="72"/>
      <c r="J1522" s="73"/>
    </row>
    <row r="1523" spans="1:10" x14ac:dyDescent="0.35">
      <c r="A1523" s="71"/>
      <c r="B1523" s="71"/>
      <c r="C1523" s="71"/>
      <c r="D1523" s="69"/>
      <c r="E1523" s="71"/>
      <c r="F1523" s="71"/>
      <c r="G1523" s="71"/>
      <c r="H1523" s="71"/>
      <c r="I1523" s="72"/>
      <c r="J1523" s="73"/>
    </row>
    <row r="1524" spans="1:10" x14ac:dyDescent="0.35">
      <c r="A1524" s="71"/>
      <c r="B1524" s="71"/>
      <c r="C1524" s="71"/>
      <c r="D1524" s="69"/>
      <c r="E1524" s="71"/>
      <c r="F1524" s="71"/>
      <c r="G1524" s="71"/>
      <c r="H1524" s="71"/>
      <c r="I1524" s="72"/>
      <c r="J1524" s="73"/>
    </row>
    <row r="1525" spans="1:10" x14ac:dyDescent="0.35">
      <c r="A1525" s="71"/>
      <c r="B1525" s="71"/>
      <c r="C1525" s="71"/>
      <c r="D1525" s="69"/>
      <c r="E1525" s="71"/>
      <c r="F1525" s="71"/>
      <c r="G1525" s="71"/>
      <c r="H1525" s="71"/>
      <c r="I1525" s="72"/>
      <c r="J1525" s="73"/>
    </row>
    <row r="1526" spans="1:10" x14ac:dyDescent="0.35">
      <c r="A1526" s="71"/>
      <c r="B1526" s="71"/>
      <c r="C1526" s="71"/>
      <c r="D1526" s="69"/>
      <c r="E1526" s="71"/>
      <c r="F1526" s="71"/>
      <c r="G1526" s="71"/>
      <c r="H1526" s="71"/>
      <c r="I1526" s="72"/>
      <c r="J1526" s="73"/>
    </row>
    <row r="1527" spans="1:10" x14ac:dyDescent="0.35">
      <c r="A1527" s="71"/>
      <c r="B1527" s="71"/>
      <c r="C1527" s="71"/>
      <c r="D1527" s="69"/>
      <c r="E1527" s="71"/>
      <c r="F1527" s="71"/>
      <c r="G1527" s="71"/>
      <c r="H1527" s="71"/>
      <c r="I1527" s="72"/>
      <c r="J1527" s="73"/>
    </row>
    <row r="1528" spans="1:10" x14ac:dyDescent="0.35">
      <c r="A1528" s="71"/>
      <c r="B1528" s="71"/>
      <c r="C1528" s="71"/>
      <c r="D1528" s="69"/>
      <c r="E1528" s="71"/>
      <c r="F1528" s="71"/>
      <c r="G1528" s="71"/>
      <c r="H1528" s="71"/>
      <c r="I1528" s="72"/>
      <c r="J1528" s="73"/>
    </row>
    <row r="1529" spans="1:10" x14ac:dyDescent="0.35">
      <c r="A1529" s="71"/>
      <c r="B1529" s="71"/>
      <c r="C1529" s="71"/>
      <c r="D1529" s="69"/>
      <c r="E1529" s="71"/>
      <c r="F1529" s="71"/>
      <c r="G1529" s="71"/>
      <c r="H1529" s="71"/>
      <c r="I1529" s="72"/>
      <c r="J1529" s="73"/>
    </row>
    <row r="1530" spans="1:10" x14ac:dyDescent="0.35">
      <c r="A1530" s="71"/>
      <c r="B1530" s="71"/>
      <c r="C1530" s="71"/>
      <c r="D1530" s="69"/>
      <c r="E1530" s="71"/>
      <c r="F1530" s="71"/>
      <c r="G1530" s="71"/>
      <c r="H1530" s="71"/>
      <c r="I1530" s="72"/>
      <c r="J1530" s="73"/>
    </row>
    <row r="1531" spans="1:10" x14ac:dyDescent="0.35">
      <c r="A1531" s="71"/>
      <c r="B1531" s="71"/>
      <c r="C1531" s="71"/>
      <c r="D1531" s="69"/>
      <c r="E1531" s="71"/>
      <c r="F1531" s="71"/>
      <c r="G1531" s="71"/>
      <c r="H1531" s="71"/>
      <c r="I1531" s="72"/>
      <c r="J1531" s="73"/>
    </row>
    <row r="1532" spans="1:10" x14ac:dyDescent="0.35">
      <c r="A1532" s="71"/>
      <c r="B1532" s="71"/>
      <c r="C1532" s="71"/>
      <c r="D1532" s="69"/>
      <c r="E1532" s="71"/>
      <c r="F1532" s="71"/>
      <c r="G1532" s="71"/>
      <c r="H1532" s="71"/>
      <c r="I1532" s="72"/>
      <c r="J1532" s="73"/>
    </row>
    <row r="1533" spans="1:10" x14ac:dyDescent="0.35">
      <c r="A1533" s="71"/>
      <c r="B1533" s="71"/>
      <c r="C1533" s="71"/>
      <c r="D1533" s="69"/>
      <c r="E1533" s="71"/>
      <c r="F1533" s="71"/>
      <c r="G1533" s="71"/>
      <c r="H1533" s="71"/>
      <c r="I1533" s="72"/>
      <c r="J1533" s="73"/>
    </row>
    <row r="1534" spans="1:10" x14ac:dyDescent="0.35">
      <c r="A1534" s="71"/>
      <c r="B1534" s="71"/>
      <c r="C1534" s="71"/>
      <c r="D1534" s="69"/>
      <c r="E1534" s="71"/>
      <c r="F1534" s="71"/>
      <c r="G1534" s="71"/>
      <c r="H1534" s="71"/>
      <c r="I1534" s="72"/>
      <c r="J1534" s="73"/>
    </row>
    <row r="1535" spans="1:10" x14ac:dyDescent="0.35">
      <c r="A1535" s="71"/>
      <c r="B1535" s="71"/>
      <c r="C1535" s="71"/>
      <c r="D1535" s="69"/>
      <c r="E1535" s="71"/>
      <c r="F1535" s="71"/>
      <c r="G1535" s="71"/>
      <c r="H1535" s="71"/>
      <c r="I1535" s="72"/>
      <c r="J1535" s="73"/>
    </row>
    <row r="1536" spans="1:10" x14ac:dyDescent="0.35">
      <c r="A1536" s="71"/>
      <c r="B1536" s="71"/>
      <c r="C1536" s="71"/>
      <c r="D1536" s="69"/>
      <c r="E1536" s="71"/>
      <c r="F1536" s="71"/>
      <c r="G1536" s="71"/>
      <c r="H1536" s="71"/>
      <c r="I1536" s="72"/>
      <c r="J1536" s="73"/>
    </row>
    <row r="1537" spans="1:10" x14ac:dyDescent="0.35">
      <c r="A1537" s="71"/>
      <c r="B1537" s="71"/>
      <c r="C1537" s="71"/>
      <c r="D1537" s="69"/>
      <c r="E1537" s="71"/>
      <c r="F1537" s="71"/>
      <c r="G1537" s="71"/>
      <c r="H1537" s="71"/>
      <c r="I1537" s="72"/>
      <c r="J1537" s="73"/>
    </row>
    <row r="1538" spans="1:10" x14ac:dyDescent="0.35">
      <c r="A1538" s="71"/>
      <c r="B1538" s="71"/>
      <c r="C1538" s="71"/>
      <c r="D1538" s="69"/>
      <c r="E1538" s="71"/>
      <c r="F1538" s="71"/>
      <c r="G1538" s="71"/>
      <c r="H1538" s="71"/>
      <c r="I1538" s="72"/>
      <c r="J1538" s="73"/>
    </row>
    <row r="1539" spans="1:10" x14ac:dyDescent="0.35">
      <c r="A1539" s="71"/>
      <c r="B1539" s="71"/>
      <c r="C1539" s="71"/>
      <c r="D1539" s="69"/>
      <c r="E1539" s="71"/>
      <c r="F1539" s="71"/>
      <c r="G1539" s="71"/>
      <c r="H1539" s="71"/>
      <c r="I1539" s="72"/>
      <c r="J1539" s="73"/>
    </row>
    <row r="1540" spans="1:10" x14ac:dyDescent="0.35">
      <c r="A1540" s="71"/>
      <c r="B1540" s="71"/>
      <c r="C1540" s="71"/>
      <c r="D1540" s="69"/>
      <c r="E1540" s="71"/>
      <c r="F1540" s="71"/>
      <c r="G1540" s="71"/>
      <c r="H1540" s="71"/>
      <c r="I1540" s="72"/>
      <c r="J1540" s="73"/>
    </row>
    <row r="1541" spans="1:10" x14ac:dyDescent="0.35">
      <c r="A1541" s="71"/>
      <c r="B1541" s="71"/>
      <c r="C1541" s="71"/>
      <c r="D1541" s="69"/>
      <c r="E1541" s="71"/>
      <c r="F1541" s="71"/>
      <c r="G1541" s="71"/>
      <c r="H1541" s="71"/>
      <c r="I1541" s="72"/>
      <c r="J1541" s="73"/>
    </row>
    <row r="1542" spans="1:10" x14ac:dyDescent="0.35">
      <c r="A1542" s="71"/>
      <c r="B1542" s="71"/>
      <c r="C1542" s="71"/>
      <c r="D1542" s="69"/>
      <c r="E1542" s="71"/>
      <c r="F1542" s="71"/>
      <c r="G1542" s="71"/>
      <c r="H1542" s="71"/>
      <c r="I1542" s="72"/>
      <c r="J1542" s="73"/>
    </row>
    <row r="1543" spans="1:10" x14ac:dyDescent="0.35">
      <c r="A1543" s="71"/>
      <c r="B1543" s="71"/>
      <c r="C1543" s="71"/>
      <c r="D1543" s="69"/>
      <c r="E1543" s="71"/>
      <c r="F1543" s="71"/>
      <c r="G1543" s="71"/>
      <c r="H1543" s="71"/>
      <c r="I1543" s="72"/>
      <c r="J1543" s="73"/>
    </row>
    <row r="1544" spans="1:10" x14ac:dyDescent="0.35">
      <c r="A1544" s="71"/>
      <c r="B1544" s="71"/>
      <c r="C1544" s="71"/>
      <c r="D1544" s="69"/>
      <c r="E1544" s="71"/>
      <c r="F1544" s="71"/>
      <c r="G1544" s="71"/>
      <c r="H1544" s="71"/>
      <c r="I1544" s="72"/>
      <c r="J1544" s="73"/>
    </row>
    <row r="1545" spans="1:10" x14ac:dyDescent="0.35">
      <c r="A1545" s="71"/>
      <c r="B1545" s="71"/>
      <c r="C1545" s="71"/>
      <c r="D1545" s="69"/>
      <c r="E1545" s="71"/>
      <c r="F1545" s="71"/>
      <c r="G1545" s="71"/>
      <c r="H1545" s="71"/>
      <c r="I1545" s="72"/>
      <c r="J1545" s="73"/>
    </row>
    <row r="1546" spans="1:10" x14ac:dyDescent="0.35">
      <c r="A1546" s="71"/>
      <c r="B1546" s="71"/>
      <c r="C1546" s="71"/>
      <c r="D1546" s="69"/>
      <c r="E1546" s="71"/>
      <c r="F1546" s="71"/>
      <c r="G1546" s="71"/>
      <c r="H1546" s="71"/>
      <c r="I1546" s="72"/>
      <c r="J1546" s="73"/>
    </row>
    <row r="1547" spans="1:10" x14ac:dyDescent="0.35">
      <c r="A1547" s="71"/>
      <c r="B1547" s="71"/>
      <c r="C1547" s="71"/>
      <c r="D1547" s="69"/>
      <c r="E1547" s="71"/>
      <c r="F1547" s="71"/>
      <c r="G1547" s="71"/>
      <c r="H1547" s="71"/>
      <c r="I1547" s="72"/>
      <c r="J1547" s="73"/>
    </row>
    <row r="1548" spans="1:10" x14ac:dyDescent="0.35">
      <c r="A1548" s="71"/>
      <c r="B1548" s="71"/>
      <c r="C1548" s="71"/>
      <c r="D1548" s="69"/>
      <c r="E1548" s="71"/>
      <c r="F1548" s="71"/>
      <c r="G1548" s="71"/>
      <c r="H1548" s="71"/>
      <c r="I1548" s="72"/>
      <c r="J1548" s="73"/>
    </row>
    <row r="1549" spans="1:10" x14ac:dyDescent="0.35">
      <c r="A1549" s="71"/>
      <c r="B1549" s="71"/>
      <c r="C1549" s="71"/>
      <c r="D1549" s="69"/>
      <c r="E1549" s="71"/>
      <c r="F1549" s="71"/>
      <c r="G1549" s="71"/>
      <c r="H1549" s="71"/>
      <c r="I1549" s="72"/>
      <c r="J1549" s="73"/>
    </row>
    <row r="1550" spans="1:10" x14ac:dyDescent="0.35">
      <c r="A1550" s="71"/>
      <c r="B1550" s="71"/>
      <c r="C1550" s="71"/>
      <c r="D1550" s="69"/>
      <c r="E1550" s="71"/>
      <c r="F1550" s="71"/>
      <c r="G1550" s="71"/>
      <c r="H1550" s="71"/>
      <c r="I1550" s="72"/>
      <c r="J1550" s="73"/>
    </row>
    <row r="1551" spans="1:10" x14ac:dyDescent="0.35">
      <c r="A1551" s="71"/>
      <c r="B1551" s="71"/>
      <c r="C1551" s="71"/>
      <c r="D1551" s="69"/>
      <c r="E1551" s="71"/>
      <c r="F1551" s="71"/>
      <c r="G1551" s="71"/>
      <c r="H1551" s="71"/>
      <c r="I1551" s="72"/>
      <c r="J1551" s="73"/>
    </row>
    <row r="1552" spans="1:10" x14ac:dyDescent="0.35">
      <c r="A1552" s="71"/>
      <c r="B1552" s="71"/>
      <c r="C1552" s="71"/>
      <c r="D1552" s="69"/>
      <c r="E1552" s="71"/>
      <c r="F1552" s="71"/>
      <c r="G1552" s="71"/>
      <c r="H1552" s="71"/>
      <c r="I1552" s="72"/>
      <c r="J1552" s="73"/>
    </row>
    <row r="1553" spans="1:10" x14ac:dyDescent="0.35">
      <c r="A1553" s="71"/>
      <c r="B1553" s="71"/>
      <c r="C1553" s="71"/>
      <c r="D1553" s="69"/>
      <c r="E1553" s="71"/>
      <c r="F1553" s="71"/>
      <c r="G1553" s="71"/>
      <c r="H1553" s="71"/>
      <c r="I1553" s="72"/>
      <c r="J1553" s="73"/>
    </row>
    <row r="1554" spans="1:10" x14ac:dyDescent="0.35">
      <c r="A1554" s="71"/>
      <c r="B1554" s="71"/>
      <c r="C1554" s="71"/>
      <c r="D1554" s="69"/>
      <c r="E1554" s="71"/>
      <c r="F1554" s="71"/>
      <c r="G1554" s="71"/>
      <c r="H1554" s="71"/>
      <c r="I1554" s="72"/>
      <c r="J1554" s="73"/>
    </row>
    <row r="1555" spans="1:10" x14ac:dyDescent="0.35">
      <c r="A1555" s="71"/>
      <c r="B1555" s="71"/>
      <c r="C1555" s="71"/>
      <c r="D1555" s="69"/>
      <c r="E1555" s="71"/>
      <c r="F1555" s="71"/>
      <c r="G1555" s="71"/>
      <c r="H1555" s="71"/>
      <c r="I1555" s="72"/>
      <c r="J1555" s="73"/>
    </row>
    <row r="1556" spans="1:10" x14ac:dyDescent="0.35">
      <c r="A1556" s="71"/>
      <c r="B1556" s="71"/>
      <c r="C1556" s="71"/>
      <c r="D1556" s="69"/>
      <c r="E1556" s="71"/>
      <c r="F1556" s="71"/>
      <c r="G1556" s="71"/>
      <c r="H1556" s="71"/>
      <c r="I1556" s="72"/>
      <c r="J1556" s="73"/>
    </row>
    <row r="1557" spans="1:10" x14ac:dyDescent="0.35">
      <c r="A1557" s="71"/>
      <c r="B1557" s="71"/>
      <c r="C1557" s="71"/>
      <c r="D1557" s="69"/>
      <c r="E1557" s="71"/>
      <c r="F1557" s="71"/>
      <c r="G1557" s="71"/>
      <c r="H1557" s="71"/>
      <c r="I1557" s="72"/>
      <c r="J1557" s="73"/>
    </row>
    <row r="1558" spans="1:10" x14ac:dyDescent="0.35">
      <c r="A1558" s="71"/>
      <c r="B1558" s="71"/>
      <c r="C1558" s="71"/>
      <c r="D1558" s="69"/>
      <c r="E1558" s="71"/>
      <c r="F1558" s="71"/>
      <c r="G1558" s="71"/>
      <c r="H1558" s="71"/>
      <c r="I1558" s="72"/>
      <c r="J1558" s="73"/>
    </row>
    <row r="1559" spans="1:10" x14ac:dyDescent="0.35">
      <c r="A1559" s="71"/>
      <c r="B1559" s="71"/>
      <c r="C1559" s="71"/>
      <c r="D1559" s="69"/>
      <c r="E1559" s="71"/>
      <c r="F1559" s="71"/>
      <c r="G1559" s="71"/>
      <c r="H1559" s="71"/>
      <c r="I1559" s="72"/>
      <c r="J1559" s="73"/>
    </row>
    <row r="1560" spans="1:10" x14ac:dyDescent="0.35">
      <c r="A1560" s="71"/>
      <c r="B1560" s="71"/>
      <c r="C1560" s="71"/>
      <c r="D1560" s="69"/>
      <c r="E1560" s="71"/>
      <c r="F1560" s="71"/>
      <c r="G1560" s="71"/>
      <c r="H1560" s="71"/>
      <c r="I1560" s="72"/>
      <c r="J1560" s="73"/>
    </row>
    <row r="1561" spans="1:10" x14ac:dyDescent="0.35">
      <c r="A1561" s="71"/>
      <c r="B1561" s="71"/>
      <c r="C1561" s="71"/>
      <c r="D1561" s="69"/>
      <c r="E1561" s="71"/>
      <c r="F1561" s="71"/>
      <c r="G1561" s="71"/>
      <c r="H1561" s="71"/>
      <c r="I1561" s="72"/>
      <c r="J1561" s="73"/>
    </row>
    <row r="1562" spans="1:10" x14ac:dyDescent="0.35">
      <c r="A1562" s="71"/>
      <c r="B1562" s="71"/>
      <c r="C1562" s="71"/>
      <c r="D1562" s="69"/>
      <c r="E1562" s="71"/>
      <c r="F1562" s="71"/>
      <c r="G1562" s="71"/>
      <c r="H1562" s="71"/>
      <c r="I1562" s="72"/>
      <c r="J1562" s="73"/>
    </row>
    <row r="1563" spans="1:10" x14ac:dyDescent="0.35">
      <c r="A1563" s="71"/>
      <c r="B1563" s="71"/>
      <c r="C1563" s="71"/>
      <c r="D1563" s="69"/>
      <c r="E1563" s="71"/>
      <c r="F1563" s="71"/>
      <c r="G1563" s="71"/>
      <c r="H1563" s="71"/>
      <c r="I1563" s="72"/>
      <c r="J1563" s="73"/>
    </row>
    <row r="1564" spans="1:10" x14ac:dyDescent="0.35">
      <c r="A1564" s="71"/>
      <c r="B1564" s="71"/>
      <c r="C1564" s="71"/>
      <c r="D1564" s="69"/>
      <c r="E1564" s="71"/>
      <c r="F1564" s="71"/>
      <c r="G1564" s="71"/>
      <c r="H1564" s="71"/>
      <c r="I1564" s="72"/>
      <c r="J1564" s="73"/>
    </row>
    <row r="1565" spans="1:10" x14ac:dyDescent="0.35">
      <c r="A1565" s="71"/>
      <c r="B1565" s="71"/>
      <c r="C1565" s="71"/>
      <c r="D1565" s="69"/>
      <c r="E1565" s="71"/>
      <c r="F1565" s="71"/>
      <c r="G1565" s="71"/>
      <c r="H1565" s="71"/>
      <c r="I1565" s="72"/>
      <c r="J1565" s="73"/>
    </row>
    <row r="1566" spans="1:10" x14ac:dyDescent="0.35">
      <c r="A1566" s="71"/>
      <c r="B1566" s="71"/>
      <c r="C1566" s="71"/>
      <c r="D1566" s="69"/>
      <c r="E1566" s="71"/>
      <c r="F1566" s="71"/>
      <c r="G1566" s="71"/>
      <c r="H1566" s="71"/>
      <c r="I1566" s="72"/>
      <c r="J1566" s="73"/>
    </row>
    <row r="1567" spans="1:10" x14ac:dyDescent="0.35">
      <c r="A1567" s="71"/>
      <c r="B1567" s="71"/>
      <c r="C1567" s="71"/>
      <c r="D1567" s="69"/>
      <c r="E1567" s="71"/>
      <c r="F1567" s="71"/>
      <c r="G1567" s="71"/>
      <c r="H1567" s="71"/>
      <c r="I1567" s="72"/>
      <c r="J1567" s="73"/>
    </row>
    <row r="1568" spans="1:10" x14ac:dyDescent="0.35">
      <c r="A1568" s="71"/>
      <c r="B1568" s="71"/>
      <c r="C1568" s="71"/>
      <c r="D1568" s="69"/>
      <c r="E1568" s="71"/>
      <c r="F1568" s="71"/>
      <c r="G1568" s="71"/>
      <c r="H1568" s="71"/>
      <c r="I1568" s="72"/>
      <c r="J1568" s="73"/>
    </row>
    <row r="1569" spans="1:10" x14ac:dyDescent="0.35">
      <c r="A1569" s="71"/>
      <c r="B1569" s="71"/>
      <c r="C1569" s="71"/>
      <c r="D1569" s="69"/>
      <c r="E1569" s="71"/>
      <c r="F1569" s="71"/>
      <c r="G1569" s="71"/>
      <c r="H1569" s="71"/>
      <c r="I1569" s="72"/>
      <c r="J1569" s="73"/>
    </row>
    <row r="1570" spans="1:10" x14ac:dyDescent="0.35">
      <c r="A1570" s="71"/>
      <c r="B1570" s="71"/>
      <c r="C1570" s="71"/>
      <c r="D1570" s="69"/>
      <c r="E1570" s="71"/>
      <c r="F1570" s="71"/>
      <c r="G1570" s="71"/>
      <c r="H1570" s="71"/>
      <c r="I1570" s="72"/>
      <c r="J1570" s="73"/>
    </row>
    <row r="1571" spans="1:10" x14ac:dyDescent="0.35">
      <c r="A1571" s="71"/>
      <c r="B1571" s="71"/>
      <c r="C1571" s="71"/>
      <c r="D1571" s="69"/>
      <c r="E1571" s="71"/>
      <c r="F1571" s="71"/>
      <c r="G1571" s="71"/>
      <c r="H1571" s="71"/>
      <c r="I1571" s="72"/>
      <c r="J1571" s="73"/>
    </row>
    <row r="1572" spans="1:10" x14ac:dyDescent="0.35">
      <c r="A1572" s="71"/>
      <c r="B1572" s="71"/>
      <c r="C1572" s="71"/>
      <c r="D1572" s="69"/>
      <c r="E1572" s="71"/>
      <c r="F1572" s="71"/>
      <c r="G1572" s="71"/>
      <c r="H1572" s="71"/>
      <c r="I1572" s="72"/>
      <c r="J1572" s="73"/>
    </row>
    <row r="1573" spans="1:10" x14ac:dyDescent="0.35">
      <c r="A1573" s="71"/>
      <c r="B1573" s="71"/>
      <c r="C1573" s="71"/>
      <c r="D1573" s="69"/>
      <c r="E1573" s="71"/>
      <c r="F1573" s="71"/>
      <c r="G1573" s="71"/>
      <c r="H1573" s="71"/>
      <c r="I1573" s="72"/>
      <c r="J1573" s="73"/>
    </row>
    <row r="1574" spans="1:10" x14ac:dyDescent="0.35">
      <c r="A1574" s="71"/>
      <c r="B1574" s="71"/>
      <c r="C1574" s="71"/>
      <c r="D1574" s="69"/>
      <c r="E1574" s="71"/>
      <c r="F1574" s="71"/>
      <c r="G1574" s="71"/>
      <c r="H1574" s="71"/>
      <c r="I1574" s="72"/>
      <c r="J1574" s="73"/>
    </row>
    <row r="1575" spans="1:10" x14ac:dyDescent="0.35">
      <c r="A1575" s="71"/>
      <c r="B1575" s="71"/>
      <c r="C1575" s="71"/>
      <c r="D1575" s="69"/>
      <c r="E1575" s="71"/>
      <c r="F1575" s="71"/>
      <c r="G1575" s="71"/>
      <c r="H1575" s="71"/>
      <c r="I1575" s="72"/>
      <c r="J1575" s="73"/>
    </row>
    <row r="1576" spans="1:10" x14ac:dyDescent="0.35">
      <c r="A1576" s="71"/>
      <c r="B1576" s="71"/>
      <c r="C1576" s="71"/>
      <c r="D1576" s="69"/>
      <c r="E1576" s="71"/>
      <c r="F1576" s="71"/>
      <c r="G1576" s="71"/>
      <c r="H1576" s="71"/>
      <c r="I1576" s="72"/>
      <c r="J1576" s="73"/>
    </row>
    <row r="1577" spans="1:10" x14ac:dyDescent="0.35">
      <c r="A1577" s="71"/>
      <c r="B1577" s="71"/>
      <c r="C1577" s="71"/>
      <c r="D1577" s="69"/>
      <c r="E1577" s="71"/>
      <c r="F1577" s="71"/>
      <c r="G1577" s="71"/>
      <c r="H1577" s="71"/>
      <c r="I1577" s="72"/>
      <c r="J1577" s="73"/>
    </row>
    <row r="1578" spans="1:10" x14ac:dyDescent="0.35">
      <c r="A1578" s="71"/>
      <c r="B1578" s="71"/>
      <c r="C1578" s="71"/>
      <c r="D1578" s="69"/>
      <c r="E1578" s="71"/>
      <c r="F1578" s="71"/>
      <c r="G1578" s="71"/>
      <c r="H1578" s="71"/>
      <c r="I1578" s="72"/>
      <c r="J1578" s="73"/>
    </row>
    <row r="1579" spans="1:10" x14ac:dyDescent="0.35">
      <c r="A1579" s="71"/>
      <c r="B1579" s="71"/>
      <c r="C1579" s="71"/>
      <c r="D1579" s="69"/>
      <c r="E1579" s="71"/>
      <c r="F1579" s="71"/>
      <c r="G1579" s="71"/>
      <c r="H1579" s="71"/>
      <c r="I1579" s="72"/>
      <c r="J1579" s="73"/>
    </row>
    <row r="1580" spans="1:10" x14ac:dyDescent="0.35">
      <c r="A1580" s="71"/>
      <c r="B1580" s="71"/>
      <c r="C1580" s="71"/>
      <c r="D1580" s="69"/>
      <c r="E1580" s="71"/>
      <c r="F1580" s="71"/>
      <c r="G1580" s="71"/>
      <c r="H1580" s="71"/>
      <c r="I1580" s="72"/>
      <c r="J1580" s="73"/>
    </row>
    <row r="1581" spans="1:10" x14ac:dyDescent="0.35">
      <c r="A1581" s="71"/>
      <c r="B1581" s="71"/>
      <c r="C1581" s="71"/>
      <c r="D1581" s="69"/>
      <c r="E1581" s="71"/>
      <c r="F1581" s="71"/>
      <c r="G1581" s="71"/>
      <c r="H1581" s="71"/>
      <c r="I1581" s="72"/>
      <c r="J1581" s="73"/>
    </row>
    <row r="1582" spans="1:10" x14ac:dyDescent="0.35">
      <c r="A1582" s="71"/>
      <c r="B1582" s="71"/>
      <c r="C1582" s="71"/>
      <c r="D1582" s="69"/>
      <c r="E1582" s="71"/>
      <c r="F1582" s="71"/>
      <c r="G1582" s="71"/>
      <c r="H1582" s="71"/>
      <c r="I1582" s="72"/>
      <c r="J1582" s="73"/>
    </row>
    <row r="1583" spans="1:10" x14ac:dyDescent="0.35">
      <c r="A1583" s="71"/>
      <c r="B1583" s="71"/>
      <c r="C1583" s="71"/>
      <c r="D1583" s="69"/>
      <c r="E1583" s="71"/>
      <c r="F1583" s="71"/>
      <c r="G1583" s="71"/>
      <c r="H1583" s="71"/>
      <c r="I1583" s="72"/>
      <c r="J1583" s="73"/>
    </row>
    <row r="1584" spans="1:10" x14ac:dyDescent="0.35">
      <c r="A1584" s="71"/>
      <c r="B1584" s="71"/>
      <c r="C1584" s="71"/>
      <c r="D1584" s="69"/>
      <c r="E1584" s="71"/>
      <c r="F1584" s="71"/>
      <c r="G1584" s="71"/>
      <c r="H1584" s="71"/>
      <c r="I1584" s="72"/>
      <c r="J1584" s="73"/>
    </row>
    <row r="1585" spans="1:10" x14ac:dyDescent="0.35">
      <c r="A1585" s="71"/>
      <c r="B1585" s="71"/>
      <c r="C1585" s="71"/>
      <c r="D1585" s="69"/>
      <c r="E1585" s="71"/>
      <c r="F1585" s="71"/>
      <c r="G1585" s="71"/>
      <c r="H1585" s="71"/>
      <c r="I1585" s="72"/>
      <c r="J1585" s="73"/>
    </row>
    <row r="1586" spans="1:10" x14ac:dyDescent="0.35">
      <c r="A1586" s="71"/>
      <c r="B1586" s="71"/>
      <c r="C1586" s="71"/>
      <c r="D1586" s="69"/>
      <c r="E1586" s="71"/>
      <c r="F1586" s="71"/>
      <c r="G1586" s="71"/>
      <c r="H1586" s="71"/>
      <c r="I1586" s="72"/>
      <c r="J1586" s="73"/>
    </row>
    <row r="1587" spans="1:10" x14ac:dyDescent="0.35">
      <c r="A1587" s="71"/>
      <c r="B1587" s="71"/>
      <c r="C1587" s="71"/>
      <c r="D1587" s="69"/>
      <c r="E1587" s="71"/>
      <c r="F1587" s="71"/>
      <c r="G1587" s="71"/>
      <c r="H1587" s="71"/>
      <c r="I1587" s="72"/>
      <c r="J1587" s="73"/>
    </row>
    <row r="1588" spans="1:10" x14ac:dyDescent="0.35">
      <c r="A1588" s="71"/>
      <c r="B1588" s="71"/>
      <c r="C1588" s="71"/>
      <c r="D1588" s="69"/>
      <c r="E1588" s="71"/>
      <c r="F1588" s="71"/>
      <c r="G1588" s="71"/>
      <c r="H1588" s="71"/>
      <c r="I1588" s="72"/>
      <c r="J1588" s="73"/>
    </row>
    <row r="1589" spans="1:10" x14ac:dyDescent="0.35">
      <c r="A1589" s="71"/>
      <c r="B1589" s="71"/>
      <c r="C1589" s="71"/>
      <c r="D1589" s="69"/>
      <c r="E1589" s="71"/>
      <c r="F1589" s="71"/>
      <c r="G1589" s="71"/>
      <c r="H1589" s="71"/>
      <c r="I1589" s="72"/>
      <c r="J1589" s="73"/>
    </row>
    <row r="1590" spans="1:10" x14ac:dyDescent="0.35">
      <c r="A1590" s="71"/>
      <c r="B1590" s="71"/>
      <c r="C1590" s="71"/>
      <c r="D1590" s="69"/>
      <c r="E1590" s="71"/>
      <c r="F1590" s="71"/>
      <c r="G1590" s="71"/>
      <c r="H1590" s="71"/>
      <c r="I1590" s="72"/>
      <c r="J1590" s="73"/>
    </row>
    <row r="1591" spans="1:10" x14ac:dyDescent="0.35">
      <c r="A1591" s="71"/>
      <c r="B1591" s="71"/>
      <c r="C1591" s="71"/>
      <c r="D1591" s="69"/>
      <c r="E1591" s="71"/>
      <c r="F1591" s="71"/>
      <c r="G1591" s="71"/>
      <c r="H1591" s="71"/>
      <c r="I1591" s="72"/>
      <c r="J1591" s="73"/>
    </row>
    <row r="1592" spans="1:10" x14ac:dyDescent="0.35">
      <c r="A1592" s="71"/>
      <c r="B1592" s="71"/>
      <c r="C1592" s="71"/>
      <c r="D1592" s="69"/>
      <c r="E1592" s="71"/>
      <c r="F1592" s="71"/>
      <c r="G1592" s="71"/>
      <c r="H1592" s="71"/>
      <c r="I1592" s="72"/>
      <c r="J1592" s="73"/>
    </row>
    <row r="1593" spans="1:10" x14ac:dyDescent="0.35">
      <c r="A1593" s="71"/>
      <c r="B1593" s="71"/>
      <c r="C1593" s="71"/>
      <c r="D1593" s="69"/>
      <c r="E1593" s="71"/>
      <c r="F1593" s="71"/>
      <c r="G1593" s="71"/>
      <c r="H1593" s="71"/>
      <c r="I1593" s="72"/>
      <c r="J1593" s="73"/>
    </row>
    <row r="1594" spans="1:10" x14ac:dyDescent="0.35">
      <c r="A1594" s="71"/>
      <c r="B1594" s="71"/>
      <c r="C1594" s="71"/>
      <c r="D1594" s="69"/>
      <c r="E1594" s="71"/>
      <c r="F1594" s="71"/>
      <c r="G1594" s="71"/>
      <c r="H1594" s="71"/>
      <c r="I1594" s="72"/>
      <c r="J1594" s="73"/>
    </row>
    <row r="1595" spans="1:10" x14ac:dyDescent="0.35">
      <c r="A1595" s="71"/>
      <c r="B1595" s="71"/>
      <c r="C1595" s="71"/>
      <c r="D1595" s="69"/>
      <c r="E1595" s="71"/>
      <c r="F1595" s="71"/>
      <c r="G1595" s="71"/>
      <c r="H1595" s="71"/>
      <c r="I1595" s="72"/>
      <c r="J1595" s="73"/>
    </row>
    <row r="1596" spans="1:10" x14ac:dyDescent="0.35">
      <c r="A1596" s="71"/>
      <c r="B1596" s="71"/>
      <c r="C1596" s="71"/>
      <c r="D1596" s="69"/>
      <c r="E1596" s="71"/>
      <c r="F1596" s="71"/>
      <c r="G1596" s="71"/>
      <c r="H1596" s="71"/>
      <c r="I1596" s="72"/>
      <c r="J1596" s="73"/>
    </row>
    <row r="1597" spans="1:10" x14ac:dyDescent="0.35">
      <c r="A1597" s="71"/>
      <c r="B1597" s="71"/>
      <c r="C1597" s="71"/>
      <c r="D1597" s="69"/>
      <c r="E1597" s="71"/>
      <c r="F1597" s="71"/>
      <c r="G1597" s="71"/>
      <c r="H1597" s="71"/>
      <c r="I1597" s="72"/>
      <c r="J1597" s="73"/>
    </row>
    <row r="1598" spans="1:10" x14ac:dyDescent="0.35">
      <c r="A1598" s="71"/>
      <c r="B1598" s="71"/>
      <c r="C1598" s="71"/>
      <c r="D1598" s="69"/>
      <c r="E1598" s="71"/>
      <c r="F1598" s="71"/>
      <c r="G1598" s="71"/>
      <c r="H1598" s="71"/>
      <c r="I1598" s="72"/>
      <c r="J1598" s="73"/>
    </row>
    <row r="1599" spans="1:10" x14ac:dyDescent="0.35">
      <c r="A1599" s="71"/>
      <c r="B1599" s="71"/>
      <c r="C1599" s="71"/>
      <c r="D1599" s="69"/>
      <c r="E1599" s="71"/>
      <c r="F1599" s="71"/>
      <c r="G1599" s="71"/>
      <c r="H1599" s="71"/>
      <c r="I1599" s="72"/>
      <c r="J1599" s="73"/>
    </row>
    <row r="1600" spans="1:10" x14ac:dyDescent="0.35">
      <c r="A1600" s="71"/>
      <c r="B1600" s="71"/>
      <c r="C1600" s="71"/>
      <c r="D1600" s="69"/>
      <c r="E1600" s="71"/>
      <c r="F1600" s="71"/>
      <c r="G1600" s="71"/>
      <c r="H1600" s="71"/>
      <c r="I1600" s="72"/>
      <c r="J1600" s="73"/>
    </row>
    <row r="1601" spans="1:10" x14ac:dyDescent="0.35">
      <c r="A1601" s="71"/>
      <c r="B1601" s="71"/>
      <c r="C1601" s="71"/>
      <c r="D1601" s="69"/>
      <c r="E1601" s="71"/>
      <c r="F1601" s="71"/>
      <c r="G1601" s="71"/>
      <c r="H1601" s="71"/>
      <c r="I1601" s="72"/>
      <c r="J1601" s="73"/>
    </row>
    <row r="1602" spans="1:10" x14ac:dyDescent="0.35">
      <c r="A1602" s="71"/>
      <c r="B1602" s="71"/>
      <c r="C1602" s="71"/>
      <c r="D1602" s="69"/>
      <c r="E1602" s="71"/>
      <c r="F1602" s="71"/>
      <c r="G1602" s="71"/>
      <c r="H1602" s="71"/>
      <c r="I1602" s="72"/>
      <c r="J1602" s="73"/>
    </row>
    <row r="1603" spans="1:10" x14ac:dyDescent="0.35">
      <c r="A1603" s="71"/>
      <c r="B1603" s="71"/>
      <c r="C1603" s="71"/>
      <c r="D1603" s="69"/>
      <c r="E1603" s="71"/>
      <c r="F1603" s="71"/>
      <c r="G1603" s="71"/>
      <c r="H1603" s="71"/>
      <c r="I1603" s="72"/>
      <c r="J1603" s="73"/>
    </row>
    <row r="1604" spans="1:10" x14ac:dyDescent="0.35">
      <c r="A1604" s="71"/>
      <c r="B1604" s="71"/>
      <c r="C1604" s="71"/>
      <c r="D1604" s="69"/>
      <c r="E1604" s="71"/>
      <c r="F1604" s="71"/>
      <c r="G1604" s="71"/>
      <c r="H1604" s="71"/>
      <c r="I1604" s="72"/>
      <c r="J1604" s="73"/>
    </row>
    <row r="1605" spans="1:10" x14ac:dyDescent="0.35">
      <c r="A1605" s="71"/>
      <c r="B1605" s="71"/>
      <c r="C1605" s="71"/>
      <c r="D1605" s="69"/>
      <c r="E1605" s="71"/>
      <c r="F1605" s="71"/>
      <c r="G1605" s="71"/>
      <c r="H1605" s="71"/>
      <c r="I1605" s="72"/>
      <c r="J1605" s="73"/>
    </row>
    <row r="1606" spans="1:10" x14ac:dyDescent="0.35">
      <c r="A1606" s="71"/>
      <c r="B1606" s="71"/>
      <c r="C1606" s="71"/>
      <c r="D1606" s="69"/>
      <c r="E1606" s="71"/>
      <c r="F1606" s="71"/>
      <c r="G1606" s="71"/>
      <c r="H1606" s="71"/>
      <c r="I1606" s="72"/>
      <c r="J1606" s="73"/>
    </row>
    <row r="1607" spans="1:10" x14ac:dyDescent="0.35">
      <c r="A1607" s="71"/>
      <c r="B1607" s="71"/>
      <c r="C1607" s="71"/>
      <c r="D1607" s="69"/>
      <c r="E1607" s="71"/>
      <c r="F1607" s="71"/>
      <c r="G1607" s="71"/>
      <c r="H1607" s="71"/>
      <c r="I1607" s="72"/>
      <c r="J1607" s="73"/>
    </row>
    <row r="1608" spans="1:10" x14ac:dyDescent="0.35">
      <c r="A1608" s="71"/>
      <c r="B1608" s="71"/>
      <c r="C1608" s="71"/>
      <c r="D1608" s="69"/>
      <c r="E1608" s="71"/>
      <c r="F1608" s="71"/>
      <c r="G1608" s="71"/>
      <c r="H1608" s="71"/>
      <c r="I1608" s="72"/>
      <c r="J1608" s="73"/>
    </row>
    <row r="1609" spans="1:10" x14ac:dyDescent="0.35">
      <c r="A1609" s="71"/>
      <c r="B1609" s="71"/>
      <c r="C1609" s="71"/>
      <c r="D1609" s="69"/>
      <c r="E1609" s="71"/>
      <c r="F1609" s="71"/>
      <c r="G1609" s="71"/>
      <c r="H1609" s="71"/>
      <c r="I1609" s="72"/>
      <c r="J1609" s="73"/>
    </row>
    <row r="1610" spans="1:10" x14ac:dyDescent="0.35">
      <c r="A1610" s="71"/>
      <c r="B1610" s="71"/>
      <c r="C1610" s="71"/>
      <c r="D1610" s="69"/>
      <c r="E1610" s="71"/>
      <c r="F1610" s="71"/>
      <c r="G1610" s="71"/>
      <c r="H1610" s="71"/>
      <c r="I1610" s="72"/>
      <c r="J1610" s="73"/>
    </row>
    <row r="1611" spans="1:10" x14ac:dyDescent="0.35">
      <c r="A1611" s="71"/>
      <c r="B1611" s="71"/>
      <c r="C1611" s="71"/>
      <c r="D1611" s="69"/>
      <c r="E1611" s="71"/>
      <c r="F1611" s="71"/>
      <c r="G1611" s="71"/>
      <c r="H1611" s="71"/>
      <c r="I1611" s="72"/>
      <c r="J1611" s="73"/>
    </row>
    <row r="1612" spans="1:10" x14ac:dyDescent="0.35">
      <c r="A1612" s="71"/>
      <c r="B1612" s="71"/>
      <c r="C1612" s="71"/>
      <c r="D1612" s="69"/>
      <c r="E1612" s="71"/>
      <c r="F1612" s="71"/>
      <c r="G1612" s="71"/>
      <c r="H1612" s="71"/>
      <c r="I1612" s="72"/>
      <c r="J1612" s="73"/>
    </row>
    <row r="1613" spans="1:10" x14ac:dyDescent="0.35">
      <c r="A1613" s="71"/>
      <c r="B1613" s="71"/>
      <c r="C1613" s="71"/>
      <c r="D1613" s="69"/>
      <c r="E1613" s="71"/>
      <c r="F1613" s="71"/>
      <c r="G1613" s="71"/>
      <c r="H1613" s="71"/>
      <c r="I1613" s="72"/>
      <c r="J1613" s="73"/>
    </row>
    <row r="1614" spans="1:10" x14ac:dyDescent="0.35">
      <c r="A1614" s="71"/>
      <c r="B1614" s="71"/>
      <c r="C1614" s="71"/>
      <c r="D1614" s="69"/>
      <c r="E1614" s="71"/>
      <c r="F1614" s="71"/>
      <c r="G1614" s="71"/>
      <c r="H1614" s="71"/>
      <c r="I1614" s="72"/>
      <c r="J1614" s="73"/>
    </row>
    <row r="1615" spans="1:10" x14ac:dyDescent="0.35">
      <c r="A1615" s="71"/>
      <c r="B1615" s="71"/>
      <c r="C1615" s="71"/>
      <c r="D1615" s="69"/>
      <c r="E1615" s="71"/>
      <c r="F1615" s="71"/>
      <c r="G1615" s="71"/>
      <c r="H1615" s="71"/>
      <c r="I1615" s="72"/>
      <c r="J1615" s="73"/>
    </row>
    <row r="1616" spans="1:10" x14ac:dyDescent="0.35">
      <c r="A1616" s="71"/>
      <c r="B1616" s="71"/>
      <c r="C1616" s="71"/>
      <c r="D1616" s="69"/>
      <c r="E1616" s="71"/>
      <c r="F1616" s="71"/>
      <c r="G1616" s="71"/>
      <c r="H1616" s="71"/>
      <c r="I1616" s="72"/>
      <c r="J1616" s="73"/>
    </row>
    <row r="1617" spans="1:10" x14ac:dyDescent="0.35">
      <c r="A1617" s="71"/>
      <c r="B1617" s="71"/>
      <c r="C1617" s="71"/>
      <c r="D1617" s="69"/>
      <c r="E1617" s="71"/>
      <c r="F1617" s="71"/>
      <c r="G1617" s="71"/>
      <c r="H1617" s="71"/>
      <c r="I1617" s="72"/>
      <c r="J1617" s="73"/>
    </row>
    <row r="1618" spans="1:10" x14ac:dyDescent="0.35">
      <c r="A1618" s="71"/>
      <c r="B1618" s="71"/>
      <c r="C1618" s="71"/>
      <c r="D1618" s="69"/>
      <c r="E1618" s="71"/>
      <c r="F1618" s="71"/>
      <c r="G1618" s="71"/>
      <c r="H1618" s="71"/>
      <c r="I1618" s="72"/>
      <c r="J1618" s="73"/>
    </row>
    <row r="1619" spans="1:10" x14ac:dyDescent="0.35">
      <c r="A1619" s="71"/>
      <c r="B1619" s="71"/>
      <c r="C1619" s="71"/>
      <c r="D1619" s="69"/>
      <c r="E1619" s="71"/>
      <c r="F1619" s="71"/>
      <c r="G1619" s="71"/>
      <c r="H1619" s="71"/>
      <c r="I1619" s="72"/>
      <c r="J1619" s="73"/>
    </row>
    <row r="1620" spans="1:10" x14ac:dyDescent="0.35">
      <c r="A1620" s="71"/>
      <c r="B1620" s="71"/>
      <c r="C1620" s="71"/>
      <c r="D1620" s="69"/>
      <c r="E1620" s="71"/>
      <c r="F1620" s="71"/>
      <c r="G1620" s="71"/>
      <c r="H1620" s="71"/>
      <c r="I1620" s="72"/>
      <c r="J1620" s="73"/>
    </row>
    <row r="1621" spans="1:10" x14ac:dyDescent="0.35">
      <c r="A1621" s="71"/>
      <c r="B1621" s="71"/>
      <c r="C1621" s="71"/>
      <c r="D1621" s="69"/>
      <c r="E1621" s="71"/>
      <c r="F1621" s="71"/>
      <c r="G1621" s="71"/>
      <c r="H1621" s="71"/>
      <c r="I1621" s="72"/>
      <c r="J1621" s="73"/>
    </row>
    <row r="1622" spans="1:10" x14ac:dyDescent="0.35">
      <c r="A1622" s="71"/>
      <c r="B1622" s="71"/>
      <c r="C1622" s="71"/>
      <c r="D1622" s="69"/>
      <c r="E1622" s="71"/>
      <c r="F1622" s="71"/>
      <c r="G1622" s="71"/>
      <c r="H1622" s="71"/>
      <c r="I1622" s="72"/>
      <c r="J1622" s="73"/>
    </row>
    <row r="1623" spans="1:10" x14ac:dyDescent="0.35">
      <c r="A1623" s="71"/>
      <c r="B1623" s="71"/>
      <c r="C1623" s="71"/>
      <c r="D1623" s="69"/>
      <c r="E1623" s="71"/>
      <c r="F1623" s="71"/>
      <c r="G1623" s="71"/>
      <c r="H1623" s="71"/>
      <c r="I1623" s="72"/>
      <c r="J1623" s="73"/>
    </row>
    <row r="1624" spans="1:10" x14ac:dyDescent="0.35">
      <c r="A1624" s="71"/>
      <c r="B1624" s="71"/>
      <c r="C1624" s="71"/>
      <c r="D1624" s="69"/>
      <c r="E1624" s="71"/>
      <c r="F1624" s="71"/>
      <c r="G1624" s="71"/>
      <c r="H1624" s="71"/>
      <c r="I1624" s="72"/>
      <c r="J1624" s="73"/>
    </row>
    <row r="1625" spans="1:10" x14ac:dyDescent="0.35">
      <c r="A1625" s="71"/>
      <c r="B1625" s="71"/>
      <c r="C1625" s="71"/>
      <c r="D1625" s="69"/>
      <c r="E1625" s="71"/>
      <c r="F1625" s="71"/>
      <c r="G1625" s="71"/>
      <c r="H1625" s="71"/>
      <c r="I1625" s="72"/>
      <c r="J1625" s="73"/>
    </row>
    <row r="1626" spans="1:10" x14ac:dyDescent="0.35">
      <c r="A1626" s="71"/>
      <c r="B1626" s="71"/>
      <c r="C1626" s="71"/>
      <c r="D1626" s="69"/>
      <c r="E1626" s="71"/>
      <c r="F1626" s="71"/>
      <c r="G1626" s="71"/>
      <c r="H1626" s="71"/>
      <c r="I1626" s="72"/>
      <c r="J1626" s="73"/>
    </row>
    <row r="1627" spans="1:10" x14ac:dyDescent="0.35">
      <c r="A1627" s="71"/>
      <c r="B1627" s="71"/>
      <c r="C1627" s="71"/>
      <c r="D1627" s="69"/>
      <c r="E1627" s="71"/>
      <c r="F1627" s="71"/>
      <c r="G1627" s="71"/>
      <c r="H1627" s="71"/>
      <c r="I1627" s="72"/>
      <c r="J1627" s="73"/>
    </row>
    <row r="1628" spans="1:10" x14ac:dyDescent="0.35">
      <c r="A1628" s="71"/>
      <c r="B1628" s="71"/>
      <c r="C1628" s="71"/>
      <c r="D1628" s="69"/>
      <c r="E1628" s="71"/>
      <c r="F1628" s="71"/>
      <c r="G1628" s="71"/>
      <c r="H1628" s="71"/>
      <c r="I1628" s="72"/>
      <c r="J1628" s="73"/>
    </row>
    <row r="1629" spans="1:10" x14ac:dyDescent="0.35">
      <c r="A1629" s="71"/>
      <c r="B1629" s="71"/>
      <c r="C1629" s="71"/>
      <c r="D1629" s="69"/>
      <c r="E1629" s="71"/>
      <c r="F1629" s="71"/>
      <c r="G1629" s="71"/>
      <c r="H1629" s="71"/>
      <c r="I1629" s="72"/>
      <c r="J1629" s="73"/>
    </row>
    <row r="1630" spans="1:10" x14ac:dyDescent="0.35">
      <c r="A1630" s="71"/>
      <c r="B1630" s="71"/>
      <c r="C1630" s="71"/>
      <c r="D1630" s="69"/>
      <c r="E1630" s="71"/>
      <c r="F1630" s="71"/>
      <c r="G1630" s="71"/>
      <c r="H1630" s="71"/>
      <c r="I1630" s="72"/>
      <c r="J1630" s="73"/>
    </row>
    <row r="1631" spans="1:10" x14ac:dyDescent="0.35">
      <c r="A1631" s="71"/>
      <c r="B1631" s="71"/>
      <c r="C1631" s="71"/>
      <c r="D1631" s="69"/>
      <c r="E1631" s="71"/>
      <c r="F1631" s="71"/>
      <c r="G1631" s="71"/>
      <c r="H1631" s="71"/>
      <c r="I1631" s="72"/>
      <c r="J1631" s="73"/>
    </row>
    <row r="1632" spans="1:10" x14ac:dyDescent="0.35">
      <c r="A1632" s="71"/>
      <c r="B1632" s="71"/>
      <c r="C1632" s="71"/>
      <c r="D1632" s="69"/>
      <c r="E1632" s="71"/>
      <c r="F1632" s="71"/>
      <c r="G1632" s="71"/>
      <c r="H1632" s="71"/>
      <c r="I1632" s="72"/>
      <c r="J1632" s="73"/>
    </row>
    <row r="1633" spans="1:10" x14ac:dyDescent="0.35">
      <c r="A1633" s="71"/>
      <c r="B1633" s="71"/>
      <c r="C1633" s="71"/>
      <c r="D1633" s="69"/>
      <c r="E1633" s="71"/>
      <c r="F1633" s="71"/>
      <c r="G1633" s="71"/>
      <c r="H1633" s="71"/>
      <c r="I1633" s="72"/>
      <c r="J1633" s="73"/>
    </row>
    <row r="1634" spans="1:10" x14ac:dyDescent="0.35">
      <c r="A1634" s="71"/>
      <c r="B1634" s="71"/>
      <c r="C1634" s="71"/>
      <c r="D1634" s="69"/>
      <c r="E1634" s="71"/>
      <c r="F1634" s="71"/>
      <c r="G1634" s="71"/>
      <c r="H1634" s="71"/>
      <c r="I1634" s="72"/>
      <c r="J1634" s="73"/>
    </row>
    <row r="1635" spans="1:10" x14ac:dyDescent="0.35">
      <c r="A1635" s="71"/>
      <c r="B1635" s="71"/>
      <c r="C1635" s="71"/>
      <c r="D1635" s="69"/>
      <c r="E1635" s="71"/>
      <c r="F1635" s="71"/>
      <c r="G1635" s="71"/>
      <c r="H1635" s="71"/>
      <c r="I1635" s="72"/>
      <c r="J1635" s="73"/>
    </row>
    <row r="1636" spans="1:10" x14ac:dyDescent="0.35">
      <c r="A1636" s="71"/>
      <c r="B1636" s="71"/>
      <c r="C1636" s="71"/>
      <c r="D1636" s="69"/>
      <c r="E1636" s="71"/>
      <c r="F1636" s="71"/>
      <c r="G1636" s="71"/>
      <c r="H1636" s="71"/>
      <c r="I1636" s="72"/>
      <c r="J1636" s="73"/>
    </row>
    <row r="1637" spans="1:10" x14ac:dyDescent="0.35">
      <c r="A1637" s="71"/>
      <c r="B1637" s="71"/>
      <c r="C1637" s="71"/>
      <c r="D1637" s="69"/>
      <c r="E1637" s="71"/>
      <c r="F1637" s="71"/>
      <c r="G1637" s="71"/>
      <c r="H1637" s="71"/>
      <c r="I1637" s="72"/>
      <c r="J1637" s="73"/>
    </row>
    <row r="1638" spans="1:10" x14ac:dyDescent="0.35">
      <c r="A1638" s="71"/>
      <c r="B1638" s="71"/>
      <c r="C1638" s="71"/>
      <c r="D1638" s="69"/>
      <c r="E1638" s="71"/>
      <c r="F1638" s="71"/>
      <c r="G1638" s="71"/>
      <c r="H1638" s="71"/>
      <c r="I1638" s="72"/>
      <c r="J1638" s="73"/>
    </row>
    <row r="1639" spans="1:10" x14ac:dyDescent="0.35">
      <c r="A1639" s="71"/>
      <c r="B1639" s="71"/>
      <c r="C1639" s="71"/>
      <c r="D1639" s="69"/>
      <c r="E1639" s="71"/>
      <c r="F1639" s="71"/>
      <c r="G1639" s="71"/>
      <c r="H1639" s="71"/>
      <c r="I1639" s="72"/>
      <c r="J1639" s="73"/>
    </row>
    <row r="1640" spans="1:10" x14ac:dyDescent="0.35">
      <c r="A1640" s="71"/>
      <c r="B1640" s="71"/>
      <c r="C1640" s="71"/>
      <c r="D1640" s="69"/>
      <c r="E1640" s="71"/>
      <c r="F1640" s="71"/>
      <c r="G1640" s="71"/>
      <c r="H1640" s="71"/>
      <c r="I1640" s="72"/>
      <c r="J1640" s="73"/>
    </row>
    <row r="1641" spans="1:10" x14ac:dyDescent="0.35">
      <c r="A1641" s="71"/>
      <c r="B1641" s="71"/>
      <c r="C1641" s="71"/>
      <c r="D1641" s="69"/>
      <c r="E1641" s="71"/>
      <c r="F1641" s="71"/>
      <c r="G1641" s="71"/>
      <c r="H1641" s="71"/>
      <c r="I1641" s="72"/>
      <c r="J1641" s="73"/>
    </row>
    <row r="1642" spans="1:10" x14ac:dyDescent="0.35">
      <c r="A1642" s="71"/>
      <c r="B1642" s="71"/>
      <c r="C1642" s="71"/>
      <c r="D1642" s="69"/>
      <c r="E1642" s="71"/>
      <c r="F1642" s="71"/>
      <c r="G1642" s="71"/>
      <c r="H1642" s="71"/>
      <c r="I1642" s="72"/>
      <c r="J1642" s="73"/>
    </row>
    <row r="1643" spans="1:10" x14ac:dyDescent="0.35">
      <c r="A1643" s="71"/>
      <c r="B1643" s="71"/>
      <c r="C1643" s="71"/>
      <c r="D1643" s="69"/>
      <c r="E1643" s="71"/>
      <c r="F1643" s="71"/>
      <c r="G1643" s="71"/>
      <c r="H1643" s="71"/>
      <c r="I1643" s="72"/>
      <c r="J1643" s="73"/>
    </row>
    <row r="1644" spans="1:10" x14ac:dyDescent="0.35">
      <c r="A1644" s="71"/>
      <c r="B1644" s="71"/>
      <c r="C1644" s="71"/>
      <c r="D1644" s="69"/>
      <c r="E1644" s="71"/>
      <c r="F1644" s="71"/>
      <c r="G1644" s="71"/>
      <c r="H1644" s="71"/>
      <c r="I1644" s="72"/>
      <c r="J1644" s="73"/>
    </row>
    <row r="1645" spans="1:10" x14ac:dyDescent="0.35">
      <c r="A1645" s="71"/>
      <c r="B1645" s="71"/>
      <c r="C1645" s="71"/>
      <c r="D1645" s="69"/>
      <c r="E1645" s="71"/>
      <c r="F1645" s="71"/>
      <c r="G1645" s="71"/>
      <c r="H1645" s="71"/>
      <c r="I1645" s="72"/>
      <c r="J1645" s="73"/>
    </row>
    <row r="1646" spans="1:10" x14ac:dyDescent="0.35">
      <c r="A1646" s="71"/>
      <c r="B1646" s="71"/>
      <c r="C1646" s="71"/>
      <c r="D1646" s="69"/>
      <c r="E1646" s="71"/>
      <c r="F1646" s="71"/>
      <c r="G1646" s="71"/>
      <c r="H1646" s="71"/>
      <c r="I1646" s="72"/>
      <c r="J1646" s="73"/>
    </row>
    <row r="1647" spans="1:10" x14ac:dyDescent="0.35">
      <c r="A1647" s="71"/>
      <c r="B1647" s="71"/>
      <c r="C1647" s="71"/>
      <c r="D1647" s="69"/>
      <c r="E1647" s="71"/>
      <c r="F1647" s="71"/>
      <c r="G1647" s="71"/>
      <c r="H1647" s="71"/>
      <c r="I1647" s="72"/>
      <c r="J1647" s="73"/>
    </row>
    <row r="1648" spans="1:10" x14ac:dyDescent="0.35">
      <c r="A1648" s="71"/>
      <c r="B1648" s="71"/>
      <c r="C1648" s="71"/>
      <c r="D1648" s="69"/>
      <c r="E1648" s="71"/>
      <c r="F1648" s="71"/>
      <c r="G1648" s="71"/>
      <c r="H1648" s="71"/>
      <c r="I1648" s="72"/>
      <c r="J1648" s="73"/>
    </row>
    <row r="1649" spans="1:10" x14ac:dyDescent="0.35">
      <c r="A1649" s="71"/>
      <c r="B1649" s="71"/>
      <c r="C1649" s="71"/>
      <c r="D1649" s="69"/>
      <c r="E1649" s="71"/>
      <c r="F1649" s="71"/>
      <c r="G1649" s="71"/>
      <c r="H1649" s="71"/>
      <c r="I1649" s="72"/>
      <c r="J1649" s="73"/>
    </row>
    <row r="1650" spans="1:10" x14ac:dyDescent="0.35">
      <c r="A1650" s="71"/>
      <c r="B1650" s="71"/>
      <c r="C1650" s="71"/>
      <c r="D1650" s="69"/>
      <c r="E1650" s="71"/>
      <c r="F1650" s="71"/>
      <c r="G1650" s="71"/>
      <c r="H1650" s="71"/>
      <c r="I1650" s="72"/>
      <c r="J1650" s="73"/>
    </row>
    <row r="1651" spans="1:10" x14ac:dyDescent="0.35">
      <c r="A1651" s="71"/>
      <c r="B1651" s="71"/>
      <c r="C1651" s="71"/>
      <c r="D1651" s="69"/>
      <c r="E1651" s="71"/>
      <c r="F1651" s="71"/>
      <c r="G1651" s="71"/>
      <c r="H1651" s="71"/>
      <c r="I1651" s="72"/>
      <c r="J1651" s="73"/>
    </row>
    <row r="1652" spans="1:10" x14ac:dyDescent="0.35">
      <c r="A1652" s="71"/>
      <c r="B1652" s="71"/>
      <c r="C1652" s="71"/>
      <c r="D1652" s="69"/>
      <c r="E1652" s="71"/>
      <c r="F1652" s="71"/>
      <c r="G1652" s="71"/>
      <c r="H1652" s="71"/>
      <c r="I1652" s="72"/>
      <c r="J1652" s="73"/>
    </row>
    <row r="1653" spans="1:10" x14ac:dyDescent="0.35">
      <c r="A1653" s="71"/>
      <c r="B1653" s="71"/>
      <c r="C1653" s="71"/>
      <c r="D1653" s="69"/>
      <c r="E1653" s="71"/>
      <c r="F1653" s="71"/>
      <c r="G1653" s="71"/>
      <c r="H1653" s="71"/>
      <c r="I1653" s="72"/>
      <c r="J1653" s="73"/>
    </row>
    <row r="1654" spans="1:10" x14ac:dyDescent="0.35">
      <c r="A1654" s="71"/>
      <c r="B1654" s="71"/>
      <c r="C1654" s="71"/>
      <c r="D1654" s="69"/>
      <c r="E1654" s="71"/>
      <c r="F1654" s="71"/>
      <c r="G1654" s="71"/>
      <c r="H1654" s="71"/>
      <c r="I1654" s="72"/>
      <c r="J1654" s="73"/>
    </row>
    <row r="1655" spans="1:10" x14ac:dyDescent="0.35">
      <c r="A1655" s="71"/>
      <c r="B1655" s="71"/>
      <c r="C1655" s="71"/>
      <c r="D1655" s="69"/>
      <c r="E1655" s="71"/>
      <c r="F1655" s="71"/>
      <c r="G1655" s="71"/>
      <c r="H1655" s="71"/>
      <c r="I1655" s="72"/>
      <c r="J1655" s="73"/>
    </row>
    <row r="1656" spans="1:10" x14ac:dyDescent="0.35">
      <c r="A1656" s="71"/>
      <c r="B1656" s="71"/>
      <c r="C1656" s="71"/>
      <c r="D1656" s="69"/>
      <c r="E1656" s="71"/>
      <c r="F1656" s="71"/>
      <c r="G1656" s="71"/>
      <c r="H1656" s="71"/>
      <c r="I1656" s="72"/>
      <c r="J1656" s="73"/>
    </row>
    <row r="1657" spans="1:10" x14ac:dyDescent="0.35">
      <c r="A1657" s="71"/>
      <c r="B1657" s="71"/>
      <c r="C1657" s="71"/>
      <c r="D1657" s="69"/>
      <c r="E1657" s="71"/>
      <c r="F1657" s="71"/>
      <c r="G1657" s="71"/>
      <c r="H1657" s="71"/>
      <c r="I1657" s="72"/>
      <c r="J1657" s="73"/>
    </row>
    <row r="1658" spans="1:10" x14ac:dyDescent="0.35">
      <c r="A1658" s="71"/>
      <c r="B1658" s="71"/>
      <c r="C1658" s="71"/>
      <c r="D1658" s="69"/>
      <c r="E1658" s="71"/>
      <c r="F1658" s="71"/>
      <c r="G1658" s="71"/>
      <c r="H1658" s="71"/>
      <c r="I1658" s="72"/>
      <c r="J1658" s="73"/>
    </row>
    <row r="1659" spans="1:10" x14ac:dyDescent="0.35">
      <c r="A1659" s="71"/>
      <c r="B1659" s="71"/>
      <c r="C1659" s="71"/>
      <c r="D1659" s="69"/>
      <c r="E1659" s="71"/>
      <c r="F1659" s="71"/>
      <c r="G1659" s="71"/>
      <c r="H1659" s="71"/>
      <c r="I1659" s="72"/>
      <c r="J1659" s="73"/>
    </row>
    <row r="1660" spans="1:10" x14ac:dyDescent="0.35">
      <c r="A1660" s="71"/>
      <c r="B1660" s="71"/>
      <c r="C1660" s="71"/>
      <c r="D1660" s="69"/>
      <c r="E1660" s="71"/>
      <c r="F1660" s="71"/>
      <c r="G1660" s="71"/>
      <c r="H1660" s="71"/>
      <c r="I1660" s="72"/>
      <c r="J1660" s="73"/>
    </row>
    <row r="1661" spans="1:10" x14ac:dyDescent="0.35">
      <c r="A1661" s="71"/>
      <c r="B1661" s="71"/>
      <c r="C1661" s="71"/>
      <c r="D1661" s="69"/>
      <c r="E1661" s="71"/>
      <c r="F1661" s="71"/>
      <c r="G1661" s="71"/>
      <c r="H1661" s="71"/>
      <c r="I1661" s="72"/>
      <c r="J1661" s="73"/>
    </row>
    <row r="1662" spans="1:10" x14ac:dyDescent="0.35">
      <c r="A1662" s="71"/>
      <c r="B1662" s="71"/>
      <c r="C1662" s="71"/>
      <c r="D1662" s="69"/>
      <c r="E1662" s="71"/>
      <c r="F1662" s="71"/>
      <c r="G1662" s="71"/>
      <c r="H1662" s="71"/>
      <c r="I1662" s="72"/>
      <c r="J1662" s="73"/>
    </row>
    <row r="1663" spans="1:10" x14ac:dyDescent="0.35">
      <c r="A1663" s="71"/>
      <c r="B1663" s="71"/>
      <c r="C1663" s="71"/>
      <c r="D1663" s="69"/>
      <c r="E1663" s="71"/>
      <c r="F1663" s="71"/>
      <c r="G1663" s="71"/>
      <c r="H1663" s="71"/>
      <c r="I1663" s="72"/>
      <c r="J1663" s="73"/>
    </row>
    <row r="1664" spans="1:10" x14ac:dyDescent="0.35">
      <c r="A1664" s="71"/>
      <c r="B1664" s="71"/>
      <c r="C1664" s="71"/>
      <c r="D1664" s="69"/>
      <c r="E1664" s="71"/>
      <c r="F1664" s="71"/>
      <c r="G1664" s="71"/>
      <c r="H1664" s="71"/>
      <c r="I1664" s="72"/>
      <c r="J1664" s="73"/>
    </row>
    <row r="1665" spans="1:10" x14ac:dyDescent="0.35">
      <c r="A1665" s="71"/>
      <c r="B1665" s="71"/>
      <c r="C1665" s="71"/>
      <c r="D1665" s="69"/>
      <c r="E1665" s="71"/>
      <c r="F1665" s="71"/>
      <c r="G1665" s="71"/>
      <c r="H1665" s="71"/>
      <c r="I1665" s="72"/>
      <c r="J1665" s="73"/>
    </row>
    <row r="1666" spans="1:10" x14ac:dyDescent="0.35">
      <c r="A1666" s="71"/>
      <c r="B1666" s="71"/>
      <c r="C1666" s="71"/>
      <c r="D1666" s="69"/>
      <c r="E1666" s="71"/>
      <c r="F1666" s="71"/>
      <c r="G1666" s="71"/>
      <c r="H1666" s="71"/>
      <c r="I1666" s="72"/>
      <c r="J1666" s="73"/>
    </row>
    <row r="1667" spans="1:10" x14ac:dyDescent="0.35">
      <c r="A1667" s="71"/>
      <c r="B1667" s="71"/>
      <c r="C1667" s="71"/>
      <c r="D1667" s="69"/>
      <c r="E1667" s="71"/>
      <c r="F1667" s="71"/>
      <c r="G1667" s="71"/>
      <c r="H1667" s="71"/>
      <c r="I1667" s="72"/>
      <c r="J1667" s="73"/>
    </row>
    <row r="1668" spans="1:10" x14ac:dyDescent="0.35">
      <c r="A1668" s="71"/>
      <c r="B1668" s="71"/>
      <c r="C1668" s="71"/>
      <c r="D1668" s="69"/>
      <c r="E1668" s="71"/>
      <c r="F1668" s="71"/>
      <c r="G1668" s="71"/>
      <c r="H1668" s="71"/>
      <c r="I1668" s="72"/>
      <c r="J1668" s="73"/>
    </row>
    <row r="1669" spans="1:10" x14ac:dyDescent="0.35">
      <c r="A1669" s="71"/>
      <c r="B1669" s="71"/>
      <c r="C1669" s="71"/>
      <c r="D1669" s="69"/>
      <c r="E1669" s="71"/>
      <c r="F1669" s="71"/>
      <c r="G1669" s="71"/>
      <c r="H1669" s="71"/>
      <c r="I1669" s="72"/>
      <c r="J1669" s="73"/>
    </row>
    <row r="1670" spans="1:10" x14ac:dyDescent="0.35">
      <c r="A1670" s="71"/>
      <c r="B1670" s="71"/>
      <c r="C1670" s="71"/>
      <c r="D1670" s="69"/>
      <c r="E1670" s="71"/>
      <c r="F1670" s="71"/>
      <c r="G1670" s="71"/>
      <c r="H1670" s="71"/>
      <c r="I1670" s="72"/>
      <c r="J1670" s="73"/>
    </row>
    <row r="1671" spans="1:10" x14ac:dyDescent="0.35">
      <c r="A1671" s="71"/>
      <c r="B1671" s="71"/>
      <c r="C1671" s="71"/>
      <c r="D1671" s="69"/>
      <c r="E1671" s="71"/>
      <c r="F1671" s="71"/>
      <c r="G1671" s="71"/>
      <c r="H1671" s="71"/>
      <c r="I1671" s="72"/>
      <c r="J1671" s="73"/>
    </row>
    <row r="1672" spans="1:10" x14ac:dyDescent="0.35">
      <c r="A1672" s="71"/>
      <c r="B1672" s="71"/>
      <c r="C1672" s="71"/>
      <c r="D1672" s="69"/>
      <c r="E1672" s="71"/>
      <c r="F1672" s="71"/>
      <c r="G1672" s="71"/>
      <c r="H1672" s="71"/>
      <c r="I1672" s="72"/>
      <c r="J1672" s="73"/>
    </row>
    <row r="1673" spans="1:10" x14ac:dyDescent="0.35">
      <c r="A1673" s="71"/>
      <c r="B1673" s="71"/>
      <c r="C1673" s="71"/>
      <c r="D1673" s="69"/>
      <c r="E1673" s="71"/>
      <c r="F1673" s="71"/>
      <c r="G1673" s="71"/>
      <c r="H1673" s="71"/>
      <c r="I1673" s="72"/>
      <c r="J1673" s="73"/>
    </row>
    <row r="1674" spans="1:10" x14ac:dyDescent="0.35">
      <c r="A1674" s="71"/>
      <c r="B1674" s="71"/>
      <c r="C1674" s="71"/>
      <c r="D1674" s="69"/>
      <c r="E1674" s="71"/>
      <c r="F1674" s="71"/>
      <c r="G1674" s="71"/>
      <c r="H1674" s="71"/>
      <c r="I1674" s="72"/>
      <c r="J1674" s="73"/>
    </row>
    <row r="1675" spans="1:10" x14ac:dyDescent="0.35">
      <c r="A1675" s="71"/>
      <c r="B1675" s="71"/>
      <c r="C1675" s="71"/>
      <c r="D1675" s="69"/>
      <c r="E1675" s="71"/>
      <c r="F1675" s="71"/>
      <c r="G1675" s="71"/>
      <c r="H1675" s="71"/>
      <c r="I1675" s="72"/>
      <c r="J1675" s="73"/>
    </row>
    <row r="1676" spans="1:10" x14ac:dyDescent="0.35">
      <c r="A1676" s="71"/>
      <c r="B1676" s="71"/>
      <c r="C1676" s="71"/>
      <c r="D1676" s="69"/>
      <c r="E1676" s="71"/>
      <c r="F1676" s="71"/>
      <c r="G1676" s="71"/>
      <c r="H1676" s="71"/>
      <c r="I1676" s="72"/>
      <c r="J1676" s="73"/>
    </row>
    <row r="1677" spans="1:10" x14ac:dyDescent="0.35">
      <c r="A1677" s="71"/>
      <c r="B1677" s="71"/>
      <c r="C1677" s="71"/>
      <c r="D1677" s="69"/>
      <c r="E1677" s="71"/>
      <c r="F1677" s="71"/>
      <c r="G1677" s="71"/>
      <c r="H1677" s="71"/>
      <c r="I1677" s="72"/>
      <c r="J1677" s="73"/>
    </row>
    <row r="1678" spans="1:10" x14ac:dyDescent="0.35">
      <c r="A1678" s="71"/>
      <c r="B1678" s="71"/>
      <c r="C1678" s="71"/>
      <c r="D1678" s="69"/>
      <c r="E1678" s="71"/>
      <c r="F1678" s="71"/>
      <c r="G1678" s="71"/>
      <c r="H1678" s="71"/>
      <c r="I1678" s="72"/>
      <c r="J1678" s="73"/>
    </row>
    <row r="1679" spans="1:10" x14ac:dyDescent="0.35">
      <c r="A1679" s="71"/>
      <c r="B1679" s="71"/>
      <c r="C1679" s="71"/>
      <c r="D1679" s="69"/>
      <c r="E1679" s="71"/>
      <c r="F1679" s="71"/>
      <c r="G1679" s="71"/>
      <c r="H1679" s="71"/>
      <c r="I1679" s="72"/>
      <c r="J1679" s="73"/>
    </row>
    <row r="1680" spans="1:10" x14ac:dyDescent="0.35">
      <c r="A1680" s="71"/>
      <c r="B1680" s="71"/>
      <c r="C1680" s="71"/>
      <c r="D1680" s="69"/>
      <c r="E1680" s="71"/>
      <c r="F1680" s="71"/>
      <c r="G1680" s="71"/>
      <c r="H1680" s="71"/>
      <c r="I1680" s="72"/>
      <c r="J1680" s="73"/>
    </row>
    <row r="1681" spans="1:10" x14ac:dyDescent="0.35">
      <c r="A1681" s="71"/>
      <c r="B1681" s="71"/>
      <c r="C1681" s="71"/>
      <c r="D1681" s="69"/>
      <c r="E1681" s="71"/>
      <c r="F1681" s="71"/>
      <c r="G1681" s="71"/>
      <c r="H1681" s="71"/>
      <c r="I1681" s="72"/>
      <c r="J1681" s="73"/>
    </row>
    <row r="1682" spans="1:10" x14ac:dyDescent="0.35">
      <c r="A1682" s="71"/>
      <c r="B1682" s="71"/>
      <c r="C1682" s="71"/>
      <c r="D1682" s="69"/>
      <c r="E1682" s="71"/>
      <c r="F1682" s="71"/>
      <c r="G1682" s="71"/>
      <c r="H1682" s="71"/>
      <c r="I1682" s="72"/>
      <c r="J1682" s="73"/>
    </row>
    <row r="1683" spans="1:10" x14ac:dyDescent="0.35">
      <c r="A1683" s="71"/>
      <c r="B1683" s="71"/>
      <c r="C1683" s="71"/>
      <c r="D1683" s="69"/>
      <c r="E1683" s="71"/>
      <c r="F1683" s="71"/>
      <c r="G1683" s="71"/>
      <c r="H1683" s="71"/>
      <c r="I1683" s="72"/>
      <c r="J1683" s="73"/>
    </row>
    <row r="1684" spans="1:10" x14ac:dyDescent="0.35">
      <c r="A1684" s="71"/>
      <c r="B1684" s="71"/>
      <c r="C1684" s="71"/>
      <c r="D1684" s="69"/>
      <c r="E1684" s="71"/>
      <c r="F1684" s="71"/>
      <c r="G1684" s="71"/>
      <c r="H1684" s="71"/>
      <c r="I1684" s="72"/>
      <c r="J1684" s="73"/>
    </row>
    <row r="1685" spans="1:10" x14ac:dyDescent="0.35">
      <c r="A1685" s="71"/>
      <c r="B1685" s="71"/>
      <c r="C1685" s="71"/>
      <c r="D1685" s="69"/>
      <c r="E1685" s="71"/>
      <c r="F1685" s="71"/>
      <c r="G1685" s="71"/>
      <c r="H1685" s="71"/>
      <c r="I1685" s="72"/>
      <c r="J1685" s="73"/>
    </row>
    <row r="1686" spans="1:10" x14ac:dyDescent="0.35">
      <c r="A1686" s="71"/>
      <c r="B1686" s="71"/>
      <c r="C1686" s="71"/>
      <c r="D1686" s="69"/>
      <c r="E1686" s="71"/>
      <c r="F1686" s="71"/>
      <c r="G1686" s="71"/>
      <c r="H1686" s="71"/>
      <c r="I1686" s="72"/>
      <c r="J1686" s="73"/>
    </row>
    <row r="1687" spans="1:10" x14ac:dyDescent="0.35">
      <c r="A1687" s="71"/>
      <c r="B1687" s="71"/>
      <c r="C1687" s="71"/>
      <c r="D1687" s="69"/>
      <c r="E1687" s="71"/>
      <c r="F1687" s="71"/>
      <c r="G1687" s="71"/>
      <c r="H1687" s="71"/>
      <c r="I1687" s="72"/>
      <c r="J1687" s="73"/>
    </row>
    <row r="1688" spans="1:10" x14ac:dyDescent="0.35">
      <c r="A1688" s="71"/>
      <c r="B1688" s="71"/>
      <c r="C1688" s="71"/>
      <c r="D1688" s="69"/>
      <c r="E1688" s="71"/>
      <c r="F1688" s="71"/>
      <c r="G1688" s="71"/>
      <c r="H1688" s="71"/>
      <c r="I1688" s="72"/>
      <c r="J1688" s="73"/>
    </row>
    <row r="1689" spans="1:10" x14ac:dyDescent="0.35">
      <c r="A1689" s="71"/>
      <c r="B1689" s="71"/>
      <c r="C1689" s="71"/>
      <c r="D1689" s="69"/>
      <c r="E1689" s="71"/>
      <c r="F1689" s="71"/>
      <c r="G1689" s="71"/>
      <c r="H1689" s="71"/>
      <c r="I1689" s="72"/>
      <c r="J1689" s="73"/>
    </row>
    <row r="1690" spans="1:10" x14ac:dyDescent="0.35">
      <c r="A1690" s="71"/>
      <c r="B1690" s="71"/>
      <c r="C1690" s="71"/>
      <c r="D1690" s="69"/>
      <c r="E1690" s="71"/>
      <c r="F1690" s="71"/>
      <c r="G1690" s="71"/>
      <c r="H1690" s="71"/>
      <c r="I1690" s="72"/>
      <c r="J1690" s="73"/>
    </row>
    <row r="1691" spans="1:10" x14ac:dyDescent="0.35">
      <c r="A1691" s="71"/>
      <c r="B1691" s="71"/>
      <c r="C1691" s="71"/>
      <c r="D1691" s="69"/>
      <c r="E1691" s="71"/>
      <c r="F1691" s="71"/>
      <c r="G1691" s="71"/>
      <c r="H1691" s="71"/>
      <c r="I1691" s="72"/>
      <c r="J1691" s="73"/>
    </row>
    <row r="1692" spans="1:10" x14ac:dyDescent="0.35">
      <c r="A1692" s="71"/>
      <c r="B1692" s="71"/>
      <c r="C1692" s="71"/>
      <c r="D1692" s="69"/>
      <c r="E1692" s="71"/>
      <c r="F1692" s="71"/>
      <c r="G1692" s="71"/>
      <c r="H1692" s="71"/>
      <c r="I1692" s="72"/>
      <c r="J1692" s="73"/>
    </row>
    <row r="1693" spans="1:10" x14ac:dyDescent="0.35">
      <c r="A1693" s="71"/>
      <c r="B1693" s="71"/>
      <c r="C1693" s="71"/>
      <c r="D1693" s="69"/>
      <c r="E1693" s="71"/>
      <c r="F1693" s="71"/>
      <c r="G1693" s="71"/>
      <c r="H1693" s="71"/>
      <c r="I1693" s="72"/>
      <c r="J1693" s="73"/>
    </row>
    <row r="1694" spans="1:10" x14ac:dyDescent="0.35">
      <c r="A1694" s="71"/>
      <c r="B1694" s="71"/>
      <c r="C1694" s="71"/>
      <c r="D1694" s="69"/>
      <c r="E1694" s="71"/>
      <c r="F1694" s="71"/>
      <c r="G1694" s="71"/>
      <c r="H1694" s="71"/>
      <c r="I1694" s="72"/>
      <c r="J1694" s="73"/>
    </row>
    <row r="1695" spans="1:10" x14ac:dyDescent="0.35">
      <c r="A1695" s="71"/>
      <c r="B1695" s="71"/>
      <c r="C1695" s="71"/>
      <c r="D1695" s="69"/>
      <c r="E1695" s="71"/>
      <c r="F1695" s="71"/>
      <c r="G1695" s="71"/>
      <c r="H1695" s="71"/>
      <c r="I1695" s="72"/>
      <c r="J1695" s="73"/>
    </row>
    <row r="1696" spans="1:10" x14ac:dyDescent="0.35">
      <c r="A1696" s="71"/>
      <c r="B1696" s="71"/>
      <c r="C1696" s="71"/>
      <c r="D1696" s="69"/>
      <c r="E1696" s="71"/>
      <c r="F1696" s="71"/>
      <c r="G1696" s="71"/>
      <c r="H1696" s="71"/>
      <c r="I1696" s="72"/>
      <c r="J1696" s="73"/>
    </row>
    <row r="1697" spans="1:10" x14ac:dyDescent="0.35">
      <c r="A1697" s="71"/>
      <c r="B1697" s="71"/>
      <c r="C1697" s="71"/>
      <c r="D1697" s="69"/>
      <c r="E1697" s="71"/>
      <c r="F1697" s="71"/>
      <c r="G1697" s="71"/>
      <c r="H1697" s="71"/>
      <c r="I1697" s="72"/>
      <c r="J1697" s="73"/>
    </row>
    <row r="1698" spans="1:10" x14ac:dyDescent="0.35">
      <c r="A1698" s="71"/>
      <c r="B1698" s="71"/>
      <c r="C1698" s="71"/>
      <c r="D1698" s="69"/>
      <c r="E1698" s="71"/>
      <c r="F1698" s="71"/>
      <c r="G1698" s="71"/>
      <c r="H1698" s="71"/>
      <c r="I1698" s="72"/>
      <c r="J1698" s="73"/>
    </row>
    <row r="1699" spans="1:10" x14ac:dyDescent="0.35">
      <c r="A1699" s="71"/>
      <c r="B1699" s="71"/>
      <c r="C1699" s="71"/>
      <c r="D1699" s="69"/>
      <c r="E1699" s="71"/>
      <c r="F1699" s="71"/>
      <c r="G1699" s="71"/>
      <c r="H1699" s="71"/>
      <c r="I1699" s="72"/>
      <c r="J1699" s="73"/>
    </row>
    <row r="1700" spans="1:10" x14ac:dyDescent="0.35">
      <c r="A1700" s="71"/>
      <c r="B1700" s="71"/>
      <c r="C1700" s="71"/>
      <c r="D1700" s="69"/>
      <c r="E1700" s="71"/>
      <c r="F1700" s="71"/>
      <c r="G1700" s="71"/>
      <c r="H1700" s="71"/>
      <c r="I1700" s="72"/>
      <c r="J1700" s="73"/>
    </row>
    <row r="1701" spans="1:10" x14ac:dyDescent="0.35">
      <c r="A1701" s="71"/>
      <c r="B1701" s="71"/>
      <c r="C1701" s="71"/>
      <c r="D1701" s="69"/>
      <c r="E1701" s="71"/>
      <c r="F1701" s="71"/>
      <c r="G1701" s="71"/>
      <c r="H1701" s="71"/>
      <c r="I1701" s="72"/>
      <c r="J1701" s="73"/>
    </row>
    <row r="1702" spans="1:10" x14ac:dyDescent="0.35">
      <c r="A1702" s="71"/>
      <c r="B1702" s="71"/>
      <c r="C1702" s="71"/>
      <c r="D1702" s="69"/>
      <c r="E1702" s="71"/>
      <c r="F1702" s="71"/>
      <c r="G1702" s="71"/>
      <c r="H1702" s="71"/>
      <c r="I1702" s="72"/>
      <c r="J1702" s="73"/>
    </row>
    <row r="1703" spans="1:10" x14ac:dyDescent="0.35">
      <c r="A1703" s="71"/>
      <c r="B1703" s="71"/>
      <c r="C1703" s="71"/>
      <c r="D1703" s="69"/>
      <c r="E1703" s="71"/>
      <c r="F1703" s="71"/>
      <c r="G1703" s="71"/>
      <c r="H1703" s="71"/>
      <c r="I1703" s="72"/>
      <c r="J1703" s="73"/>
    </row>
    <row r="1704" spans="1:10" x14ac:dyDescent="0.35">
      <c r="A1704" s="71"/>
      <c r="B1704" s="71"/>
      <c r="C1704" s="71"/>
      <c r="D1704" s="69"/>
      <c r="E1704" s="71"/>
      <c r="F1704" s="71"/>
      <c r="G1704" s="71"/>
      <c r="H1704" s="71"/>
      <c r="I1704" s="72"/>
      <c r="J1704" s="73"/>
    </row>
    <row r="1705" spans="1:10" x14ac:dyDescent="0.35">
      <c r="A1705" s="71"/>
      <c r="B1705" s="71"/>
      <c r="C1705" s="71"/>
      <c r="D1705" s="69"/>
      <c r="E1705" s="71"/>
      <c r="F1705" s="71"/>
      <c r="G1705" s="71"/>
      <c r="H1705" s="71"/>
      <c r="I1705" s="72"/>
      <c r="J1705" s="73"/>
    </row>
    <row r="1706" spans="1:10" x14ac:dyDescent="0.35">
      <c r="A1706" s="71"/>
      <c r="B1706" s="71"/>
      <c r="C1706" s="71"/>
      <c r="D1706" s="69"/>
      <c r="E1706" s="71"/>
      <c r="F1706" s="71"/>
      <c r="G1706" s="71"/>
      <c r="H1706" s="71"/>
      <c r="I1706" s="72"/>
      <c r="J1706" s="73"/>
    </row>
    <row r="1707" spans="1:10" x14ac:dyDescent="0.35">
      <c r="A1707" s="71"/>
      <c r="B1707" s="71"/>
      <c r="C1707" s="71"/>
      <c r="D1707" s="69"/>
      <c r="E1707" s="71"/>
      <c r="F1707" s="71"/>
      <c r="G1707" s="71"/>
      <c r="H1707" s="71"/>
      <c r="I1707" s="72"/>
      <c r="J1707" s="73"/>
    </row>
    <row r="1708" spans="1:10" x14ac:dyDescent="0.35">
      <c r="A1708" s="71"/>
      <c r="B1708" s="71"/>
      <c r="C1708" s="71"/>
      <c r="D1708" s="69"/>
      <c r="E1708" s="71"/>
      <c r="F1708" s="71"/>
      <c r="G1708" s="71"/>
      <c r="H1708" s="71"/>
      <c r="I1708" s="72"/>
      <c r="J1708" s="73"/>
    </row>
    <row r="1709" spans="1:10" x14ac:dyDescent="0.35">
      <c r="A1709" s="71"/>
      <c r="B1709" s="71"/>
      <c r="C1709" s="71"/>
      <c r="D1709" s="69"/>
      <c r="E1709" s="71"/>
      <c r="F1709" s="71"/>
      <c r="G1709" s="71"/>
      <c r="H1709" s="71"/>
      <c r="I1709" s="72"/>
      <c r="J1709" s="73"/>
    </row>
    <row r="1710" spans="1:10" x14ac:dyDescent="0.35">
      <c r="A1710" s="71"/>
      <c r="B1710" s="71"/>
      <c r="C1710" s="71"/>
      <c r="D1710" s="69"/>
      <c r="E1710" s="71"/>
      <c r="F1710" s="71"/>
      <c r="G1710" s="71"/>
      <c r="H1710" s="71"/>
      <c r="I1710" s="72"/>
      <c r="J1710" s="73"/>
    </row>
    <row r="1711" spans="1:10" x14ac:dyDescent="0.35">
      <c r="A1711" s="71"/>
      <c r="B1711" s="71"/>
      <c r="C1711" s="71"/>
      <c r="D1711" s="69"/>
      <c r="E1711" s="71"/>
      <c r="F1711" s="71"/>
      <c r="G1711" s="71"/>
      <c r="H1711" s="71"/>
      <c r="I1711" s="72"/>
      <c r="J1711" s="73"/>
    </row>
    <row r="1712" spans="1:10" x14ac:dyDescent="0.35">
      <c r="A1712" s="71"/>
      <c r="B1712" s="71"/>
      <c r="C1712" s="71"/>
      <c r="D1712" s="69"/>
      <c r="E1712" s="71"/>
      <c r="F1712" s="71"/>
      <c r="G1712" s="71"/>
      <c r="H1712" s="71"/>
      <c r="I1712" s="72"/>
      <c r="J1712" s="73"/>
    </row>
    <row r="1713" spans="1:10" x14ac:dyDescent="0.35">
      <c r="A1713" s="71"/>
      <c r="B1713" s="71"/>
      <c r="C1713" s="71"/>
      <c r="D1713" s="69"/>
      <c r="E1713" s="71"/>
      <c r="F1713" s="71"/>
      <c r="G1713" s="71"/>
      <c r="H1713" s="71"/>
      <c r="I1713" s="72"/>
      <c r="J1713" s="73"/>
    </row>
    <row r="1714" spans="1:10" x14ac:dyDescent="0.35">
      <c r="A1714" s="71"/>
      <c r="B1714" s="71"/>
      <c r="C1714" s="71"/>
      <c r="D1714" s="69"/>
      <c r="E1714" s="71"/>
      <c r="F1714" s="71"/>
      <c r="G1714" s="71"/>
      <c r="H1714" s="71"/>
      <c r="I1714" s="72"/>
      <c r="J1714" s="73"/>
    </row>
    <row r="1715" spans="1:10" x14ac:dyDescent="0.35">
      <c r="A1715" s="71"/>
      <c r="B1715" s="71"/>
      <c r="C1715" s="71"/>
      <c r="D1715" s="69"/>
      <c r="E1715" s="71"/>
      <c r="F1715" s="71"/>
      <c r="G1715" s="71"/>
      <c r="H1715" s="71"/>
      <c r="I1715" s="72"/>
      <c r="J1715" s="73"/>
    </row>
    <row r="1716" spans="1:10" x14ac:dyDescent="0.35">
      <c r="A1716" s="71"/>
      <c r="B1716" s="71"/>
      <c r="C1716" s="71"/>
      <c r="D1716" s="69"/>
      <c r="E1716" s="71"/>
      <c r="F1716" s="71"/>
      <c r="G1716" s="71"/>
      <c r="H1716" s="71"/>
      <c r="I1716" s="72"/>
      <c r="J1716" s="73"/>
    </row>
    <row r="1717" spans="1:10" x14ac:dyDescent="0.35">
      <c r="A1717" s="71"/>
      <c r="B1717" s="71"/>
      <c r="C1717" s="71"/>
      <c r="D1717" s="69"/>
      <c r="E1717" s="71"/>
      <c r="F1717" s="71"/>
      <c r="G1717" s="71"/>
      <c r="H1717" s="71"/>
      <c r="I1717" s="72"/>
      <c r="J1717" s="73"/>
    </row>
    <row r="1718" spans="1:10" x14ac:dyDescent="0.35">
      <c r="A1718" s="71"/>
      <c r="B1718" s="71"/>
      <c r="C1718" s="71"/>
      <c r="D1718" s="69"/>
      <c r="E1718" s="71"/>
      <c r="F1718" s="71"/>
      <c r="G1718" s="71"/>
      <c r="H1718" s="71"/>
      <c r="I1718" s="72"/>
      <c r="J1718" s="73"/>
    </row>
    <row r="1719" spans="1:10" x14ac:dyDescent="0.35">
      <c r="A1719" s="71"/>
      <c r="B1719" s="71"/>
      <c r="C1719" s="71"/>
      <c r="D1719" s="69"/>
      <c r="E1719" s="71"/>
      <c r="F1719" s="71"/>
      <c r="G1719" s="71"/>
      <c r="H1719" s="71"/>
      <c r="I1719" s="72"/>
      <c r="J1719" s="73"/>
    </row>
    <row r="1720" spans="1:10" x14ac:dyDescent="0.35">
      <c r="A1720" s="71"/>
      <c r="B1720" s="71"/>
      <c r="C1720" s="71"/>
      <c r="D1720" s="69"/>
      <c r="E1720" s="71"/>
      <c r="F1720" s="71"/>
      <c r="G1720" s="71"/>
      <c r="H1720" s="71"/>
      <c r="I1720" s="72"/>
      <c r="J1720" s="73"/>
    </row>
    <row r="1721" spans="1:10" x14ac:dyDescent="0.35">
      <c r="A1721" s="71"/>
      <c r="B1721" s="71"/>
      <c r="C1721" s="71"/>
      <c r="D1721" s="69"/>
      <c r="E1721" s="71"/>
      <c r="F1721" s="71"/>
      <c r="G1721" s="71"/>
      <c r="H1721" s="71"/>
      <c r="I1721" s="72"/>
      <c r="J1721" s="73"/>
    </row>
    <row r="1722" spans="1:10" x14ac:dyDescent="0.35">
      <c r="A1722" s="71"/>
      <c r="B1722" s="71"/>
      <c r="C1722" s="71"/>
      <c r="D1722" s="69"/>
      <c r="E1722" s="71"/>
      <c r="F1722" s="71"/>
      <c r="G1722" s="71"/>
      <c r="H1722" s="71"/>
      <c r="I1722" s="72"/>
      <c r="J1722" s="73"/>
    </row>
    <row r="1723" spans="1:10" x14ac:dyDescent="0.35">
      <c r="A1723" s="71"/>
      <c r="B1723" s="71"/>
      <c r="C1723" s="71"/>
      <c r="D1723" s="69"/>
      <c r="E1723" s="71"/>
      <c r="F1723" s="71"/>
      <c r="G1723" s="71"/>
      <c r="H1723" s="71"/>
      <c r="I1723" s="72"/>
      <c r="J1723" s="73"/>
    </row>
    <row r="1724" spans="1:10" x14ac:dyDescent="0.35">
      <c r="A1724" s="71"/>
      <c r="B1724" s="71"/>
      <c r="C1724" s="71"/>
      <c r="D1724" s="69"/>
      <c r="E1724" s="71"/>
      <c r="F1724" s="71"/>
      <c r="G1724" s="71"/>
      <c r="H1724" s="71"/>
      <c r="I1724" s="72"/>
      <c r="J1724" s="73"/>
    </row>
    <row r="1725" spans="1:10" x14ac:dyDescent="0.35">
      <c r="A1725" s="71"/>
      <c r="B1725" s="71"/>
      <c r="C1725" s="71"/>
      <c r="D1725" s="69"/>
      <c r="E1725" s="71"/>
      <c r="F1725" s="71"/>
      <c r="G1725" s="71"/>
      <c r="H1725" s="71"/>
      <c r="I1725" s="72"/>
      <c r="J1725" s="73"/>
    </row>
    <row r="1726" spans="1:10" x14ac:dyDescent="0.35">
      <c r="A1726" s="71"/>
      <c r="B1726" s="71"/>
      <c r="C1726" s="71"/>
      <c r="D1726" s="69"/>
      <c r="E1726" s="71"/>
      <c r="F1726" s="71"/>
      <c r="G1726" s="71"/>
      <c r="H1726" s="71"/>
      <c r="I1726" s="72"/>
      <c r="J1726" s="73"/>
    </row>
    <row r="1727" spans="1:10" x14ac:dyDescent="0.35">
      <c r="A1727" s="71"/>
      <c r="B1727" s="71"/>
      <c r="C1727" s="71"/>
      <c r="D1727" s="69"/>
      <c r="E1727" s="71"/>
      <c r="F1727" s="71"/>
      <c r="G1727" s="71"/>
      <c r="H1727" s="71"/>
      <c r="I1727" s="72"/>
      <c r="J1727" s="73"/>
    </row>
    <row r="1728" spans="1:10" x14ac:dyDescent="0.35">
      <c r="A1728" s="71"/>
      <c r="B1728" s="71"/>
      <c r="C1728" s="71"/>
      <c r="D1728" s="69"/>
      <c r="E1728" s="71"/>
      <c r="F1728" s="71"/>
      <c r="G1728" s="71"/>
      <c r="H1728" s="71"/>
      <c r="I1728" s="72"/>
      <c r="J1728" s="73"/>
    </row>
    <row r="1729" spans="1:10" x14ac:dyDescent="0.35">
      <c r="A1729" s="71"/>
      <c r="B1729" s="71"/>
      <c r="C1729" s="71"/>
      <c r="D1729" s="69"/>
      <c r="E1729" s="71"/>
      <c r="F1729" s="71"/>
      <c r="G1729" s="71"/>
      <c r="H1729" s="71"/>
      <c r="I1729" s="72"/>
      <c r="J1729" s="73"/>
    </row>
    <row r="1730" spans="1:10" x14ac:dyDescent="0.35">
      <c r="A1730" s="71"/>
      <c r="B1730" s="71"/>
      <c r="C1730" s="71"/>
      <c r="D1730" s="69"/>
      <c r="E1730" s="71"/>
      <c r="F1730" s="71"/>
      <c r="G1730" s="71"/>
      <c r="H1730" s="71"/>
      <c r="I1730" s="72"/>
      <c r="J1730" s="73"/>
    </row>
    <row r="1731" spans="1:10" x14ac:dyDescent="0.35">
      <c r="A1731" s="71"/>
      <c r="B1731" s="71"/>
      <c r="C1731" s="71"/>
      <c r="D1731" s="69"/>
      <c r="E1731" s="71"/>
      <c r="F1731" s="71"/>
      <c r="G1731" s="71"/>
      <c r="H1731" s="71"/>
      <c r="I1731" s="72"/>
      <c r="J1731" s="73"/>
    </row>
    <row r="1732" spans="1:10" x14ac:dyDescent="0.35">
      <c r="A1732" s="71"/>
      <c r="B1732" s="71"/>
      <c r="C1732" s="71"/>
      <c r="D1732" s="69"/>
      <c r="E1732" s="71"/>
      <c r="F1732" s="71"/>
      <c r="G1732" s="71"/>
      <c r="H1732" s="71"/>
      <c r="I1732" s="72"/>
      <c r="J1732" s="73"/>
    </row>
    <row r="1733" spans="1:10" x14ac:dyDescent="0.35">
      <c r="A1733" s="71"/>
      <c r="B1733" s="71"/>
      <c r="C1733" s="71"/>
      <c r="D1733" s="69"/>
      <c r="E1733" s="71"/>
      <c r="F1733" s="71"/>
      <c r="G1733" s="71"/>
      <c r="H1733" s="71"/>
      <c r="I1733" s="72"/>
      <c r="J1733" s="73"/>
    </row>
    <row r="1734" spans="1:10" x14ac:dyDescent="0.35">
      <c r="A1734" s="71"/>
      <c r="B1734" s="71"/>
      <c r="C1734" s="71"/>
      <c r="D1734" s="69"/>
      <c r="E1734" s="71"/>
      <c r="F1734" s="71"/>
      <c r="G1734" s="71"/>
      <c r="H1734" s="71"/>
      <c r="I1734" s="72"/>
      <c r="J1734" s="73"/>
    </row>
    <row r="1735" spans="1:10" x14ac:dyDescent="0.35">
      <c r="A1735" s="71"/>
      <c r="B1735" s="71"/>
      <c r="C1735" s="71"/>
      <c r="D1735" s="69"/>
      <c r="E1735" s="71"/>
      <c r="F1735" s="71"/>
      <c r="G1735" s="71"/>
      <c r="H1735" s="71"/>
      <c r="I1735" s="72"/>
      <c r="J1735" s="73"/>
    </row>
    <row r="1736" spans="1:10" x14ac:dyDescent="0.35">
      <c r="A1736" s="71"/>
      <c r="B1736" s="71"/>
      <c r="C1736" s="71"/>
      <c r="D1736" s="69"/>
      <c r="E1736" s="71"/>
      <c r="F1736" s="71"/>
      <c r="G1736" s="71"/>
      <c r="H1736" s="71"/>
      <c r="I1736" s="72"/>
      <c r="J1736" s="73"/>
    </row>
    <row r="1737" spans="1:10" x14ac:dyDescent="0.35">
      <c r="A1737" s="71"/>
      <c r="B1737" s="71"/>
      <c r="C1737" s="71"/>
      <c r="D1737" s="69"/>
      <c r="E1737" s="71"/>
      <c r="F1737" s="71"/>
      <c r="G1737" s="71"/>
      <c r="H1737" s="71"/>
      <c r="I1737" s="72"/>
      <c r="J1737" s="73"/>
    </row>
    <row r="1738" spans="1:10" x14ac:dyDescent="0.35">
      <c r="A1738" s="71"/>
      <c r="B1738" s="71"/>
      <c r="C1738" s="71"/>
      <c r="D1738" s="69"/>
      <c r="E1738" s="71"/>
      <c r="F1738" s="71"/>
      <c r="G1738" s="71"/>
      <c r="H1738" s="71"/>
      <c r="I1738" s="72"/>
      <c r="J1738" s="73"/>
    </row>
    <row r="1739" spans="1:10" x14ac:dyDescent="0.35">
      <c r="A1739" s="71"/>
      <c r="B1739" s="71"/>
      <c r="C1739" s="71"/>
      <c r="D1739" s="69"/>
      <c r="E1739" s="71"/>
      <c r="F1739" s="71"/>
      <c r="G1739" s="71"/>
      <c r="H1739" s="71"/>
      <c r="I1739" s="72"/>
      <c r="J1739" s="73"/>
    </row>
    <row r="1740" spans="1:10" x14ac:dyDescent="0.35">
      <c r="A1740" s="71"/>
      <c r="B1740" s="71"/>
      <c r="C1740" s="71"/>
      <c r="D1740" s="69"/>
      <c r="E1740" s="71"/>
      <c r="F1740" s="71"/>
      <c r="G1740" s="71"/>
      <c r="H1740" s="71"/>
      <c r="I1740" s="72"/>
      <c r="J1740" s="73"/>
    </row>
    <row r="1741" spans="1:10" x14ac:dyDescent="0.35">
      <c r="A1741" s="71"/>
      <c r="B1741" s="71"/>
      <c r="C1741" s="71"/>
      <c r="D1741" s="69"/>
      <c r="E1741" s="71"/>
      <c r="F1741" s="71"/>
      <c r="G1741" s="71"/>
      <c r="H1741" s="71"/>
      <c r="I1741" s="72"/>
      <c r="J1741" s="73"/>
    </row>
    <row r="1742" spans="1:10" x14ac:dyDescent="0.35">
      <c r="A1742" s="71"/>
      <c r="B1742" s="71"/>
      <c r="C1742" s="71"/>
      <c r="D1742" s="69"/>
      <c r="E1742" s="71"/>
      <c r="F1742" s="71"/>
      <c r="G1742" s="71"/>
      <c r="H1742" s="71"/>
      <c r="I1742" s="72"/>
      <c r="J1742" s="73"/>
    </row>
    <row r="1743" spans="1:10" x14ac:dyDescent="0.35">
      <c r="A1743" s="71"/>
      <c r="B1743" s="71"/>
      <c r="C1743" s="71"/>
      <c r="D1743" s="69"/>
      <c r="E1743" s="71"/>
      <c r="F1743" s="71"/>
      <c r="G1743" s="71"/>
      <c r="H1743" s="71"/>
      <c r="I1743" s="72"/>
      <c r="J1743" s="73"/>
    </row>
    <row r="1744" spans="1:10" x14ac:dyDescent="0.35">
      <c r="A1744" s="71"/>
      <c r="B1744" s="71"/>
      <c r="C1744" s="71"/>
      <c r="D1744" s="69"/>
      <c r="E1744" s="71"/>
      <c r="F1744" s="71"/>
      <c r="G1744" s="71"/>
      <c r="H1744" s="71"/>
      <c r="I1744" s="72"/>
      <c r="J1744" s="73"/>
    </row>
    <row r="1745" spans="1:10" x14ac:dyDescent="0.35">
      <c r="A1745" s="71"/>
      <c r="B1745" s="71"/>
      <c r="C1745" s="71"/>
      <c r="D1745" s="69"/>
      <c r="E1745" s="71"/>
      <c r="F1745" s="71"/>
      <c r="G1745" s="71"/>
      <c r="H1745" s="71"/>
      <c r="I1745" s="72"/>
      <c r="J1745" s="73"/>
    </row>
    <row r="1746" spans="1:10" x14ac:dyDescent="0.35">
      <c r="A1746" s="71"/>
      <c r="B1746" s="71"/>
      <c r="C1746" s="71"/>
      <c r="D1746" s="69"/>
      <c r="E1746" s="71"/>
      <c r="F1746" s="71"/>
      <c r="G1746" s="71"/>
      <c r="H1746" s="71"/>
      <c r="I1746" s="72"/>
      <c r="J1746" s="73"/>
    </row>
    <row r="1747" spans="1:10" x14ac:dyDescent="0.35">
      <c r="A1747" s="71"/>
      <c r="B1747" s="71"/>
      <c r="C1747" s="71"/>
      <c r="D1747" s="69"/>
      <c r="E1747" s="71"/>
      <c r="F1747" s="71"/>
      <c r="G1747" s="71"/>
      <c r="H1747" s="71"/>
      <c r="I1747" s="72"/>
      <c r="J1747" s="73"/>
    </row>
    <row r="1748" spans="1:10" x14ac:dyDescent="0.35">
      <c r="A1748" s="71"/>
      <c r="B1748" s="71"/>
      <c r="C1748" s="71"/>
      <c r="D1748" s="69"/>
      <c r="E1748" s="71"/>
      <c r="F1748" s="71"/>
      <c r="G1748" s="71"/>
      <c r="H1748" s="71"/>
      <c r="I1748" s="72"/>
      <c r="J1748" s="73"/>
    </row>
    <row r="1749" spans="1:10" x14ac:dyDescent="0.35">
      <c r="A1749" s="71"/>
      <c r="B1749" s="71"/>
      <c r="C1749" s="71"/>
      <c r="D1749" s="69"/>
      <c r="E1749" s="71"/>
      <c r="F1749" s="71"/>
      <c r="G1749" s="71"/>
      <c r="H1749" s="71"/>
      <c r="I1749" s="72"/>
      <c r="J1749" s="73"/>
    </row>
    <row r="1750" spans="1:10" x14ac:dyDescent="0.35">
      <c r="A1750" s="71"/>
      <c r="B1750" s="71"/>
      <c r="C1750" s="71"/>
      <c r="D1750" s="69"/>
      <c r="E1750" s="71"/>
      <c r="F1750" s="71"/>
      <c r="G1750" s="71"/>
      <c r="H1750" s="71"/>
      <c r="I1750" s="72"/>
      <c r="J1750" s="73"/>
    </row>
    <row r="1751" spans="1:10" x14ac:dyDescent="0.35">
      <c r="A1751" s="71"/>
      <c r="B1751" s="71"/>
      <c r="C1751" s="71"/>
      <c r="D1751" s="69"/>
      <c r="E1751" s="71"/>
      <c r="F1751" s="71"/>
      <c r="G1751" s="71"/>
      <c r="H1751" s="71"/>
      <c r="I1751" s="72"/>
      <c r="J1751" s="73"/>
    </row>
    <row r="1752" spans="1:10" x14ac:dyDescent="0.35">
      <c r="A1752" s="71"/>
      <c r="B1752" s="71"/>
      <c r="C1752" s="71"/>
      <c r="D1752" s="69"/>
      <c r="E1752" s="71"/>
      <c r="F1752" s="71"/>
      <c r="G1752" s="71"/>
      <c r="H1752" s="71"/>
      <c r="I1752" s="72"/>
      <c r="J1752" s="73"/>
    </row>
    <row r="1753" spans="1:10" x14ac:dyDescent="0.35">
      <c r="A1753" s="71"/>
      <c r="B1753" s="71"/>
      <c r="C1753" s="71"/>
      <c r="D1753" s="69"/>
      <c r="E1753" s="71"/>
      <c r="F1753" s="71"/>
      <c r="G1753" s="71"/>
      <c r="H1753" s="71"/>
      <c r="I1753" s="72"/>
      <c r="J1753" s="73"/>
    </row>
    <row r="1754" spans="1:10" x14ac:dyDescent="0.35">
      <c r="A1754" s="71"/>
      <c r="B1754" s="71"/>
      <c r="C1754" s="71"/>
      <c r="D1754" s="69"/>
      <c r="E1754" s="71"/>
      <c r="F1754" s="71"/>
      <c r="G1754" s="71"/>
      <c r="H1754" s="71"/>
      <c r="I1754" s="72"/>
      <c r="J1754" s="73"/>
    </row>
    <row r="1755" spans="1:10" x14ac:dyDescent="0.35">
      <c r="A1755" s="71"/>
      <c r="B1755" s="71"/>
      <c r="C1755" s="71"/>
      <c r="D1755" s="69"/>
      <c r="E1755" s="71"/>
      <c r="F1755" s="71"/>
      <c r="G1755" s="71"/>
      <c r="H1755" s="71"/>
      <c r="I1755" s="72"/>
      <c r="J1755" s="73"/>
    </row>
    <row r="1756" spans="1:10" x14ac:dyDescent="0.35">
      <c r="A1756" s="71"/>
      <c r="B1756" s="71"/>
      <c r="C1756" s="71"/>
      <c r="D1756" s="69"/>
      <c r="E1756" s="71"/>
      <c r="F1756" s="71"/>
      <c r="G1756" s="71"/>
      <c r="H1756" s="71"/>
      <c r="I1756" s="72"/>
      <c r="J1756" s="73"/>
    </row>
    <row r="1757" spans="1:10" x14ac:dyDescent="0.35">
      <c r="A1757" s="71"/>
      <c r="B1757" s="71"/>
      <c r="C1757" s="71"/>
      <c r="D1757" s="69"/>
      <c r="E1757" s="71"/>
      <c r="F1757" s="71"/>
      <c r="G1757" s="71"/>
      <c r="H1757" s="71"/>
      <c r="I1757" s="72"/>
      <c r="J1757" s="73"/>
    </row>
    <row r="1758" spans="1:10" x14ac:dyDescent="0.35">
      <c r="A1758" s="71"/>
      <c r="B1758" s="71"/>
      <c r="C1758" s="71"/>
      <c r="D1758" s="69"/>
      <c r="E1758" s="71"/>
      <c r="F1758" s="71"/>
      <c r="G1758" s="71"/>
      <c r="H1758" s="71"/>
      <c r="I1758" s="72"/>
      <c r="J1758" s="73"/>
    </row>
    <row r="1759" spans="1:10" x14ac:dyDescent="0.35">
      <c r="A1759" s="71"/>
      <c r="B1759" s="71"/>
      <c r="C1759" s="71"/>
      <c r="D1759" s="69"/>
      <c r="E1759" s="71"/>
      <c r="F1759" s="71"/>
      <c r="G1759" s="71"/>
      <c r="H1759" s="71"/>
      <c r="I1759" s="72"/>
      <c r="J1759" s="73"/>
    </row>
    <row r="1760" spans="1:10" x14ac:dyDescent="0.35">
      <c r="A1760" s="71"/>
      <c r="B1760" s="71"/>
      <c r="C1760" s="71"/>
      <c r="D1760" s="69"/>
      <c r="E1760" s="71"/>
      <c r="F1760" s="71"/>
      <c r="G1760" s="71"/>
      <c r="H1760" s="71"/>
      <c r="I1760" s="72"/>
      <c r="J1760" s="73"/>
    </row>
    <row r="1761" spans="1:10" x14ac:dyDescent="0.35">
      <c r="A1761" s="71"/>
      <c r="B1761" s="71"/>
      <c r="C1761" s="71"/>
      <c r="D1761" s="69"/>
      <c r="E1761" s="71"/>
      <c r="F1761" s="71"/>
      <c r="G1761" s="71"/>
      <c r="H1761" s="71"/>
      <c r="I1761" s="72"/>
      <c r="J1761" s="73"/>
    </row>
    <row r="1762" spans="1:10" x14ac:dyDescent="0.35">
      <c r="A1762" s="71"/>
      <c r="B1762" s="71"/>
      <c r="C1762" s="71"/>
      <c r="D1762" s="69"/>
      <c r="E1762" s="71"/>
      <c r="F1762" s="71"/>
      <c r="G1762" s="71"/>
      <c r="H1762" s="71"/>
      <c r="I1762" s="72"/>
      <c r="J1762" s="73"/>
    </row>
    <row r="1763" spans="1:10" x14ac:dyDescent="0.35">
      <c r="A1763" s="71"/>
      <c r="B1763" s="71"/>
      <c r="C1763" s="71"/>
      <c r="D1763" s="69"/>
      <c r="E1763" s="71"/>
      <c r="F1763" s="71"/>
      <c r="G1763" s="71"/>
      <c r="H1763" s="71"/>
      <c r="I1763" s="72"/>
      <c r="J1763" s="73"/>
    </row>
    <row r="1764" spans="1:10" x14ac:dyDescent="0.35">
      <c r="A1764" s="71"/>
      <c r="B1764" s="71"/>
      <c r="C1764" s="71"/>
      <c r="D1764" s="69"/>
      <c r="E1764" s="71"/>
      <c r="F1764" s="71"/>
      <c r="G1764" s="71"/>
      <c r="H1764" s="71"/>
      <c r="I1764" s="72"/>
      <c r="J1764" s="73"/>
    </row>
    <row r="1765" spans="1:10" x14ac:dyDescent="0.35">
      <c r="A1765" s="71"/>
      <c r="B1765" s="71"/>
      <c r="C1765" s="71"/>
      <c r="D1765" s="69"/>
      <c r="E1765" s="71"/>
      <c r="F1765" s="71"/>
      <c r="G1765" s="71"/>
      <c r="H1765" s="71"/>
      <c r="I1765" s="72"/>
      <c r="J1765" s="73"/>
    </row>
    <row r="1766" spans="1:10" x14ac:dyDescent="0.35">
      <c r="A1766" s="71"/>
      <c r="B1766" s="71"/>
      <c r="C1766" s="71"/>
      <c r="D1766" s="69"/>
      <c r="E1766" s="71"/>
      <c r="F1766" s="71"/>
      <c r="G1766" s="71"/>
      <c r="H1766" s="71"/>
      <c r="I1766" s="72"/>
      <c r="J1766" s="73"/>
    </row>
    <row r="1767" spans="1:10" x14ac:dyDescent="0.35">
      <c r="A1767" s="71"/>
      <c r="B1767" s="71"/>
      <c r="C1767" s="71"/>
      <c r="D1767" s="69"/>
      <c r="E1767" s="71"/>
      <c r="F1767" s="71"/>
      <c r="G1767" s="71"/>
      <c r="H1767" s="71"/>
      <c r="I1767" s="72"/>
      <c r="J1767" s="73"/>
    </row>
    <row r="1768" spans="1:10" x14ac:dyDescent="0.35">
      <c r="A1768" s="71"/>
      <c r="B1768" s="71"/>
      <c r="C1768" s="71"/>
      <c r="D1768" s="69"/>
      <c r="E1768" s="71"/>
      <c r="F1768" s="71"/>
      <c r="G1768" s="71"/>
      <c r="H1768" s="71"/>
      <c r="I1768" s="72"/>
      <c r="J1768" s="73"/>
    </row>
    <row r="1769" spans="1:10" x14ac:dyDescent="0.35">
      <c r="A1769" s="71"/>
      <c r="B1769" s="71"/>
      <c r="C1769" s="71"/>
      <c r="D1769" s="69"/>
      <c r="E1769" s="71"/>
      <c r="F1769" s="71"/>
      <c r="G1769" s="71"/>
      <c r="H1769" s="71"/>
      <c r="I1769" s="72"/>
      <c r="J1769" s="73"/>
    </row>
    <row r="1770" spans="1:10" x14ac:dyDescent="0.35">
      <c r="A1770" s="71"/>
      <c r="B1770" s="71"/>
      <c r="C1770" s="71"/>
      <c r="D1770" s="69"/>
      <c r="E1770" s="71"/>
      <c r="F1770" s="71"/>
      <c r="G1770" s="71"/>
      <c r="H1770" s="71"/>
      <c r="I1770" s="72"/>
      <c r="J1770" s="73"/>
    </row>
    <row r="1771" spans="1:10" x14ac:dyDescent="0.35">
      <c r="A1771" s="71"/>
      <c r="B1771" s="71"/>
      <c r="C1771" s="71"/>
      <c r="D1771" s="69"/>
      <c r="E1771" s="71"/>
      <c r="F1771" s="71"/>
      <c r="G1771" s="71"/>
      <c r="H1771" s="71"/>
      <c r="I1771" s="72"/>
      <c r="J1771" s="73"/>
    </row>
    <row r="1772" spans="1:10" x14ac:dyDescent="0.35">
      <c r="A1772" s="71"/>
      <c r="B1772" s="71"/>
      <c r="C1772" s="71"/>
      <c r="D1772" s="69"/>
      <c r="E1772" s="71"/>
      <c r="F1772" s="71"/>
      <c r="G1772" s="71"/>
      <c r="H1772" s="71"/>
      <c r="I1772" s="72"/>
      <c r="J1772" s="73"/>
    </row>
    <row r="1773" spans="1:10" x14ac:dyDescent="0.35">
      <c r="A1773" s="71"/>
      <c r="B1773" s="71"/>
      <c r="C1773" s="71"/>
      <c r="D1773" s="69"/>
      <c r="E1773" s="71"/>
      <c r="F1773" s="71"/>
      <c r="G1773" s="71"/>
      <c r="H1773" s="71"/>
      <c r="I1773" s="72"/>
      <c r="J1773" s="73"/>
    </row>
    <row r="1774" spans="1:10" x14ac:dyDescent="0.35">
      <c r="A1774" s="71"/>
      <c r="B1774" s="71"/>
      <c r="C1774" s="71"/>
      <c r="D1774" s="69"/>
      <c r="E1774" s="71"/>
      <c r="F1774" s="71"/>
      <c r="G1774" s="71"/>
      <c r="H1774" s="71"/>
      <c r="I1774" s="72"/>
      <c r="J1774" s="73"/>
    </row>
    <row r="1775" spans="1:10" x14ac:dyDescent="0.35">
      <c r="A1775" s="71"/>
      <c r="B1775" s="71"/>
      <c r="C1775" s="71"/>
      <c r="D1775" s="69"/>
      <c r="E1775" s="71"/>
      <c r="F1775" s="71"/>
      <c r="G1775" s="71"/>
      <c r="H1775" s="71"/>
      <c r="I1775" s="72"/>
      <c r="J1775" s="73"/>
    </row>
    <row r="1776" spans="1:10" x14ac:dyDescent="0.35">
      <c r="A1776" s="71"/>
      <c r="B1776" s="71"/>
      <c r="C1776" s="71"/>
      <c r="D1776" s="69"/>
      <c r="E1776" s="71"/>
      <c r="F1776" s="71"/>
      <c r="G1776" s="71"/>
      <c r="H1776" s="71"/>
      <c r="I1776" s="72"/>
      <c r="J1776" s="73"/>
    </row>
    <row r="1777" spans="1:10" x14ac:dyDescent="0.35">
      <c r="A1777" s="71"/>
      <c r="B1777" s="71"/>
      <c r="C1777" s="71"/>
      <c r="D1777" s="69"/>
      <c r="E1777" s="71"/>
      <c r="F1777" s="71"/>
      <c r="G1777" s="71"/>
      <c r="H1777" s="71"/>
      <c r="I1777" s="72"/>
      <c r="J1777" s="73"/>
    </row>
    <row r="1778" spans="1:10" x14ac:dyDescent="0.35">
      <c r="A1778" s="71"/>
      <c r="B1778" s="71"/>
      <c r="C1778" s="71"/>
      <c r="D1778" s="69"/>
      <c r="E1778" s="71"/>
      <c r="F1778" s="71"/>
      <c r="G1778" s="71"/>
      <c r="H1778" s="71"/>
      <c r="I1778" s="72"/>
      <c r="J1778" s="73"/>
    </row>
    <row r="1779" spans="1:10" x14ac:dyDescent="0.35">
      <c r="A1779" s="71"/>
      <c r="B1779" s="71"/>
      <c r="C1779" s="71"/>
      <c r="D1779" s="69"/>
      <c r="E1779" s="71"/>
      <c r="F1779" s="71"/>
      <c r="G1779" s="71"/>
      <c r="H1779" s="71"/>
      <c r="I1779" s="72"/>
      <c r="J1779" s="73"/>
    </row>
    <row r="1780" spans="1:10" x14ac:dyDescent="0.35">
      <c r="A1780" s="71"/>
      <c r="B1780" s="71"/>
      <c r="C1780" s="71"/>
      <c r="D1780" s="69"/>
      <c r="E1780" s="71"/>
      <c r="F1780" s="71"/>
      <c r="G1780" s="71"/>
      <c r="H1780" s="71"/>
      <c r="I1780" s="72"/>
      <c r="J1780" s="73"/>
    </row>
    <row r="1781" spans="1:10" x14ac:dyDescent="0.35">
      <c r="A1781" s="71"/>
      <c r="B1781" s="71"/>
      <c r="C1781" s="71"/>
      <c r="D1781" s="69"/>
      <c r="E1781" s="71"/>
      <c r="F1781" s="71"/>
      <c r="G1781" s="71"/>
      <c r="H1781" s="71"/>
      <c r="I1781" s="72"/>
      <c r="J1781" s="73"/>
    </row>
    <row r="1782" spans="1:10" x14ac:dyDescent="0.35">
      <c r="A1782" s="71"/>
      <c r="B1782" s="71"/>
      <c r="C1782" s="71"/>
      <c r="D1782" s="69"/>
      <c r="E1782" s="71"/>
      <c r="F1782" s="71"/>
      <c r="G1782" s="71"/>
      <c r="H1782" s="71"/>
      <c r="I1782" s="72"/>
      <c r="J1782" s="73"/>
    </row>
    <row r="1783" spans="1:10" x14ac:dyDescent="0.35">
      <c r="A1783" s="71"/>
      <c r="B1783" s="71"/>
      <c r="C1783" s="71"/>
      <c r="D1783" s="69"/>
      <c r="E1783" s="71"/>
      <c r="F1783" s="71"/>
      <c r="G1783" s="71"/>
      <c r="H1783" s="71"/>
      <c r="I1783" s="72"/>
      <c r="J1783" s="73"/>
    </row>
    <row r="1784" spans="1:10" x14ac:dyDescent="0.35">
      <c r="A1784" s="71"/>
      <c r="B1784" s="71"/>
      <c r="C1784" s="71"/>
      <c r="D1784" s="69"/>
      <c r="E1784" s="71"/>
      <c r="F1784" s="71"/>
      <c r="G1784" s="71"/>
      <c r="H1784" s="71"/>
      <c r="I1784" s="72"/>
      <c r="J1784" s="73"/>
    </row>
    <row r="1785" spans="1:10" x14ac:dyDescent="0.35">
      <c r="A1785" s="71"/>
      <c r="B1785" s="71"/>
      <c r="C1785" s="71"/>
      <c r="D1785" s="69"/>
      <c r="E1785" s="71"/>
      <c r="F1785" s="71"/>
      <c r="G1785" s="71"/>
      <c r="H1785" s="71"/>
      <c r="I1785" s="72"/>
      <c r="J1785" s="73"/>
    </row>
    <row r="1786" spans="1:10" x14ac:dyDescent="0.35">
      <c r="A1786" s="71"/>
      <c r="B1786" s="71"/>
      <c r="C1786" s="71"/>
      <c r="D1786" s="69"/>
      <c r="E1786" s="71"/>
      <c r="F1786" s="71"/>
      <c r="G1786" s="71"/>
      <c r="H1786" s="71"/>
      <c r="I1786" s="72"/>
      <c r="J1786" s="73"/>
    </row>
    <row r="1787" spans="1:10" x14ac:dyDescent="0.35">
      <c r="A1787" s="71"/>
      <c r="B1787" s="71"/>
      <c r="C1787" s="71"/>
      <c r="D1787" s="69"/>
      <c r="E1787" s="71"/>
      <c r="F1787" s="71"/>
      <c r="G1787" s="71"/>
      <c r="H1787" s="71"/>
      <c r="I1787" s="72"/>
      <c r="J1787" s="73"/>
    </row>
    <row r="1788" spans="1:10" x14ac:dyDescent="0.35">
      <c r="A1788" s="71"/>
      <c r="B1788" s="71"/>
      <c r="C1788" s="71"/>
      <c r="D1788" s="69"/>
      <c r="E1788" s="71"/>
      <c r="F1788" s="71"/>
      <c r="G1788" s="71"/>
      <c r="H1788" s="71"/>
      <c r="I1788" s="72"/>
      <c r="J1788" s="73"/>
    </row>
    <row r="1789" spans="1:10" x14ac:dyDescent="0.35">
      <c r="A1789" s="71"/>
      <c r="B1789" s="71"/>
      <c r="C1789" s="71"/>
      <c r="D1789" s="69"/>
      <c r="E1789" s="71"/>
      <c r="F1789" s="71"/>
      <c r="G1789" s="71"/>
      <c r="H1789" s="71"/>
      <c r="I1789" s="72"/>
      <c r="J1789" s="73"/>
    </row>
    <row r="1790" spans="1:10" x14ac:dyDescent="0.35">
      <c r="A1790" s="71"/>
      <c r="B1790" s="71"/>
      <c r="C1790" s="71"/>
      <c r="D1790" s="69"/>
      <c r="E1790" s="71"/>
      <c r="F1790" s="71"/>
      <c r="G1790" s="71"/>
      <c r="H1790" s="71"/>
      <c r="I1790" s="72"/>
      <c r="J1790" s="73"/>
    </row>
    <row r="1791" spans="1:10" x14ac:dyDescent="0.35">
      <c r="A1791" s="71"/>
      <c r="B1791" s="71"/>
      <c r="C1791" s="71"/>
      <c r="D1791" s="69"/>
      <c r="E1791" s="71"/>
      <c r="F1791" s="71"/>
      <c r="G1791" s="71"/>
      <c r="H1791" s="71"/>
      <c r="I1791" s="72"/>
      <c r="J1791" s="73"/>
    </row>
    <row r="1792" spans="1:10" x14ac:dyDescent="0.35">
      <c r="A1792" s="71"/>
      <c r="B1792" s="71"/>
      <c r="C1792" s="71"/>
      <c r="D1792" s="69"/>
      <c r="E1792" s="71"/>
      <c r="F1792" s="71"/>
      <c r="G1792" s="71"/>
      <c r="H1792" s="71"/>
      <c r="I1792" s="72"/>
      <c r="J1792" s="73"/>
    </row>
    <row r="1793" spans="1:10" x14ac:dyDescent="0.35">
      <c r="A1793" s="71"/>
      <c r="B1793" s="71"/>
      <c r="C1793" s="71"/>
      <c r="D1793" s="69"/>
      <c r="E1793" s="71"/>
      <c r="F1793" s="71"/>
      <c r="G1793" s="71"/>
      <c r="H1793" s="71"/>
      <c r="I1793" s="72"/>
      <c r="J1793" s="73"/>
    </row>
    <row r="1794" spans="1:10" x14ac:dyDescent="0.35">
      <c r="A1794" s="71"/>
      <c r="B1794" s="71"/>
      <c r="C1794" s="71"/>
      <c r="D1794" s="69"/>
      <c r="E1794" s="71"/>
      <c r="F1794" s="71"/>
      <c r="G1794" s="71"/>
      <c r="H1794" s="71"/>
      <c r="I1794" s="72"/>
      <c r="J1794" s="73"/>
    </row>
    <row r="1795" spans="1:10" x14ac:dyDescent="0.35">
      <c r="A1795" s="71"/>
      <c r="B1795" s="71"/>
      <c r="C1795" s="71"/>
      <c r="D1795" s="69"/>
      <c r="E1795" s="71"/>
      <c r="F1795" s="71"/>
      <c r="G1795" s="71"/>
      <c r="H1795" s="71"/>
      <c r="I1795" s="72"/>
      <c r="J1795" s="73"/>
    </row>
    <row r="1796" spans="1:10" x14ac:dyDescent="0.35">
      <c r="A1796" s="71"/>
      <c r="B1796" s="71"/>
      <c r="C1796" s="71"/>
      <c r="D1796" s="69"/>
      <c r="E1796" s="71"/>
      <c r="F1796" s="71"/>
      <c r="G1796" s="71"/>
      <c r="H1796" s="71"/>
      <c r="I1796" s="72"/>
      <c r="J1796" s="73"/>
    </row>
    <row r="1797" spans="1:10" x14ac:dyDescent="0.35">
      <c r="A1797" s="71"/>
      <c r="B1797" s="71"/>
      <c r="C1797" s="71"/>
      <c r="D1797" s="69"/>
      <c r="E1797" s="71"/>
      <c r="F1797" s="71"/>
      <c r="G1797" s="71"/>
      <c r="H1797" s="71"/>
      <c r="I1797" s="72"/>
      <c r="J1797" s="73"/>
    </row>
    <row r="1798" spans="1:10" x14ac:dyDescent="0.35">
      <c r="A1798" s="71"/>
      <c r="B1798" s="71"/>
      <c r="C1798" s="71"/>
      <c r="D1798" s="69"/>
      <c r="E1798" s="71"/>
      <c r="F1798" s="71"/>
      <c r="G1798" s="71"/>
      <c r="H1798" s="71"/>
      <c r="I1798" s="72"/>
      <c r="J1798" s="73"/>
    </row>
    <row r="1799" spans="1:10" x14ac:dyDescent="0.35">
      <c r="A1799" s="71"/>
      <c r="B1799" s="71"/>
      <c r="C1799" s="71"/>
      <c r="D1799" s="69"/>
      <c r="E1799" s="71"/>
      <c r="F1799" s="71"/>
      <c r="G1799" s="71"/>
      <c r="H1799" s="71"/>
      <c r="I1799" s="72"/>
      <c r="J1799" s="73"/>
    </row>
    <row r="1800" spans="1:10" x14ac:dyDescent="0.35">
      <c r="A1800" s="71"/>
      <c r="B1800" s="71"/>
      <c r="C1800" s="71"/>
      <c r="D1800" s="69"/>
      <c r="E1800" s="71"/>
      <c r="F1800" s="71"/>
      <c r="G1800" s="71"/>
      <c r="H1800" s="71"/>
      <c r="I1800" s="72"/>
      <c r="J1800" s="73"/>
    </row>
    <row r="1801" spans="1:10" x14ac:dyDescent="0.35">
      <c r="A1801" s="71"/>
      <c r="B1801" s="71"/>
      <c r="C1801" s="71"/>
      <c r="D1801" s="69"/>
      <c r="E1801" s="71"/>
      <c r="F1801" s="71"/>
      <c r="G1801" s="71"/>
      <c r="H1801" s="71"/>
      <c r="I1801" s="72"/>
      <c r="J1801" s="73"/>
    </row>
    <row r="1802" spans="1:10" x14ac:dyDescent="0.35">
      <c r="A1802" s="71"/>
      <c r="B1802" s="71"/>
      <c r="C1802" s="71"/>
      <c r="D1802" s="69"/>
      <c r="E1802" s="71"/>
      <c r="F1802" s="71"/>
      <c r="G1802" s="71"/>
      <c r="H1802" s="71"/>
      <c r="I1802" s="72"/>
      <c r="J1802" s="73"/>
    </row>
    <row r="1803" spans="1:10" x14ac:dyDescent="0.35">
      <c r="A1803" s="71"/>
      <c r="B1803" s="71"/>
      <c r="C1803" s="71"/>
      <c r="D1803" s="69"/>
      <c r="E1803" s="71"/>
      <c r="F1803" s="71"/>
      <c r="G1803" s="71"/>
      <c r="H1803" s="71"/>
      <c r="I1803" s="72"/>
      <c r="J1803" s="73"/>
    </row>
    <row r="1804" spans="1:10" x14ac:dyDescent="0.35">
      <c r="A1804" s="71"/>
      <c r="B1804" s="71"/>
      <c r="C1804" s="71"/>
      <c r="D1804" s="69"/>
      <c r="E1804" s="71"/>
      <c r="F1804" s="71"/>
      <c r="G1804" s="71"/>
      <c r="H1804" s="71"/>
      <c r="I1804" s="72"/>
      <c r="J1804" s="73"/>
    </row>
    <row r="1805" spans="1:10" x14ac:dyDescent="0.35">
      <c r="A1805" s="71"/>
      <c r="B1805" s="71"/>
      <c r="C1805" s="71"/>
      <c r="D1805" s="69"/>
      <c r="E1805" s="71"/>
      <c r="F1805" s="71"/>
      <c r="G1805" s="71"/>
      <c r="H1805" s="71"/>
      <c r="I1805" s="72"/>
      <c r="J1805" s="73"/>
    </row>
    <row r="1806" spans="1:10" x14ac:dyDescent="0.35">
      <c r="A1806" s="71"/>
      <c r="B1806" s="71"/>
      <c r="C1806" s="71"/>
      <c r="D1806" s="69"/>
      <c r="E1806" s="71"/>
      <c r="F1806" s="71"/>
      <c r="G1806" s="71"/>
      <c r="H1806" s="71"/>
      <c r="I1806" s="72"/>
      <c r="J1806" s="73"/>
    </row>
    <row r="1807" spans="1:10" x14ac:dyDescent="0.35">
      <c r="A1807" s="71"/>
      <c r="B1807" s="71"/>
      <c r="C1807" s="71"/>
      <c r="D1807" s="69"/>
      <c r="E1807" s="71"/>
      <c r="F1807" s="71"/>
      <c r="G1807" s="71"/>
      <c r="H1807" s="71"/>
      <c r="I1807" s="72"/>
      <c r="J1807" s="73"/>
    </row>
    <row r="1808" spans="1:10" x14ac:dyDescent="0.35">
      <c r="A1808" s="71"/>
      <c r="B1808" s="71"/>
      <c r="C1808" s="71"/>
      <c r="D1808" s="69"/>
      <c r="E1808" s="71"/>
      <c r="F1808" s="71"/>
      <c r="G1808" s="71"/>
      <c r="H1808" s="71"/>
      <c r="I1808" s="72"/>
      <c r="J1808" s="73"/>
    </row>
    <row r="1809" spans="1:10" x14ac:dyDescent="0.35">
      <c r="A1809" s="71"/>
      <c r="B1809" s="71"/>
      <c r="C1809" s="71"/>
      <c r="D1809" s="69"/>
      <c r="E1809" s="71"/>
      <c r="F1809" s="71"/>
      <c r="G1809" s="71"/>
      <c r="H1809" s="71"/>
      <c r="I1809" s="72"/>
      <c r="J1809" s="73"/>
    </row>
    <row r="1810" spans="1:10" x14ac:dyDescent="0.35">
      <c r="A1810" s="71"/>
      <c r="B1810" s="71"/>
      <c r="C1810" s="71"/>
      <c r="D1810" s="69"/>
      <c r="E1810" s="71"/>
      <c r="F1810" s="71"/>
      <c r="G1810" s="71"/>
      <c r="H1810" s="71"/>
      <c r="I1810" s="72"/>
      <c r="J1810" s="73"/>
    </row>
    <row r="1811" spans="1:10" x14ac:dyDescent="0.35">
      <c r="A1811" s="71"/>
      <c r="B1811" s="71"/>
      <c r="C1811" s="71"/>
      <c r="D1811" s="69"/>
      <c r="E1811" s="71"/>
      <c r="F1811" s="71"/>
      <c r="G1811" s="71"/>
      <c r="H1811" s="71"/>
      <c r="I1811" s="72"/>
      <c r="J1811" s="73"/>
    </row>
    <row r="1812" spans="1:10" x14ac:dyDescent="0.35">
      <c r="A1812" s="71"/>
      <c r="B1812" s="71"/>
      <c r="C1812" s="71"/>
      <c r="D1812" s="69"/>
      <c r="E1812" s="71"/>
      <c r="F1812" s="71"/>
      <c r="G1812" s="71"/>
      <c r="H1812" s="71"/>
      <c r="I1812" s="72"/>
      <c r="J1812" s="73"/>
    </row>
    <row r="1813" spans="1:10" x14ac:dyDescent="0.35">
      <c r="A1813" s="71"/>
      <c r="B1813" s="71"/>
      <c r="C1813" s="71"/>
      <c r="D1813" s="69"/>
      <c r="E1813" s="71"/>
      <c r="F1813" s="71"/>
      <c r="G1813" s="71"/>
      <c r="H1813" s="71"/>
      <c r="I1813" s="72"/>
      <c r="J1813" s="73"/>
    </row>
    <row r="1814" spans="1:10" x14ac:dyDescent="0.35">
      <c r="A1814" s="71"/>
      <c r="B1814" s="71"/>
      <c r="C1814" s="71"/>
      <c r="D1814" s="69"/>
      <c r="E1814" s="71"/>
      <c r="F1814" s="71"/>
      <c r="G1814" s="71"/>
      <c r="H1814" s="71"/>
      <c r="I1814" s="72"/>
      <c r="J1814" s="73"/>
    </row>
    <row r="1815" spans="1:10" x14ac:dyDescent="0.35">
      <c r="A1815" s="71"/>
      <c r="B1815" s="71"/>
      <c r="C1815" s="71"/>
      <c r="D1815" s="69"/>
      <c r="E1815" s="71"/>
      <c r="F1815" s="71"/>
      <c r="G1815" s="71"/>
      <c r="H1815" s="71"/>
      <c r="I1815" s="72"/>
      <c r="J1815" s="73"/>
    </row>
    <row r="1816" spans="1:10" x14ac:dyDescent="0.35">
      <c r="A1816" s="71"/>
      <c r="B1816" s="71"/>
      <c r="C1816" s="71"/>
      <c r="D1816" s="69"/>
      <c r="E1816" s="71"/>
      <c r="F1816" s="71"/>
      <c r="G1816" s="71"/>
      <c r="H1816" s="71"/>
      <c r="I1816" s="72"/>
      <c r="J1816" s="73"/>
    </row>
    <row r="1817" spans="1:10" x14ac:dyDescent="0.35">
      <c r="A1817" s="71"/>
      <c r="B1817" s="71"/>
      <c r="C1817" s="71"/>
      <c r="D1817" s="69"/>
      <c r="E1817" s="71"/>
      <c r="F1817" s="71"/>
      <c r="G1817" s="71"/>
      <c r="H1817" s="71"/>
      <c r="I1817" s="72"/>
      <c r="J1817" s="73"/>
    </row>
    <row r="1818" spans="1:10" x14ac:dyDescent="0.35">
      <c r="A1818" s="71"/>
      <c r="B1818" s="71"/>
      <c r="C1818" s="71"/>
      <c r="D1818" s="69"/>
      <c r="E1818" s="71"/>
      <c r="F1818" s="71"/>
      <c r="G1818" s="71"/>
      <c r="H1818" s="71"/>
      <c r="I1818" s="72"/>
      <c r="J1818" s="73"/>
    </row>
    <row r="1819" spans="1:10" x14ac:dyDescent="0.35">
      <c r="A1819" s="71"/>
      <c r="B1819" s="71"/>
      <c r="C1819" s="71"/>
      <c r="D1819" s="69"/>
      <c r="E1819" s="71"/>
      <c r="F1819" s="71"/>
      <c r="G1819" s="71"/>
      <c r="H1819" s="71"/>
      <c r="I1819" s="72"/>
      <c r="J1819" s="73"/>
    </row>
    <row r="1820" spans="1:10" x14ac:dyDescent="0.35">
      <c r="A1820" s="71"/>
      <c r="B1820" s="71"/>
      <c r="C1820" s="71"/>
      <c r="D1820" s="69"/>
      <c r="E1820" s="71"/>
      <c r="F1820" s="71"/>
      <c r="G1820" s="71"/>
      <c r="H1820" s="71"/>
      <c r="I1820" s="72"/>
      <c r="J1820" s="73"/>
    </row>
    <row r="1821" spans="1:10" x14ac:dyDescent="0.35">
      <c r="A1821" s="71"/>
      <c r="B1821" s="71"/>
      <c r="C1821" s="71"/>
      <c r="D1821" s="69"/>
      <c r="E1821" s="71"/>
      <c r="F1821" s="71"/>
      <c r="G1821" s="71"/>
      <c r="H1821" s="71"/>
      <c r="I1821" s="72"/>
      <c r="J1821" s="73"/>
    </row>
    <row r="1822" spans="1:10" x14ac:dyDescent="0.35">
      <c r="A1822" s="71"/>
      <c r="B1822" s="71"/>
      <c r="C1822" s="71"/>
      <c r="D1822" s="69"/>
      <c r="E1822" s="71"/>
      <c r="F1822" s="71"/>
      <c r="G1822" s="71"/>
      <c r="H1822" s="71"/>
      <c r="I1822" s="72"/>
      <c r="J1822" s="73"/>
    </row>
    <row r="1823" spans="1:10" x14ac:dyDescent="0.35">
      <c r="A1823" s="71"/>
      <c r="B1823" s="71"/>
      <c r="C1823" s="71"/>
      <c r="D1823" s="69"/>
      <c r="E1823" s="71"/>
      <c r="F1823" s="71"/>
      <c r="G1823" s="71"/>
      <c r="H1823" s="71"/>
      <c r="I1823" s="72"/>
      <c r="J1823" s="73"/>
    </row>
    <row r="1824" spans="1:10" x14ac:dyDescent="0.35">
      <c r="A1824" s="71"/>
      <c r="B1824" s="71"/>
      <c r="C1824" s="71"/>
      <c r="D1824" s="69"/>
      <c r="E1824" s="71"/>
      <c r="F1824" s="71"/>
      <c r="G1824" s="71"/>
      <c r="H1824" s="71"/>
      <c r="I1824" s="72"/>
      <c r="J1824" s="73"/>
    </row>
    <row r="1825" spans="1:10" x14ac:dyDescent="0.35">
      <c r="A1825" s="71"/>
      <c r="B1825" s="71"/>
      <c r="C1825" s="71"/>
      <c r="D1825" s="69"/>
      <c r="E1825" s="71"/>
      <c r="F1825" s="71"/>
      <c r="G1825" s="71"/>
      <c r="H1825" s="71"/>
      <c r="I1825" s="72"/>
      <c r="J1825" s="73"/>
    </row>
    <row r="1826" spans="1:10" x14ac:dyDescent="0.35">
      <c r="A1826" s="71"/>
      <c r="B1826" s="71"/>
      <c r="C1826" s="71"/>
      <c r="D1826" s="69"/>
      <c r="E1826" s="71"/>
      <c r="F1826" s="71"/>
      <c r="G1826" s="71"/>
      <c r="H1826" s="71"/>
      <c r="I1826" s="72"/>
      <c r="J1826" s="73"/>
    </row>
    <row r="1827" spans="1:10" x14ac:dyDescent="0.35">
      <c r="A1827" s="71"/>
      <c r="B1827" s="71"/>
      <c r="C1827" s="71"/>
      <c r="D1827" s="69"/>
      <c r="E1827" s="71"/>
      <c r="F1827" s="71"/>
      <c r="G1827" s="71"/>
      <c r="H1827" s="71"/>
      <c r="I1827" s="72"/>
      <c r="J1827" s="73"/>
    </row>
    <row r="1828" spans="1:10" x14ac:dyDescent="0.35">
      <c r="A1828" s="71"/>
      <c r="B1828" s="71"/>
      <c r="C1828" s="71"/>
      <c r="D1828" s="69"/>
      <c r="E1828" s="71"/>
      <c r="F1828" s="71"/>
      <c r="G1828" s="71"/>
      <c r="H1828" s="71"/>
      <c r="I1828" s="72"/>
      <c r="J1828" s="73"/>
    </row>
    <row r="1829" spans="1:10" x14ac:dyDescent="0.35">
      <c r="A1829" s="71"/>
      <c r="B1829" s="71"/>
      <c r="C1829" s="71"/>
      <c r="D1829" s="69"/>
      <c r="E1829" s="71"/>
      <c r="F1829" s="71"/>
      <c r="G1829" s="71"/>
      <c r="H1829" s="71"/>
      <c r="I1829" s="72"/>
      <c r="J1829" s="73"/>
    </row>
    <row r="1830" spans="1:10" x14ac:dyDescent="0.35">
      <c r="A1830" s="71"/>
      <c r="B1830" s="71"/>
      <c r="C1830" s="71"/>
      <c r="D1830" s="69"/>
      <c r="E1830" s="71"/>
      <c r="F1830" s="71"/>
      <c r="G1830" s="71"/>
      <c r="H1830" s="71"/>
      <c r="I1830" s="72"/>
      <c r="J1830" s="73"/>
    </row>
    <row r="1831" spans="1:10" x14ac:dyDescent="0.35">
      <c r="A1831" s="71"/>
      <c r="B1831" s="71"/>
      <c r="C1831" s="71"/>
      <c r="D1831" s="69"/>
      <c r="E1831" s="71"/>
      <c r="F1831" s="71"/>
      <c r="G1831" s="71"/>
      <c r="H1831" s="71"/>
      <c r="I1831" s="72"/>
      <c r="J1831" s="73"/>
    </row>
    <row r="1832" spans="1:10" x14ac:dyDescent="0.35">
      <c r="A1832" s="71"/>
      <c r="B1832" s="71"/>
      <c r="C1832" s="71"/>
      <c r="D1832" s="69"/>
      <c r="E1832" s="71"/>
      <c r="F1832" s="71"/>
      <c r="G1832" s="71"/>
      <c r="H1832" s="71"/>
      <c r="I1832" s="72"/>
      <c r="J1832" s="73"/>
    </row>
    <row r="1833" spans="1:10" x14ac:dyDescent="0.35">
      <c r="A1833" s="71"/>
      <c r="B1833" s="71"/>
      <c r="C1833" s="71"/>
      <c r="D1833" s="69"/>
      <c r="E1833" s="71"/>
      <c r="F1833" s="71"/>
      <c r="G1833" s="71"/>
      <c r="H1833" s="71"/>
      <c r="I1833" s="72"/>
      <c r="J1833" s="73"/>
    </row>
    <row r="1834" spans="1:10" x14ac:dyDescent="0.35">
      <c r="A1834" s="71"/>
      <c r="B1834" s="71"/>
      <c r="C1834" s="71"/>
      <c r="D1834" s="69"/>
      <c r="E1834" s="71"/>
      <c r="F1834" s="71"/>
      <c r="G1834" s="71"/>
      <c r="H1834" s="71"/>
      <c r="I1834" s="72"/>
      <c r="J1834" s="73"/>
    </row>
    <row r="1835" spans="1:10" x14ac:dyDescent="0.35">
      <c r="A1835" s="71"/>
      <c r="B1835" s="71"/>
      <c r="C1835" s="71"/>
      <c r="D1835" s="69"/>
      <c r="E1835" s="71"/>
      <c r="F1835" s="71"/>
      <c r="G1835" s="71"/>
      <c r="H1835" s="71"/>
      <c r="I1835" s="72"/>
      <c r="J1835" s="73"/>
    </row>
    <row r="1836" spans="1:10" x14ac:dyDescent="0.35">
      <c r="A1836" s="71"/>
      <c r="B1836" s="71"/>
      <c r="C1836" s="71"/>
      <c r="D1836" s="69"/>
      <c r="E1836" s="71"/>
      <c r="F1836" s="71"/>
      <c r="G1836" s="71"/>
      <c r="H1836" s="71"/>
      <c r="I1836" s="72"/>
      <c r="J1836" s="73"/>
    </row>
    <row r="1837" spans="1:10" x14ac:dyDescent="0.35">
      <c r="A1837" s="71"/>
      <c r="B1837" s="71"/>
      <c r="C1837" s="71"/>
      <c r="D1837" s="69"/>
      <c r="E1837" s="71"/>
      <c r="F1837" s="71"/>
      <c r="G1837" s="71"/>
      <c r="H1837" s="71"/>
      <c r="I1837" s="72"/>
      <c r="J1837" s="73"/>
    </row>
    <row r="1838" spans="1:10" x14ac:dyDescent="0.35">
      <c r="A1838" s="71"/>
      <c r="B1838" s="71"/>
      <c r="C1838" s="71"/>
      <c r="D1838" s="69"/>
      <c r="E1838" s="71"/>
      <c r="F1838" s="71"/>
      <c r="G1838" s="71"/>
      <c r="H1838" s="71"/>
      <c r="I1838" s="72"/>
      <c r="J1838" s="73"/>
    </row>
    <row r="1839" spans="1:10" x14ac:dyDescent="0.35">
      <c r="A1839" s="71"/>
      <c r="B1839" s="71"/>
      <c r="C1839" s="71"/>
      <c r="D1839" s="69"/>
      <c r="E1839" s="71"/>
      <c r="F1839" s="71"/>
      <c r="G1839" s="71"/>
      <c r="H1839" s="71"/>
      <c r="I1839" s="72"/>
      <c r="J1839" s="73"/>
    </row>
    <row r="1840" spans="1:10" x14ac:dyDescent="0.35">
      <c r="A1840" s="71"/>
      <c r="B1840" s="71"/>
      <c r="C1840" s="71"/>
      <c r="D1840" s="69"/>
      <c r="E1840" s="71"/>
      <c r="F1840" s="71"/>
      <c r="G1840" s="71"/>
      <c r="H1840" s="71"/>
      <c r="I1840" s="72"/>
      <c r="J1840" s="73"/>
    </row>
    <row r="1841" spans="1:10" x14ac:dyDescent="0.35">
      <c r="A1841" s="71"/>
      <c r="B1841" s="71"/>
      <c r="C1841" s="71"/>
      <c r="D1841" s="69"/>
      <c r="E1841" s="71"/>
      <c r="F1841" s="71"/>
      <c r="G1841" s="71"/>
      <c r="H1841" s="71"/>
      <c r="I1841" s="72"/>
      <c r="J1841" s="73"/>
    </row>
    <row r="1842" spans="1:10" x14ac:dyDescent="0.35">
      <c r="A1842" s="71"/>
      <c r="B1842" s="71"/>
      <c r="C1842" s="71"/>
      <c r="D1842" s="69"/>
      <c r="E1842" s="71"/>
      <c r="F1842" s="71"/>
      <c r="G1842" s="71"/>
      <c r="H1842" s="71"/>
      <c r="I1842" s="72"/>
      <c r="J1842" s="73"/>
    </row>
    <row r="1843" spans="1:10" x14ac:dyDescent="0.35">
      <c r="A1843" s="71"/>
      <c r="B1843" s="71"/>
      <c r="C1843" s="71"/>
      <c r="D1843" s="69"/>
      <c r="E1843" s="71"/>
      <c r="F1843" s="71"/>
      <c r="G1843" s="71"/>
      <c r="H1843" s="71"/>
      <c r="I1843" s="72"/>
      <c r="J1843" s="73"/>
    </row>
    <row r="1844" spans="1:10" x14ac:dyDescent="0.35">
      <c r="A1844" s="71"/>
      <c r="B1844" s="71"/>
      <c r="C1844" s="71"/>
      <c r="D1844" s="69"/>
      <c r="E1844" s="71"/>
      <c r="F1844" s="71"/>
      <c r="G1844" s="71"/>
      <c r="H1844" s="71"/>
      <c r="I1844" s="72"/>
      <c r="J1844" s="73"/>
    </row>
    <row r="1845" spans="1:10" x14ac:dyDescent="0.35">
      <c r="A1845" s="71"/>
      <c r="B1845" s="71"/>
      <c r="C1845" s="71"/>
      <c r="D1845" s="69"/>
      <c r="E1845" s="71"/>
      <c r="F1845" s="71"/>
      <c r="G1845" s="71"/>
      <c r="H1845" s="71"/>
      <c r="I1845" s="72"/>
      <c r="J1845" s="73"/>
    </row>
    <row r="1846" spans="1:10" x14ac:dyDescent="0.35">
      <c r="A1846" s="71"/>
      <c r="B1846" s="71"/>
      <c r="C1846" s="71"/>
      <c r="D1846" s="69"/>
      <c r="E1846" s="71"/>
      <c r="F1846" s="71"/>
      <c r="G1846" s="71"/>
      <c r="H1846" s="71"/>
      <c r="I1846" s="72"/>
      <c r="J1846" s="73"/>
    </row>
    <row r="1847" spans="1:10" x14ac:dyDescent="0.35">
      <c r="A1847" s="71"/>
      <c r="B1847" s="71"/>
      <c r="C1847" s="71"/>
      <c r="D1847" s="69"/>
      <c r="E1847" s="71"/>
      <c r="F1847" s="71"/>
      <c r="G1847" s="71"/>
      <c r="H1847" s="71"/>
      <c r="I1847" s="72"/>
      <c r="J1847" s="73"/>
    </row>
    <row r="1848" spans="1:10" x14ac:dyDescent="0.35">
      <c r="A1848" s="71"/>
      <c r="B1848" s="71"/>
      <c r="C1848" s="71"/>
      <c r="D1848" s="69"/>
      <c r="E1848" s="71"/>
      <c r="F1848" s="71"/>
      <c r="G1848" s="71"/>
      <c r="H1848" s="71"/>
      <c r="I1848" s="72"/>
      <c r="J1848" s="73"/>
    </row>
    <row r="1849" spans="1:10" x14ac:dyDescent="0.35">
      <c r="A1849" s="71"/>
      <c r="B1849" s="71"/>
      <c r="C1849" s="71"/>
      <c r="D1849" s="69"/>
      <c r="E1849" s="71"/>
      <c r="F1849" s="71"/>
      <c r="G1849" s="71"/>
      <c r="H1849" s="71"/>
      <c r="I1849" s="72"/>
      <c r="J1849" s="73"/>
    </row>
    <row r="1850" spans="1:10" x14ac:dyDescent="0.35">
      <c r="A1850" s="71"/>
      <c r="B1850" s="71"/>
      <c r="C1850" s="71"/>
      <c r="D1850" s="69"/>
      <c r="E1850" s="71"/>
      <c r="F1850" s="71"/>
      <c r="G1850" s="71"/>
      <c r="H1850" s="71"/>
      <c r="I1850" s="72"/>
      <c r="J1850" s="73"/>
    </row>
    <row r="1851" spans="1:10" x14ac:dyDescent="0.35">
      <c r="A1851" s="71"/>
      <c r="B1851" s="71"/>
      <c r="C1851" s="71"/>
      <c r="D1851" s="69"/>
      <c r="E1851" s="71"/>
      <c r="F1851" s="71"/>
      <c r="G1851" s="71"/>
      <c r="H1851" s="71"/>
      <c r="I1851" s="72"/>
      <c r="J1851" s="73"/>
    </row>
    <row r="1852" spans="1:10" x14ac:dyDescent="0.35">
      <c r="A1852" s="71"/>
      <c r="B1852" s="71"/>
      <c r="C1852" s="71"/>
      <c r="D1852" s="69"/>
      <c r="E1852" s="71"/>
      <c r="F1852" s="71"/>
      <c r="G1852" s="71"/>
      <c r="H1852" s="71"/>
      <c r="I1852" s="72"/>
      <c r="J1852" s="73"/>
    </row>
    <row r="1853" spans="1:10" x14ac:dyDescent="0.35">
      <c r="A1853" s="71"/>
      <c r="B1853" s="71"/>
      <c r="C1853" s="71"/>
      <c r="D1853" s="69"/>
      <c r="E1853" s="71"/>
      <c r="F1853" s="71"/>
      <c r="G1853" s="71"/>
      <c r="H1853" s="71"/>
      <c r="I1853" s="72"/>
      <c r="J1853" s="73"/>
    </row>
    <row r="1854" spans="1:10" x14ac:dyDescent="0.35">
      <c r="A1854" s="71"/>
      <c r="B1854" s="71"/>
      <c r="C1854" s="71"/>
      <c r="D1854" s="69"/>
      <c r="E1854" s="71"/>
      <c r="F1854" s="71"/>
      <c r="G1854" s="71"/>
      <c r="H1854" s="71"/>
      <c r="I1854" s="72"/>
      <c r="J1854" s="73"/>
    </row>
    <row r="1855" spans="1:10" x14ac:dyDescent="0.35">
      <c r="A1855" s="71"/>
      <c r="B1855" s="71"/>
      <c r="C1855" s="71"/>
      <c r="D1855" s="69"/>
      <c r="E1855" s="71"/>
      <c r="F1855" s="71"/>
      <c r="G1855" s="71"/>
      <c r="H1855" s="71"/>
      <c r="I1855" s="72"/>
      <c r="J1855" s="73"/>
    </row>
    <row r="1856" spans="1:10" x14ac:dyDescent="0.35">
      <c r="A1856" s="71"/>
      <c r="B1856" s="71"/>
      <c r="C1856" s="71"/>
      <c r="D1856" s="69"/>
      <c r="E1856" s="71"/>
      <c r="F1856" s="71"/>
      <c r="G1856" s="71"/>
      <c r="H1856" s="71"/>
      <c r="I1856" s="72"/>
      <c r="J1856" s="73"/>
    </row>
    <row r="1857" spans="1:10" x14ac:dyDescent="0.35">
      <c r="A1857" s="71"/>
      <c r="B1857" s="71"/>
      <c r="C1857" s="71"/>
      <c r="D1857" s="69"/>
      <c r="E1857" s="71"/>
      <c r="F1857" s="71"/>
      <c r="G1857" s="71"/>
      <c r="H1857" s="71"/>
      <c r="I1857" s="72"/>
      <c r="J1857" s="73"/>
    </row>
    <row r="1858" spans="1:10" x14ac:dyDescent="0.35">
      <c r="A1858" s="71"/>
      <c r="B1858" s="71"/>
      <c r="C1858" s="71"/>
      <c r="D1858" s="69"/>
      <c r="E1858" s="71"/>
      <c r="F1858" s="71"/>
      <c r="G1858" s="71"/>
      <c r="H1858" s="71"/>
      <c r="I1858" s="72"/>
      <c r="J1858" s="73"/>
    </row>
    <row r="1859" spans="1:10" x14ac:dyDescent="0.35">
      <c r="A1859" s="71"/>
      <c r="B1859" s="71"/>
      <c r="C1859" s="71"/>
      <c r="D1859" s="69"/>
      <c r="E1859" s="71"/>
      <c r="F1859" s="71"/>
      <c r="G1859" s="71"/>
      <c r="H1859" s="71"/>
      <c r="I1859" s="72"/>
      <c r="J1859" s="73"/>
    </row>
    <row r="1860" spans="1:10" x14ac:dyDescent="0.35">
      <c r="A1860" s="71"/>
      <c r="B1860" s="71"/>
      <c r="C1860" s="71"/>
      <c r="D1860" s="69"/>
      <c r="E1860" s="71"/>
      <c r="F1860" s="71"/>
      <c r="G1860" s="71"/>
      <c r="H1860" s="71"/>
      <c r="I1860" s="72"/>
      <c r="J1860" s="73"/>
    </row>
    <row r="1861" spans="1:10" x14ac:dyDescent="0.35">
      <c r="A1861" s="71"/>
      <c r="B1861" s="71"/>
      <c r="C1861" s="71"/>
      <c r="D1861" s="69"/>
      <c r="E1861" s="71"/>
      <c r="F1861" s="71"/>
      <c r="G1861" s="71"/>
      <c r="H1861" s="71"/>
      <c r="I1861" s="72"/>
      <c r="J1861" s="73"/>
    </row>
    <row r="1862" spans="1:10" x14ac:dyDescent="0.35">
      <c r="A1862" s="71"/>
      <c r="B1862" s="71"/>
      <c r="C1862" s="71"/>
      <c r="D1862" s="69"/>
      <c r="E1862" s="71"/>
      <c r="F1862" s="71"/>
      <c r="G1862" s="71"/>
      <c r="H1862" s="71"/>
      <c r="I1862" s="72"/>
      <c r="J1862" s="73"/>
    </row>
    <row r="1863" spans="1:10" x14ac:dyDescent="0.35">
      <c r="A1863" s="71"/>
      <c r="B1863" s="71"/>
      <c r="C1863" s="71"/>
      <c r="D1863" s="69"/>
      <c r="E1863" s="71"/>
      <c r="F1863" s="71"/>
      <c r="G1863" s="71"/>
      <c r="H1863" s="71"/>
      <c r="I1863" s="72"/>
      <c r="J1863" s="73"/>
    </row>
    <row r="1864" spans="1:10" x14ac:dyDescent="0.35">
      <c r="A1864" s="71"/>
      <c r="B1864" s="71"/>
      <c r="C1864" s="71"/>
      <c r="D1864" s="69"/>
      <c r="E1864" s="71"/>
      <c r="F1864" s="71"/>
      <c r="G1864" s="71"/>
      <c r="H1864" s="71"/>
      <c r="I1864" s="72"/>
      <c r="J1864" s="73"/>
    </row>
    <row r="1865" spans="1:10" x14ac:dyDescent="0.35">
      <c r="A1865" s="71"/>
      <c r="B1865" s="71"/>
      <c r="C1865" s="71"/>
      <c r="D1865" s="69"/>
      <c r="E1865" s="71"/>
      <c r="F1865" s="71"/>
      <c r="G1865" s="71"/>
      <c r="H1865" s="71"/>
      <c r="I1865" s="72"/>
      <c r="J1865" s="73"/>
    </row>
    <row r="1866" spans="1:10" x14ac:dyDescent="0.35">
      <c r="A1866" s="71"/>
      <c r="B1866" s="71"/>
      <c r="C1866" s="71"/>
      <c r="D1866" s="69"/>
      <c r="E1866" s="71"/>
      <c r="F1866" s="71"/>
      <c r="G1866" s="71"/>
      <c r="H1866" s="71"/>
      <c r="I1866" s="72"/>
      <c r="J1866" s="73"/>
    </row>
    <row r="1867" spans="1:10" x14ac:dyDescent="0.35">
      <c r="A1867" s="71"/>
      <c r="B1867" s="71"/>
      <c r="C1867" s="71"/>
      <c r="D1867" s="69"/>
      <c r="E1867" s="71"/>
      <c r="F1867" s="71"/>
      <c r="G1867" s="71"/>
      <c r="H1867" s="71"/>
      <c r="I1867" s="72"/>
      <c r="J1867" s="73"/>
    </row>
    <row r="1868" spans="1:10" x14ac:dyDescent="0.35">
      <c r="A1868" s="71"/>
      <c r="B1868" s="71"/>
      <c r="C1868" s="71"/>
      <c r="D1868" s="69"/>
      <c r="E1868" s="71"/>
      <c r="F1868" s="71"/>
      <c r="G1868" s="71"/>
      <c r="H1868" s="71"/>
      <c r="I1868" s="72"/>
      <c r="J1868" s="73"/>
    </row>
    <row r="1869" spans="1:10" x14ac:dyDescent="0.35">
      <c r="A1869" s="71"/>
      <c r="B1869" s="71"/>
      <c r="C1869" s="71"/>
      <c r="D1869" s="69"/>
      <c r="E1869" s="71"/>
      <c r="F1869" s="71"/>
      <c r="G1869" s="71"/>
      <c r="H1869" s="71"/>
      <c r="I1869" s="72"/>
      <c r="J1869" s="73"/>
    </row>
    <row r="1870" spans="1:10" x14ac:dyDescent="0.35">
      <c r="A1870" s="71"/>
      <c r="B1870" s="71"/>
      <c r="C1870" s="71"/>
      <c r="D1870" s="69"/>
      <c r="E1870" s="71"/>
      <c r="F1870" s="71"/>
      <c r="G1870" s="71"/>
      <c r="H1870" s="71"/>
      <c r="I1870" s="72"/>
      <c r="J1870" s="73"/>
    </row>
    <row r="1871" spans="1:10" x14ac:dyDescent="0.35">
      <c r="A1871" s="71"/>
      <c r="B1871" s="71"/>
      <c r="C1871" s="71"/>
      <c r="D1871" s="69"/>
      <c r="E1871" s="71"/>
      <c r="F1871" s="71"/>
      <c r="G1871" s="71"/>
      <c r="H1871" s="71"/>
      <c r="I1871" s="72"/>
      <c r="J1871" s="73"/>
    </row>
    <row r="1872" spans="1:10" x14ac:dyDescent="0.35">
      <c r="A1872" s="71"/>
      <c r="B1872" s="71"/>
      <c r="C1872" s="71"/>
      <c r="D1872" s="69"/>
      <c r="E1872" s="71"/>
      <c r="F1872" s="71"/>
      <c r="G1872" s="71"/>
      <c r="H1872" s="71"/>
      <c r="I1872" s="72"/>
      <c r="J1872" s="73"/>
    </row>
    <row r="1873" spans="1:10" x14ac:dyDescent="0.35">
      <c r="A1873" s="71"/>
      <c r="B1873" s="71"/>
      <c r="C1873" s="71"/>
      <c r="D1873" s="69"/>
      <c r="E1873" s="71"/>
      <c r="F1873" s="71"/>
      <c r="G1873" s="71"/>
      <c r="H1873" s="71"/>
      <c r="I1873" s="72"/>
      <c r="J1873" s="73"/>
    </row>
    <row r="1874" spans="1:10" x14ac:dyDescent="0.35">
      <c r="A1874" s="71"/>
      <c r="B1874" s="71"/>
      <c r="C1874" s="71"/>
      <c r="D1874" s="69"/>
      <c r="E1874" s="71"/>
      <c r="F1874" s="71"/>
      <c r="G1874" s="71"/>
      <c r="H1874" s="71"/>
      <c r="I1874" s="72"/>
      <c r="J1874" s="73"/>
    </row>
    <row r="1875" spans="1:10" x14ac:dyDescent="0.35">
      <c r="A1875" s="71"/>
      <c r="B1875" s="71"/>
      <c r="C1875" s="71"/>
      <c r="D1875" s="69"/>
      <c r="E1875" s="71"/>
      <c r="F1875" s="71"/>
      <c r="G1875" s="71"/>
      <c r="H1875" s="71"/>
      <c r="I1875" s="72"/>
      <c r="J1875" s="73"/>
    </row>
    <row r="1876" spans="1:10" x14ac:dyDescent="0.35">
      <c r="A1876" s="71"/>
      <c r="B1876" s="71"/>
      <c r="C1876" s="71"/>
      <c r="D1876" s="69"/>
      <c r="E1876" s="71"/>
      <c r="F1876" s="71"/>
      <c r="G1876" s="71"/>
      <c r="H1876" s="71"/>
      <c r="I1876" s="72"/>
      <c r="J1876" s="73"/>
    </row>
    <row r="1877" spans="1:10" x14ac:dyDescent="0.35">
      <c r="A1877" s="71"/>
      <c r="B1877" s="71"/>
      <c r="C1877" s="71"/>
      <c r="D1877" s="69"/>
      <c r="E1877" s="71"/>
      <c r="F1877" s="71"/>
      <c r="G1877" s="71"/>
      <c r="H1877" s="71"/>
      <c r="I1877" s="72"/>
      <c r="J1877" s="73"/>
    </row>
    <row r="1878" spans="1:10" x14ac:dyDescent="0.35">
      <c r="A1878" s="71"/>
      <c r="B1878" s="71"/>
      <c r="C1878" s="71"/>
      <c r="D1878" s="69"/>
      <c r="E1878" s="71"/>
      <c r="F1878" s="71"/>
      <c r="G1878" s="71"/>
      <c r="H1878" s="71"/>
      <c r="I1878" s="72"/>
      <c r="J1878" s="73"/>
    </row>
    <row r="1879" spans="1:10" x14ac:dyDescent="0.35">
      <c r="A1879" s="71"/>
      <c r="B1879" s="71"/>
      <c r="C1879" s="71"/>
      <c r="D1879" s="69"/>
      <c r="E1879" s="71"/>
      <c r="F1879" s="71"/>
      <c r="G1879" s="71"/>
      <c r="H1879" s="71"/>
      <c r="I1879" s="72"/>
      <c r="J1879" s="73"/>
    </row>
    <row r="1880" spans="1:10" x14ac:dyDescent="0.35">
      <c r="A1880" s="71"/>
      <c r="B1880" s="71"/>
      <c r="C1880" s="71"/>
      <c r="D1880" s="69"/>
      <c r="E1880" s="71"/>
      <c r="F1880" s="71"/>
      <c r="G1880" s="71"/>
      <c r="H1880" s="71"/>
      <c r="I1880" s="72"/>
      <c r="J1880" s="73"/>
    </row>
    <row r="1881" spans="1:10" x14ac:dyDescent="0.35">
      <c r="A1881" s="71"/>
      <c r="B1881" s="71"/>
      <c r="C1881" s="71"/>
      <c r="D1881" s="69"/>
      <c r="E1881" s="71"/>
      <c r="F1881" s="71"/>
      <c r="G1881" s="71"/>
      <c r="H1881" s="71"/>
      <c r="I1881" s="72"/>
      <c r="J1881" s="73"/>
    </row>
    <row r="1882" spans="1:10" x14ac:dyDescent="0.35">
      <c r="A1882" s="71"/>
      <c r="B1882" s="71"/>
      <c r="C1882" s="71"/>
      <c r="D1882" s="69"/>
      <c r="E1882" s="71"/>
      <c r="F1882" s="71"/>
      <c r="G1882" s="71"/>
      <c r="H1882" s="71"/>
      <c r="I1882" s="72"/>
      <c r="J1882" s="73"/>
    </row>
    <row r="1883" spans="1:10" x14ac:dyDescent="0.35">
      <c r="A1883" s="71"/>
      <c r="B1883" s="71"/>
      <c r="C1883" s="71"/>
      <c r="D1883" s="69"/>
      <c r="E1883" s="71"/>
      <c r="F1883" s="71"/>
      <c r="G1883" s="71"/>
      <c r="H1883" s="71"/>
      <c r="I1883" s="72"/>
      <c r="J1883" s="73"/>
    </row>
    <row r="1884" spans="1:10" x14ac:dyDescent="0.35">
      <c r="A1884" s="71"/>
      <c r="B1884" s="71"/>
      <c r="C1884" s="71"/>
      <c r="D1884" s="69"/>
      <c r="E1884" s="71"/>
      <c r="F1884" s="71"/>
      <c r="G1884" s="71"/>
      <c r="H1884" s="71"/>
      <c r="I1884" s="72"/>
      <c r="J1884" s="73"/>
    </row>
    <row r="1885" spans="1:10" x14ac:dyDescent="0.35">
      <c r="A1885" s="71"/>
      <c r="B1885" s="71"/>
      <c r="C1885" s="71"/>
      <c r="D1885" s="69"/>
      <c r="E1885" s="71"/>
      <c r="F1885" s="71"/>
      <c r="G1885" s="71"/>
      <c r="H1885" s="71"/>
      <c r="I1885" s="72"/>
      <c r="J1885" s="73"/>
    </row>
    <row r="1886" spans="1:10" x14ac:dyDescent="0.35">
      <c r="A1886" s="71"/>
      <c r="B1886" s="71"/>
      <c r="C1886" s="71"/>
      <c r="D1886" s="69"/>
      <c r="E1886" s="71"/>
      <c r="F1886" s="71"/>
      <c r="G1886" s="71"/>
      <c r="H1886" s="71"/>
      <c r="I1886" s="72"/>
      <c r="J1886" s="73"/>
    </row>
    <row r="1887" spans="1:10" x14ac:dyDescent="0.35">
      <c r="A1887" s="71"/>
      <c r="B1887" s="71"/>
      <c r="C1887" s="71"/>
      <c r="D1887" s="69"/>
      <c r="E1887" s="71"/>
      <c r="F1887" s="71"/>
      <c r="G1887" s="71"/>
      <c r="H1887" s="71"/>
      <c r="I1887" s="72"/>
      <c r="J1887" s="73"/>
    </row>
    <row r="1888" spans="1:10" x14ac:dyDescent="0.35">
      <c r="A1888" s="71"/>
      <c r="B1888" s="71"/>
      <c r="C1888" s="71"/>
      <c r="D1888" s="69"/>
      <c r="E1888" s="71"/>
      <c r="F1888" s="71"/>
      <c r="G1888" s="71"/>
      <c r="H1888" s="71"/>
      <c r="I1888" s="72"/>
      <c r="J1888" s="73"/>
    </row>
    <row r="1889" spans="1:10" x14ac:dyDescent="0.35">
      <c r="A1889" s="71"/>
      <c r="B1889" s="71"/>
      <c r="C1889" s="71"/>
      <c r="D1889" s="69"/>
      <c r="E1889" s="71"/>
      <c r="F1889" s="71"/>
      <c r="G1889" s="71"/>
      <c r="H1889" s="71"/>
      <c r="I1889" s="72"/>
      <c r="J1889" s="73"/>
    </row>
    <row r="1890" spans="1:10" x14ac:dyDescent="0.35">
      <c r="A1890" s="71"/>
      <c r="B1890" s="71"/>
      <c r="C1890" s="71"/>
      <c r="D1890" s="69"/>
      <c r="E1890" s="71"/>
      <c r="F1890" s="71"/>
      <c r="G1890" s="71"/>
      <c r="H1890" s="71"/>
      <c r="I1890" s="72"/>
      <c r="J1890" s="73"/>
    </row>
    <row r="1891" spans="1:10" x14ac:dyDescent="0.35">
      <c r="A1891" s="71"/>
      <c r="B1891" s="71"/>
      <c r="C1891" s="71"/>
      <c r="D1891" s="69"/>
      <c r="E1891" s="71"/>
      <c r="F1891" s="71"/>
      <c r="G1891" s="71"/>
      <c r="H1891" s="71"/>
      <c r="I1891" s="72"/>
      <c r="J1891" s="73"/>
    </row>
    <row r="1892" spans="1:10" x14ac:dyDescent="0.35">
      <c r="A1892" s="71"/>
      <c r="B1892" s="71"/>
      <c r="C1892" s="71"/>
      <c r="D1892" s="69"/>
      <c r="E1892" s="71"/>
      <c r="F1892" s="71"/>
      <c r="G1892" s="71"/>
      <c r="H1892" s="71"/>
      <c r="I1892" s="72"/>
      <c r="J1892" s="73"/>
    </row>
    <row r="1893" spans="1:10" x14ac:dyDescent="0.35">
      <c r="A1893" s="71"/>
      <c r="B1893" s="71"/>
      <c r="C1893" s="71"/>
      <c r="D1893" s="69"/>
      <c r="E1893" s="71"/>
      <c r="F1893" s="71"/>
      <c r="G1893" s="71"/>
      <c r="H1893" s="71"/>
      <c r="I1893" s="72"/>
      <c r="J1893" s="73"/>
    </row>
    <row r="1894" spans="1:10" x14ac:dyDescent="0.35">
      <c r="A1894" s="71"/>
      <c r="B1894" s="71"/>
      <c r="C1894" s="71"/>
      <c r="D1894" s="69"/>
      <c r="E1894" s="71"/>
      <c r="F1894" s="71"/>
      <c r="G1894" s="71"/>
      <c r="H1894" s="71"/>
      <c r="I1894" s="72"/>
      <c r="J1894" s="73"/>
    </row>
    <row r="1895" spans="1:10" x14ac:dyDescent="0.35">
      <c r="A1895" s="71"/>
      <c r="B1895" s="71"/>
      <c r="C1895" s="71"/>
      <c r="D1895" s="69"/>
      <c r="E1895" s="71"/>
      <c r="F1895" s="71"/>
      <c r="G1895" s="71"/>
      <c r="H1895" s="71"/>
      <c r="I1895" s="72"/>
      <c r="J1895" s="73"/>
    </row>
    <row r="1896" spans="1:10" x14ac:dyDescent="0.35">
      <c r="A1896" s="71"/>
      <c r="B1896" s="71"/>
      <c r="C1896" s="71"/>
      <c r="D1896" s="69"/>
      <c r="E1896" s="71"/>
      <c r="F1896" s="71"/>
      <c r="G1896" s="71"/>
      <c r="H1896" s="71"/>
      <c r="I1896" s="72"/>
      <c r="J1896" s="73"/>
    </row>
    <row r="1897" spans="1:10" x14ac:dyDescent="0.35">
      <c r="A1897" s="71"/>
      <c r="B1897" s="71"/>
      <c r="C1897" s="71"/>
      <c r="D1897" s="69"/>
      <c r="E1897" s="71"/>
      <c r="F1897" s="71"/>
      <c r="G1897" s="71"/>
      <c r="H1897" s="71"/>
      <c r="I1897" s="72"/>
      <c r="J1897" s="73"/>
    </row>
    <row r="1898" spans="1:10" x14ac:dyDescent="0.35">
      <c r="A1898" s="71"/>
      <c r="B1898" s="71"/>
      <c r="C1898" s="71"/>
      <c r="D1898" s="69"/>
      <c r="E1898" s="71"/>
      <c r="F1898" s="71"/>
      <c r="G1898" s="71"/>
      <c r="H1898" s="71"/>
      <c r="I1898" s="72"/>
      <c r="J1898" s="73"/>
    </row>
    <row r="1899" spans="1:10" x14ac:dyDescent="0.35">
      <c r="A1899" s="71"/>
      <c r="B1899" s="71"/>
      <c r="C1899" s="71"/>
      <c r="D1899" s="69"/>
      <c r="E1899" s="71"/>
      <c r="F1899" s="71"/>
      <c r="G1899" s="71"/>
      <c r="H1899" s="71"/>
      <c r="I1899" s="72"/>
      <c r="J1899" s="73"/>
    </row>
    <row r="1900" spans="1:10" x14ac:dyDescent="0.35">
      <c r="A1900" s="71"/>
      <c r="B1900" s="71"/>
      <c r="C1900" s="71"/>
      <c r="D1900" s="69"/>
      <c r="E1900" s="71"/>
      <c r="F1900" s="71"/>
      <c r="G1900" s="71"/>
      <c r="H1900" s="71"/>
      <c r="I1900" s="72"/>
      <c r="J1900" s="73"/>
    </row>
    <row r="1901" spans="1:10" x14ac:dyDescent="0.35">
      <c r="A1901" s="71"/>
      <c r="B1901" s="71"/>
      <c r="C1901" s="71"/>
      <c r="D1901" s="69"/>
      <c r="E1901" s="71"/>
      <c r="F1901" s="71"/>
      <c r="G1901" s="71"/>
      <c r="H1901" s="71"/>
      <c r="I1901" s="72"/>
      <c r="J1901" s="73"/>
    </row>
    <row r="1902" spans="1:10" x14ac:dyDescent="0.35">
      <c r="A1902" s="71"/>
      <c r="B1902" s="71"/>
      <c r="C1902" s="71"/>
      <c r="D1902" s="69"/>
      <c r="E1902" s="71"/>
      <c r="F1902" s="71"/>
      <c r="G1902" s="71"/>
      <c r="H1902" s="71"/>
      <c r="I1902" s="72"/>
      <c r="J1902" s="73"/>
    </row>
    <row r="1903" spans="1:10" x14ac:dyDescent="0.35">
      <c r="A1903" s="71"/>
      <c r="B1903" s="71"/>
      <c r="C1903" s="71"/>
      <c r="D1903" s="69"/>
      <c r="E1903" s="71"/>
      <c r="F1903" s="71"/>
      <c r="G1903" s="71"/>
      <c r="H1903" s="71"/>
      <c r="I1903" s="72"/>
      <c r="J1903" s="73"/>
    </row>
    <row r="1904" spans="1:10" x14ac:dyDescent="0.35">
      <c r="A1904" s="71"/>
      <c r="B1904" s="71"/>
      <c r="C1904" s="71"/>
      <c r="D1904" s="69"/>
      <c r="E1904" s="71"/>
      <c r="F1904" s="71"/>
      <c r="G1904" s="71"/>
      <c r="H1904" s="71"/>
      <c r="I1904" s="72"/>
      <c r="J1904" s="73"/>
    </row>
    <row r="1905" spans="1:10" x14ac:dyDescent="0.35">
      <c r="A1905" s="71"/>
      <c r="B1905" s="71"/>
      <c r="C1905" s="71"/>
      <c r="D1905" s="69"/>
      <c r="E1905" s="71"/>
      <c r="F1905" s="71"/>
      <c r="G1905" s="71"/>
      <c r="H1905" s="71"/>
      <c r="I1905" s="72"/>
      <c r="J1905" s="73"/>
    </row>
    <row r="1906" spans="1:10" x14ac:dyDescent="0.35">
      <c r="A1906" s="71"/>
      <c r="B1906" s="71"/>
      <c r="C1906" s="71"/>
      <c r="D1906" s="69"/>
      <c r="E1906" s="71"/>
      <c r="F1906" s="71"/>
      <c r="G1906" s="71"/>
      <c r="H1906" s="71"/>
      <c r="I1906" s="72"/>
      <c r="J1906" s="73"/>
    </row>
    <row r="1907" spans="1:10" x14ac:dyDescent="0.35">
      <c r="A1907" s="71"/>
      <c r="B1907" s="71"/>
      <c r="C1907" s="71"/>
      <c r="D1907" s="69"/>
      <c r="E1907" s="71"/>
      <c r="F1907" s="71"/>
      <c r="G1907" s="71"/>
      <c r="H1907" s="71"/>
      <c r="I1907" s="72"/>
      <c r="J1907" s="73"/>
    </row>
    <row r="1908" spans="1:10" x14ac:dyDescent="0.35">
      <c r="A1908" s="71"/>
      <c r="B1908" s="71"/>
      <c r="C1908" s="71"/>
      <c r="D1908" s="69"/>
      <c r="E1908" s="71"/>
      <c r="F1908" s="71"/>
      <c r="G1908" s="71"/>
      <c r="H1908" s="71"/>
      <c r="I1908" s="72"/>
      <c r="J1908" s="73"/>
    </row>
    <row r="1909" spans="1:10" x14ac:dyDescent="0.35">
      <c r="A1909" s="71"/>
      <c r="B1909" s="71"/>
      <c r="C1909" s="71"/>
      <c r="D1909" s="69"/>
      <c r="E1909" s="71"/>
      <c r="F1909" s="71"/>
      <c r="G1909" s="71"/>
      <c r="H1909" s="71"/>
      <c r="I1909" s="72"/>
      <c r="J1909" s="73"/>
    </row>
    <row r="1910" spans="1:10" x14ac:dyDescent="0.35">
      <c r="A1910" s="71"/>
      <c r="B1910" s="71"/>
      <c r="C1910" s="71"/>
      <c r="D1910" s="69"/>
      <c r="E1910" s="71"/>
      <c r="F1910" s="71"/>
      <c r="G1910" s="71"/>
      <c r="H1910" s="71"/>
      <c r="I1910" s="72"/>
      <c r="J1910" s="73"/>
    </row>
    <row r="1911" spans="1:10" x14ac:dyDescent="0.35">
      <c r="A1911" s="71"/>
      <c r="B1911" s="71"/>
      <c r="C1911" s="71"/>
      <c r="D1911" s="69"/>
      <c r="E1911" s="71"/>
      <c r="F1911" s="71"/>
      <c r="G1911" s="71"/>
      <c r="H1911" s="71"/>
      <c r="I1911" s="72"/>
      <c r="J1911" s="73"/>
    </row>
    <row r="1912" spans="1:10" x14ac:dyDescent="0.35">
      <c r="A1912" s="71"/>
      <c r="B1912" s="71"/>
      <c r="C1912" s="71"/>
      <c r="D1912" s="69"/>
      <c r="E1912" s="71"/>
      <c r="F1912" s="71"/>
      <c r="G1912" s="71"/>
      <c r="H1912" s="71"/>
      <c r="I1912" s="72"/>
      <c r="J1912" s="73"/>
    </row>
    <row r="1913" spans="1:10" x14ac:dyDescent="0.35">
      <c r="A1913" s="71"/>
      <c r="B1913" s="71"/>
      <c r="C1913" s="71"/>
      <c r="D1913" s="69"/>
      <c r="E1913" s="71"/>
      <c r="F1913" s="71"/>
      <c r="G1913" s="71"/>
      <c r="H1913" s="71"/>
      <c r="I1913" s="72"/>
      <c r="J1913" s="73"/>
    </row>
    <row r="1914" spans="1:10" x14ac:dyDescent="0.35">
      <c r="A1914" s="71"/>
      <c r="B1914" s="71"/>
      <c r="C1914" s="71"/>
      <c r="D1914" s="69"/>
      <c r="E1914" s="71"/>
      <c r="F1914" s="71"/>
      <c r="G1914" s="71"/>
      <c r="H1914" s="71"/>
      <c r="I1914" s="72"/>
      <c r="J1914" s="73"/>
    </row>
    <row r="1915" spans="1:10" x14ac:dyDescent="0.35">
      <c r="A1915" s="71"/>
      <c r="B1915" s="71"/>
      <c r="C1915" s="71"/>
      <c r="D1915" s="69"/>
      <c r="E1915" s="71"/>
      <c r="F1915" s="71"/>
      <c r="G1915" s="71"/>
      <c r="H1915" s="71"/>
      <c r="I1915" s="72"/>
      <c r="J1915" s="73"/>
    </row>
    <row r="1916" spans="1:10" x14ac:dyDescent="0.35">
      <c r="A1916" s="71"/>
      <c r="B1916" s="71"/>
      <c r="C1916" s="71"/>
      <c r="D1916" s="69"/>
      <c r="E1916" s="71"/>
      <c r="F1916" s="71"/>
      <c r="G1916" s="71"/>
      <c r="H1916" s="71"/>
      <c r="I1916" s="72"/>
      <c r="J1916" s="73"/>
    </row>
    <row r="1917" spans="1:10" x14ac:dyDescent="0.35">
      <c r="A1917" s="71"/>
      <c r="B1917" s="71"/>
      <c r="C1917" s="71"/>
      <c r="D1917" s="69"/>
      <c r="E1917" s="71"/>
      <c r="F1917" s="71"/>
      <c r="G1917" s="71"/>
      <c r="H1917" s="71"/>
      <c r="I1917" s="72"/>
      <c r="J1917" s="73"/>
    </row>
    <row r="1918" spans="1:10" x14ac:dyDescent="0.35">
      <c r="A1918" s="71"/>
      <c r="B1918" s="71"/>
      <c r="C1918" s="71"/>
      <c r="D1918" s="69"/>
      <c r="E1918" s="71"/>
      <c r="F1918" s="71"/>
      <c r="G1918" s="71"/>
      <c r="H1918" s="71"/>
      <c r="I1918" s="72"/>
      <c r="J1918" s="73"/>
    </row>
    <row r="1919" spans="1:10" x14ac:dyDescent="0.35">
      <c r="A1919" s="71"/>
      <c r="B1919" s="71"/>
      <c r="C1919" s="71"/>
      <c r="D1919" s="69"/>
      <c r="E1919" s="71"/>
      <c r="F1919" s="71"/>
      <c r="G1919" s="71"/>
      <c r="H1919" s="71"/>
      <c r="I1919" s="72"/>
      <c r="J1919" s="73"/>
    </row>
    <row r="1920" spans="1:10" x14ac:dyDescent="0.35">
      <c r="A1920" s="71"/>
      <c r="B1920" s="71"/>
      <c r="C1920" s="71"/>
      <c r="D1920" s="69"/>
      <c r="E1920" s="71"/>
      <c r="F1920" s="71"/>
      <c r="G1920" s="71"/>
      <c r="H1920" s="71"/>
      <c r="I1920" s="72"/>
      <c r="J1920" s="73"/>
    </row>
    <row r="1921" spans="1:10" x14ac:dyDescent="0.35">
      <c r="A1921" s="71"/>
      <c r="B1921" s="71"/>
      <c r="C1921" s="71"/>
      <c r="D1921" s="69"/>
      <c r="E1921" s="71"/>
      <c r="F1921" s="71"/>
      <c r="G1921" s="71"/>
      <c r="H1921" s="71"/>
      <c r="I1921" s="72"/>
      <c r="J1921" s="73"/>
    </row>
    <row r="1922" spans="1:10" x14ac:dyDescent="0.35">
      <c r="A1922" s="71"/>
      <c r="B1922" s="71"/>
      <c r="C1922" s="71"/>
      <c r="D1922" s="69"/>
      <c r="E1922" s="71"/>
      <c r="F1922" s="71"/>
      <c r="G1922" s="71"/>
      <c r="H1922" s="71"/>
      <c r="I1922" s="72"/>
      <c r="J1922" s="73"/>
    </row>
    <row r="1923" spans="1:10" x14ac:dyDescent="0.35">
      <c r="A1923" s="71"/>
      <c r="B1923" s="71"/>
      <c r="C1923" s="71"/>
      <c r="D1923" s="69"/>
      <c r="E1923" s="71"/>
      <c r="F1923" s="71"/>
      <c r="G1923" s="71"/>
      <c r="H1923" s="71"/>
      <c r="I1923" s="72"/>
      <c r="J1923" s="73"/>
    </row>
    <row r="1924" spans="1:10" x14ac:dyDescent="0.35">
      <c r="A1924" s="71"/>
      <c r="B1924" s="71"/>
      <c r="C1924" s="71"/>
      <c r="D1924" s="69"/>
      <c r="E1924" s="71"/>
      <c r="F1924" s="71"/>
      <c r="G1924" s="71"/>
      <c r="H1924" s="71"/>
      <c r="I1924" s="72"/>
      <c r="J1924" s="73"/>
    </row>
    <row r="1925" spans="1:10" x14ac:dyDescent="0.35">
      <c r="A1925" s="71"/>
      <c r="B1925" s="71"/>
      <c r="C1925" s="71"/>
      <c r="D1925" s="69"/>
      <c r="E1925" s="71"/>
      <c r="F1925" s="71"/>
      <c r="G1925" s="71"/>
      <c r="H1925" s="71"/>
      <c r="I1925" s="72"/>
      <c r="J1925" s="73"/>
    </row>
    <row r="1926" spans="1:10" x14ac:dyDescent="0.35">
      <c r="A1926" s="71"/>
      <c r="B1926" s="71"/>
      <c r="C1926" s="71"/>
      <c r="D1926" s="69"/>
      <c r="E1926" s="71"/>
      <c r="F1926" s="71"/>
      <c r="G1926" s="71"/>
      <c r="H1926" s="71"/>
      <c r="I1926" s="72"/>
      <c r="J1926" s="73"/>
    </row>
    <row r="1927" spans="1:10" x14ac:dyDescent="0.35">
      <c r="A1927" s="71"/>
      <c r="B1927" s="71"/>
      <c r="C1927" s="71"/>
      <c r="D1927" s="69"/>
      <c r="E1927" s="71"/>
      <c r="F1927" s="71"/>
      <c r="G1927" s="71"/>
      <c r="H1927" s="71"/>
      <c r="I1927" s="72"/>
      <c r="J1927" s="73"/>
    </row>
    <row r="1928" spans="1:10" x14ac:dyDescent="0.35">
      <c r="A1928" s="71"/>
      <c r="B1928" s="71"/>
      <c r="C1928" s="71"/>
      <c r="D1928" s="69"/>
      <c r="E1928" s="71"/>
      <c r="F1928" s="71"/>
      <c r="G1928" s="71"/>
      <c r="H1928" s="71"/>
      <c r="I1928" s="72"/>
      <c r="J1928" s="73"/>
    </row>
    <row r="1929" spans="1:10" x14ac:dyDescent="0.35">
      <c r="A1929" s="71"/>
      <c r="B1929" s="71"/>
      <c r="C1929" s="71"/>
      <c r="D1929" s="69"/>
      <c r="E1929" s="71"/>
      <c r="F1929" s="71"/>
      <c r="G1929" s="71"/>
      <c r="H1929" s="71"/>
      <c r="I1929" s="72"/>
      <c r="J1929" s="73"/>
    </row>
    <row r="1930" spans="1:10" x14ac:dyDescent="0.35">
      <c r="A1930" s="71"/>
      <c r="B1930" s="71"/>
      <c r="C1930" s="71"/>
      <c r="D1930" s="69"/>
      <c r="E1930" s="71"/>
      <c r="F1930" s="71"/>
      <c r="G1930" s="71"/>
      <c r="H1930" s="71"/>
      <c r="I1930" s="72"/>
      <c r="J1930" s="73"/>
    </row>
    <row r="1931" spans="1:10" x14ac:dyDescent="0.35">
      <c r="A1931" s="71"/>
      <c r="B1931" s="71"/>
      <c r="C1931" s="71"/>
      <c r="D1931" s="69"/>
      <c r="E1931" s="71"/>
      <c r="F1931" s="71"/>
      <c r="G1931" s="71"/>
      <c r="H1931" s="71"/>
      <c r="I1931" s="72"/>
      <c r="J1931" s="73"/>
    </row>
    <row r="1932" spans="1:10" x14ac:dyDescent="0.35">
      <c r="A1932" s="71"/>
      <c r="B1932" s="71"/>
      <c r="C1932" s="71"/>
      <c r="D1932" s="69"/>
      <c r="E1932" s="71"/>
      <c r="F1932" s="71"/>
      <c r="G1932" s="71"/>
      <c r="H1932" s="71"/>
      <c r="I1932" s="72"/>
      <c r="J1932" s="73"/>
    </row>
    <row r="1933" spans="1:10" x14ac:dyDescent="0.35">
      <c r="A1933" s="71"/>
      <c r="B1933" s="71"/>
      <c r="C1933" s="71"/>
      <c r="D1933" s="69"/>
      <c r="E1933" s="71"/>
      <c r="F1933" s="71"/>
      <c r="G1933" s="71"/>
      <c r="H1933" s="71"/>
      <c r="I1933" s="72"/>
      <c r="J1933" s="73"/>
    </row>
    <row r="1934" spans="1:10" x14ac:dyDescent="0.35">
      <c r="A1934" s="71"/>
      <c r="B1934" s="71"/>
      <c r="C1934" s="71"/>
      <c r="D1934" s="69"/>
      <c r="E1934" s="71"/>
      <c r="F1934" s="71"/>
      <c r="G1934" s="71"/>
      <c r="H1934" s="71"/>
      <c r="I1934" s="72"/>
      <c r="J1934" s="73"/>
    </row>
    <row r="1935" spans="1:10" x14ac:dyDescent="0.35">
      <c r="A1935" s="71"/>
      <c r="B1935" s="71"/>
      <c r="C1935" s="71"/>
      <c r="D1935" s="69"/>
      <c r="E1935" s="71"/>
      <c r="F1935" s="71"/>
      <c r="G1935" s="71"/>
      <c r="H1935" s="71"/>
      <c r="I1935" s="72"/>
      <c r="J1935" s="73"/>
    </row>
    <row r="1936" spans="1:10" x14ac:dyDescent="0.35">
      <c r="A1936" s="71"/>
      <c r="B1936" s="71"/>
      <c r="C1936" s="71"/>
      <c r="D1936" s="69"/>
      <c r="E1936" s="71"/>
      <c r="F1936" s="71"/>
      <c r="G1936" s="71"/>
      <c r="H1936" s="71"/>
      <c r="I1936" s="72"/>
      <c r="J1936" s="73"/>
    </row>
    <row r="1937" spans="1:10" x14ac:dyDescent="0.35">
      <c r="A1937" s="71"/>
      <c r="B1937" s="71"/>
      <c r="C1937" s="71"/>
      <c r="D1937" s="69"/>
      <c r="E1937" s="71"/>
      <c r="F1937" s="71"/>
      <c r="G1937" s="71"/>
      <c r="H1937" s="71"/>
      <c r="I1937" s="72"/>
      <c r="J1937" s="73"/>
    </row>
    <row r="1938" spans="1:10" x14ac:dyDescent="0.35">
      <c r="A1938" s="71"/>
      <c r="B1938" s="71"/>
      <c r="C1938" s="71"/>
      <c r="D1938" s="69"/>
      <c r="E1938" s="71"/>
      <c r="F1938" s="71"/>
      <c r="G1938" s="71"/>
      <c r="H1938" s="71"/>
      <c r="I1938" s="72"/>
      <c r="J1938" s="73"/>
    </row>
    <row r="1939" spans="1:10" x14ac:dyDescent="0.35">
      <c r="A1939" s="71"/>
      <c r="B1939" s="71"/>
      <c r="C1939" s="71"/>
      <c r="D1939" s="69"/>
      <c r="E1939" s="71"/>
      <c r="F1939" s="71"/>
      <c r="G1939" s="71"/>
      <c r="H1939" s="71"/>
      <c r="I1939" s="72"/>
      <c r="J1939" s="73"/>
    </row>
    <row r="1940" spans="1:10" x14ac:dyDescent="0.35">
      <c r="A1940" s="71"/>
      <c r="B1940" s="71"/>
      <c r="C1940" s="71"/>
      <c r="D1940" s="69"/>
      <c r="E1940" s="71"/>
      <c r="F1940" s="71"/>
      <c r="G1940" s="71"/>
      <c r="H1940" s="71"/>
      <c r="I1940" s="72"/>
      <c r="J1940" s="73"/>
    </row>
    <row r="1941" spans="1:10" x14ac:dyDescent="0.35">
      <c r="A1941" s="71"/>
      <c r="B1941" s="71"/>
      <c r="C1941" s="71"/>
      <c r="D1941" s="69"/>
      <c r="E1941" s="71"/>
      <c r="F1941" s="71"/>
      <c r="G1941" s="71"/>
      <c r="H1941" s="71"/>
      <c r="I1941" s="72"/>
      <c r="J1941" s="73"/>
    </row>
    <row r="1942" spans="1:10" x14ac:dyDescent="0.35">
      <c r="A1942" s="71"/>
      <c r="B1942" s="71"/>
      <c r="C1942" s="71"/>
      <c r="D1942" s="69"/>
      <c r="E1942" s="71"/>
      <c r="F1942" s="71"/>
      <c r="G1942" s="71"/>
      <c r="H1942" s="71"/>
      <c r="I1942" s="72"/>
      <c r="J1942" s="73"/>
    </row>
    <row r="1943" spans="1:10" x14ac:dyDescent="0.35">
      <c r="A1943" s="71"/>
      <c r="B1943" s="71"/>
      <c r="C1943" s="71"/>
      <c r="D1943" s="69"/>
      <c r="E1943" s="71"/>
      <c r="F1943" s="71"/>
      <c r="G1943" s="71"/>
      <c r="H1943" s="71"/>
      <c r="I1943" s="72"/>
      <c r="J1943" s="73"/>
    </row>
    <row r="1944" spans="1:10" x14ac:dyDescent="0.35">
      <c r="A1944" s="71"/>
      <c r="B1944" s="71"/>
      <c r="C1944" s="71"/>
      <c r="D1944" s="69"/>
      <c r="E1944" s="71"/>
      <c r="F1944" s="71"/>
      <c r="G1944" s="71"/>
      <c r="H1944" s="71"/>
      <c r="I1944" s="72"/>
      <c r="J1944" s="73"/>
    </row>
    <row r="1945" spans="1:10" x14ac:dyDescent="0.35">
      <c r="A1945" s="71"/>
      <c r="B1945" s="71"/>
      <c r="C1945" s="71"/>
      <c r="D1945" s="69"/>
      <c r="E1945" s="71"/>
      <c r="F1945" s="71"/>
      <c r="G1945" s="71"/>
      <c r="H1945" s="71"/>
      <c r="I1945" s="72"/>
      <c r="J1945" s="73"/>
    </row>
    <row r="1946" spans="1:10" x14ac:dyDescent="0.35">
      <c r="A1946" s="71"/>
      <c r="B1946" s="71"/>
      <c r="C1946" s="71"/>
      <c r="D1946" s="69"/>
      <c r="E1946" s="71"/>
      <c r="F1946" s="71"/>
      <c r="G1946" s="71"/>
      <c r="H1946" s="71"/>
      <c r="I1946" s="72"/>
      <c r="J1946" s="73"/>
    </row>
    <row r="1947" spans="1:10" x14ac:dyDescent="0.35">
      <c r="A1947" s="71"/>
      <c r="B1947" s="71"/>
      <c r="C1947" s="71"/>
      <c r="D1947" s="69"/>
      <c r="E1947" s="71"/>
      <c r="F1947" s="71"/>
      <c r="G1947" s="71"/>
      <c r="H1947" s="71"/>
      <c r="I1947" s="72"/>
      <c r="J1947" s="73"/>
    </row>
    <row r="1948" spans="1:10" x14ac:dyDescent="0.35">
      <c r="A1948" s="71"/>
      <c r="B1948" s="71"/>
      <c r="C1948" s="71"/>
      <c r="D1948" s="69"/>
      <c r="E1948" s="71"/>
      <c r="F1948" s="71"/>
      <c r="G1948" s="71"/>
      <c r="H1948" s="71"/>
      <c r="I1948" s="72"/>
      <c r="J1948" s="73"/>
    </row>
    <row r="1949" spans="1:10" x14ac:dyDescent="0.35">
      <c r="A1949" s="71"/>
      <c r="B1949" s="71"/>
      <c r="C1949" s="71"/>
      <c r="D1949" s="69"/>
      <c r="E1949" s="71"/>
      <c r="F1949" s="71"/>
      <c r="G1949" s="71"/>
      <c r="H1949" s="71"/>
      <c r="I1949" s="72"/>
      <c r="J1949" s="73"/>
    </row>
    <row r="1950" spans="1:10" x14ac:dyDescent="0.35">
      <c r="A1950" s="71"/>
      <c r="B1950" s="71"/>
      <c r="C1950" s="71"/>
      <c r="D1950" s="69"/>
      <c r="E1950" s="71"/>
      <c r="F1950" s="71"/>
      <c r="G1950" s="71"/>
      <c r="H1950" s="71"/>
      <c r="I1950" s="72"/>
      <c r="J1950" s="73"/>
    </row>
    <row r="1951" spans="1:10" x14ac:dyDescent="0.35">
      <c r="A1951" s="71"/>
      <c r="B1951" s="71"/>
      <c r="C1951" s="71"/>
      <c r="D1951" s="69"/>
      <c r="E1951" s="71"/>
      <c r="F1951" s="71"/>
      <c r="G1951" s="71"/>
      <c r="H1951" s="71"/>
      <c r="I1951" s="72"/>
      <c r="J1951" s="73"/>
    </row>
    <row r="1952" spans="1:10" x14ac:dyDescent="0.35">
      <c r="A1952" s="71"/>
      <c r="B1952" s="71"/>
      <c r="C1952" s="71"/>
      <c r="D1952" s="69"/>
      <c r="E1952" s="71"/>
      <c r="F1952" s="71"/>
      <c r="G1952" s="71"/>
      <c r="H1952" s="71"/>
      <c r="I1952" s="72"/>
      <c r="J1952" s="73"/>
    </row>
    <row r="1953" spans="1:10" x14ac:dyDescent="0.35">
      <c r="A1953" s="71"/>
      <c r="B1953" s="71"/>
      <c r="C1953" s="71"/>
      <c r="D1953" s="69"/>
      <c r="E1953" s="71"/>
      <c r="F1953" s="71"/>
      <c r="G1953" s="71"/>
      <c r="H1953" s="71"/>
      <c r="I1953" s="72"/>
      <c r="J1953" s="73"/>
    </row>
    <row r="1954" spans="1:10" x14ac:dyDescent="0.35">
      <c r="A1954" s="71"/>
      <c r="B1954" s="71"/>
      <c r="C1954" s="71"/>
      <c r="D1954" s="69"/>
      <c r="E1954" s="71"/>
      <c r="F1954" s="71"/>
      <c r="G1954" s="71"/>
      <c r="H1954" s="71"/>
      <c r="I1954" s="72"/>
      <c r="J1954" s="73"/>
    </row>
    <row r="1955" spans="1:10" x14ac:dyDescent="0.35">
      <c r="A1955" s="71"/>
      <c r="B1955" s="71"/>
      <c r="C1955" s="71"/>
      <c r="D1955" s="69"/>
      <c r="E1955" s="71"/>
      <c r="F1955" s="71"/>
      <c r="G1955" s="71"/>
      <c r="H1955" s="71"/>
      <c r="I1955" s="72"/>
      <c r="J1955" s="73"/>
    </row>
    <row r="1956" spans="1:10" x14ac:dyDescent="0.35">
      <c r="A1956" s="71"/>
      <c r="B1956" s="71"/>
      <c r="C1956" s="71"/>
      <c r="D1956" s="69"/>
      <c r="E1956" s="71"/>
      <c r="F1956" s="71"/>
      <c r="G1956" s="71"/>
      <c r="H1956" s="71"/>
      <c r="I1956" s="72"/>
      <c r="J1956" s="73"/>
    </row>
    <row r="1957" spans="1:10" x14ac:dyDescent="0.35">
      <c r="A1957" s="71"/>
      <c r="B1957" s="71"/>
      <c r="C1957" s="71"/>
      <c r="D1957" s="69"/>
      <c r="E1957" s="71"/>
      <c r="F1957" s="71"/>
      <c r="G1957" s="71"/>
      <c r="H1957" s="71"/>
      <c r="I1957" s="72"/>
      <c r="J1957" s="73"/>
    </row>
    <row r="1958" spans="1:10" x14ac:dyDescent="0.35">
      <c r="A1958" s="71"/>
      <c r="B1958" s="71"/>
      <c r="C1958" s="71"/>
      <c r="D1958" s="69"/>
      <c r="E1958" s="71"/>
      <c r="F1958" s="71"/>
      <c r="G1958" s="71"/>
      <c r="H1958" s="71"/>
      <c r="I1958" s="72"/>
      <c r="J1958" s="73"/>
    </row>
    <row r="1959" spans="1:10" x14ac:dyDescent="0.35">
      <c r="A1959" s="71"/>
      <c r="B1959" s="71"/>
      <c r="C1959" s="71"/>
      <c r="D1959" s="69"/>
      <c r="E1959" s="71"/>
      <c r="F1959" s="71"/>
      <c r="G1959" s="71"/>
      <c r="H1959" s="71"/>
      <c r="I1959" s="72"/>
      <c r="J1959" s="73"/>
    </row>
    <row r="1960" spans="1:10" x14ac:dyDescent="0.35">
      <c r="A1960" s="71"/>
      <c r="B1960" s="71"/>
      <c r="C1960" s="71"/>
      <c r="D1960" s="69"/>
      <c r="E1960" s="71"/>
      <c r="F1960" s="71"/>
      <c r="G1960" s="71"/>
      <c r="H1960" s="71"/>
      <c r="I1960" s="72"/>
      <c r="J1960" s="73"/>
    </row>
    <row r="1961" spans="1:10" x14ac:dyDescent="0.35">
      <c r="A1961" s="71"/>
      <c r="B1961" s="71"/>
      <c r="C1961" s="71"/>
      <c r="D1961" s="69"/>
      <c r="E1961" s="71"/>
      <c r="F1961" s="71"/>
      <c r="G1961" s="71"/>
      <c r="H1961" s="71"/>
      <c r="I1961" s="72"/>
      <c r="J1961" s="73"/>
    </row>
    <row r="1962" spans="1:10" x14ac:dyDescent="0.35">
      <c r="A1962" s="71"/>
      <c r="B1962" s="71"/>
      <c r="C1962" s="71"/>
      <c r="D1962" s="69"/>
      <c r="E1962" s="71"/>
      <c r="F1962" s="71"/>
      <c r="G1962" s="71"/>
      <c r="H1962" s="71"/>
      <c r="I1962" s="72"/>
      <c r="J1962" s="73"/>
    </row>
    <row r="1963" spans="1:10" x14ac:dyDescent="0.35">
      <c r="A1963" s="71"/>
      <c r="B1963" s="71"/>
      <c r="C1963" s="71"/>
      <c r="D1963" s="69"/>
      <c r="E1963" s="71"/>
      <c r="F1963" s="71"/>
      <c r="G1963" s="71"/>
      <c r="H1963" s="71"/>
      <c r="I1963" s="72"/>
      <c r="J1963" s="73"/>
    </row>
    <row r="1964" spans="1:10" x14ac:dyDescent="0.35">
      <c r="A1964" s="71"/>
      <c r="B1964" s="71"/>
      <c r="C1964" s="71"/>
      <c r="D1964" s="69"/>
      <c r="E1964" s="71"/>
      <c r="F1964" s="71"/>
      <c r="G1964" s="71"/>
      <c r="H1964" s="71"/>
      <c r="I1964" s="72"/>
      <c r="J1964" s="73"/>
    </row>
    <row r="1965" spans="1:10" x14ac:dyDescent="0.35">
      <c r="A1965" s="71"/>
      <c r="B1965" s="71"/>
      <c r="C1965" s="71"/>
      <c r="D1965" s="69"/>
      <c r="E1965" s="71"/>
      <c r="F1965" s="71"/>
      <c r="G1965" s="71"/>
      <c r="H1965" s="71"/>
      <c r="I1965" s="72"/>
      <c r="J1965" s="73"/>
    </row>
    <row r="1966" spans="1:10" x14ac:dyDescent="0.35">
      <c r="A1966" s="71"/>
      <c r="B1966" s="71"/>
      <c r="C1966" s="71"/>
      <c r="D1966" s="69"/>
      <c r="E1966" s="71"/>
      <c r="F1966" s="71"/>
      <c r="G1966" s="71"/>
      <c r="H1966" s="71"/>
      <c r="I1966" s="72"/>
      <c r="J1966" s="73"/>
    </row>
    <row r="1967" spans="1:10" x14ac:dyDescent="0.35">
      <c r="A1967" s="71"/>
      <c r="B1967" s="71"/>
      <c r="C1967" s="71"/>
      <c r="D1967" s="69"/>
      <c r="E1967" s="71"/>
      <c r="F1967" s="71"/>
      <c r="G1967" s="71"/>
      <c r="H1967" s="71"/>
      <c r="I1967" s="72"/>
      <c r="J1967" s="73"/>
    </row>
    <row r="1968" spans="1:10" x14ac:dyDescent="0.35">
      <c r="A1968" s="71"/>
      <c r="B1968" s="71"/>
      <c r="C1968" s="71"/>
      <c r="D1968" s="69"/>
      <c r="E1968" s="71"/>
      <c r="F1968" s="71"/>
      <c r="G1968" s="71"/>
      <c r="H1968" s="71"/>
      <c r="I1968" s="72"/>
      <c r="J1968" s="73"/>
    </row>
    <row r="1969" spans="1:10" x14ac:dyDescent="0.35">
      <c r="A1969" s="71"/>
      <c r="B1969" s="71"/>
      <c r="C1969" s="71"/>
      <c r="D1969" s="69"/>
      <c r="E1969" s="71"/>
      <c r="F1969" s="71"/>
      <c r="G1969" s="71"/>
      <c r="H1969" s="71"/>
      <c r="I1969" s="72"/>
      <c r="J1969" s="73"/>
    </row>
    <row r="1970" spans="1:10" x14ac:dyDescent="0.35">
      <c r="A1970" s="71"/>
      <c r="B1970" s="71"/>
      <c r="C1970" s="71"/>
      <c r="D1970" s="69"/>
      <c r="E1970" s="71"/>
      <c r="F1970" s="71"/>
      <c r="G1970" s="71"/>
      <c r="H1970" s="71"/>
      <c r="I1970" s="72"/>
      <c r="J1970" s="73"/>
    </row>
    <row r="1971" spans="1:10" x14ac:dyDescent="0.35">
      <c r="A1971" s="71"/>
      <c r="B1971" s="71"/>
      <c r="C1971" s="71"/>
      <c r="D1971" s="69"/>
      <c r="E1971" s="71"/>
      <c r="F1971" s="71"/>
      <c r="G1971" s="71"/>
      <c r="H1971" s="71"/>
      <c r="I1971" s="72"/>
      <c r="J1971" s="73"/>
    </row>
    <row r="1972" spans="1:10" x14ac:dyDescent="0.35">
      <c r="A1972" s="71"/>
      <c r="B1972" s="71"/>
      <c r="C1972" s="71"/>
      <c r="D1972" s="69"/>
      <c r="E1972" s="71"/>
      <c r="F1972" s="71"/>
      <c r="G1972" s="71"/>
      <c r="H1972" s="71"/>
      <c r="I1972" s="72"/>
      <c r="J1972" s="73"/>
    </row>
    <row r="1973" spans="1:10" x14ac:dyDescent="0.35">
      <c r="A1973" s="71"/>
      <c r="B1973" s="71"/>
      <c r="C1973" s="71"/>
      <c r="D1973" s="69"/>
      <c r="E1973" s="71"/>
      <c r="F1973" s="71"/>
      <c r="G1973" s="71"/>
      <c r="H1973" s="71"/>
      <c r="I1973" s="72"/>
      <c r="J1973" s="73"/>
    </row>
    <row r="1974" spans="1:10" x14ac:dyDescent="0.35">
      <c r="A1974" s="71"/>
      <c r="B1974" s="71"/>
      <c r="C1974" s="71"/>
      <c r="D1974" s="69"/>
      <c r="E1974" s="71"/>
      <c r="F1974" s="71"/>
      <c r="G1974" s="71"/>
      <c r="H1974" s="71"/>
      <c r="I1974" s="72"/>
      <c r="J1974" s="73"/>
    </row>
    <row r="1975" spans="1:10" x14ac:dyDescent="0.35">
      <c r="A1975" s="71"/>
      <c r="B1975" s="71"/>
      <c r="C1975" s="71"/>
      <c r="D1975" s="69"/>
      <c r="E1975" s="71"/>
      <c r="F1975" s="71"/>
      <c r="G1975" s="71"/>
      <c r="H1975" s="71"/>
      <c r="I1975" s="72"/>
      <c r="J1975" s="73"/>
    </row>
    <row r="1976" spans="1:10" x14ac:dyDescent="0.35">
      <c r="A1976" s="71"/>
      <c r="B1976" s="71"/>
      <c r="C1976" s="71"/>
      <c r="D1976" s="69"/>
      <c r="E1976" s="71"/>
      <c r="F1976" s="71"/>
      <c r="G1976" s="71"/>
      <c r="H1976" s="71"/>
      <c r="I1976" s="72"/>
      <c r="J1976" s="73"/>
    </row>
    <row r="1977" spans="1:10" x14ac:dyDescent="0.35">
      <c r="A1977" s="71"/>
      <c r="B1977" s="71"/>
      <c r="C1977" s="71"/>
      <c r="D1977" s="69"/>
      <c r="E1977" s="71"/>
      <c r="F1977" s="71"/>
      <c r="G1977" s="71"/>
      <c r="H1977" s="71"/>
      <c r="I1977" s="72"/>
      <c r="J1977" s="73"/>
    </row>
    <row r="1978" spans="1:10" x14ac:dyDescent="0.35">
      <c r="A1978" s="71"/>
      <c r="B1978" s="71"/>
      <c r="C1978" s="71"/>
      <c r="D1978" s="69"/>
      <c r="E1978" s="71"/>
      <c r="F1978" s="71"/>
      <c r="G1978" s="71"/>
      <c r="H1978" s="71"/>
      <c r="I1978" s="72"/>
      <c r="J1978" s="73"/>
    </row>
    <row r="1979" spans="1:10" x14ac:dyDescent="0.35">
      <c r="A1979" s="71"/>
      <c r="B1979" s="71"/>
      <c r="C1979" s="71"/>
      <c r="D1979" s="69"/>
      <c r="E1979" s="71"/>
      <c r="F1979" s="71"/>
      <c r="G1979" s="71"/>
      <c r="H1979" s="71"/>
      <c r="I1979" s="72"/>
      <c r="J1979" s="73"/>
    </row>
    <row r="1980" spans="1:10" x14ac:dyDescent="0.35">
      <c r="A1980" s="71"/>
      <c r="B1980" s="71"/>
      <c r="C1980" s="71"/>
      <c r="D1980" s="69"/>
      <c r="E1980" s="71"/>
      <c r="F1980" s="71"/>
      <c r="G1980" s="71"/>
      <c r="H1980" s="71"/>
      <c r="I1980" s="72"/>
      <c r="J1980" s="73"/>
    </row>
    <row r="1981" spans="1:10" x14ac:dyDescent="0.35">
      <c r="A1981" s="71"/>
      <c r="B1981" s="71"/>
      <c r="C1981" s="71"/>
      <c r="D1981" s="69"/>
      <c r="E1981" s="71"/>
      <c r="F1981" s="71"/>
      <c r="G1981" s="71"/>
      <c r="H1981" s="71"/>
      <c r="I1981" s="72"/>
      <c r="J1981" s="73"/>
    </row>
    <row r="1982" spans="1:10" x14ac:dyDescent="0.35">
      <c r="A1982" s="71"/>
      <c r="B1982" s="71"/>
      <c r="C1982" s="71"/>
      <c r="D1982" s="69"/>
      <c r="E1982" s="71"/>
      <c r="F1982" s="71"/>
      <c r="G1982" s="71"/>
      <c r="H1982" s="71"/>
      <c r="I1982" s="72"/>
      <c r="J1982" s="73"/>
    </row>
    <row r="1983" spans="1:10" x14ac:dyDescent="0.35">
      <c r="A1983" s="71"/>
      <c r="B1983" s="71"/>
      <c r="C1983" s="71"/>
      <c r="D1983" s="69"/>
      <c r="E1983" s="71"/>
      <c r="F1983" s="71"/>
      <c r="G1983" s="71"/>
      <c r="H1983" s="71"/>
      <c r="I1983" s="72"/>
      <c r="J1983" s="73"/>
    </row>
    <row r="1984" spans="1:10" x14ac:dyDescent="0.35">
      <c r="A1984" s="71"/>
      <c r="B1984" s="71"/>
      <c r="C1984" s="71"/>
      <c r="D1984" s="69"/>
      <c r="E1984" s="71"/>
      <c r="F1984" s="71"/>
      <c r="G1984" s="71"/>
      <c r="H1984" s="71"/>
      <c r="I1984" s="72"/>
      <c r="J1984" s="73"/>
    </row>
    <row r="1985" spans="1:10" x14ac:dyDescent="0.35">
      <c r="A1985" s="71"/>
      <c r="B1985" s="71"/>
      <c r="C1985" s="71"/>
      <c r="D1985" s="69"/>
      <c r="E1985" s="71"/>
      <c r="F1985" s="71"/>
      <c r="G1985" s="71"/>
      <c r="H1985" s="71"/>
      <c r="I1985" s="72"/>
      <c r="J1985" s="73"/>
    </row>
    <row r="1986" spans="1:10" x14ac:dyDescent="0.35">
      <c r="A1986" s="71"/>
      <c r="B1986" s="71"/>
      <c r="C1986" s="71"/>
      <c r="D1986" s="69"/>
      <c r="E1986" s="71"/>
      <c r="F1986" s="71"/>
      <c r="G1986" s="71"/>
      <c r="H1986" s="71"/>
      <c r="I1986" s="72"/>
      <c r="J1986" s="73"/>
    </row>
    <row r="1987" spans="1:10" x14ac:dyDescent="0.35">
      <c r="A1987" s="71"/>
      <c r="B1987" s="71"/>
      <c r="C1987" s="71"/>
      <c r="D1987" s="69"/>
      <c r="E1987" s="71"/>
      <c r="F1987" s="71"/>
      <c r="G1987" s="71"/>
      <c r="H1987" s="71"/>
      <c r="I1987" s="72"/>
      <c r="J1987" s="73"/>
    </row>
    <row r="1988" spans="1:10" x14ac:dyDescent="0.35">
      <c r="A1988" s="71"/>
      <c r="B1988" s="71"/>
      <c r="C1988" s="71"/>
      <c r="D1988" s="69"/>
      <c r="E1988" s="71"/>
      <c r="F1988" s="71"/>
      <c r="G1988" s="71"/>
      <c r="H1988" s="71"/>
      <c r="I1988" s="72"/>
      <c r="J1988" s="73"/>
    </row>
    <row r="1989" spans="1:10" x14ac:dyDescent="0.35">
      <c r="A1989" s="71"/>
      <c r="B1989" s="71"/>
      <c r="C1989" s="71"/>
      <c r="D1989" s="69"/>
      <c r="E1989" s="71"/>
      <c r="F1989" s="71"/>
      <c r="G1989" s="71"/>
      <c r="H1989" s="71"/>
      <c r="I1989" s="72"/>
      <c r="J1989" s="73"/>
    </row>
    <row r="1990" spans="1:10" x14ac:dyDescent="0.35">
      <c r="A1990" s="71"/>
      <c r="B1990" s="71"/>
      <c r="C1990" s="71"/>
      <c r="D1990" s="69"/>
      <c r="E1990" s="71"/>
      <c r="F1990" s="71"/>
      <c r="G1990" s="71"/>
      <c r="H1990" s="71"/>
      <c r="I1990" s="72"/>
      <c r="J1990" s="73"/>
    </row>
    <row r="1991" spans="1:10" x14ac:dyDescent="0.35">
      <c r="A1991" s="71"/>
      <c r="B1991" s="71"/>
      <c r="C1991" s="71"/>
      <c r="D1991" s="69"/>
      <c r="E1991" s="71"/>
      <c r="F1991" s="71"/>
      <c r="G1991" s="71"/>
      <c r="H1991" s="71"/>
      <c r="I1991" s="72"/>
      <c r="J1991" s="73"/>
    </row>
    <row r="1992" spans="1:10" x14ac:dyDescent="0.35">
      <c r="A1992" s="71"/>
      <c r="B1992" s="71"/>
      <c r="C1992" s="71"/>
      <c r="D1992" s="69"/>
      <c r="E1992" s="71"/>
      <c r="F1992" s="71"/>
      <c r="G1992" s="71"/>
      <c r="H1992" s="71"/>
      <c r="I1992" s="72"/>
      <c r="J1992" s="73"/>
    </row>
    <row r="1993" spans="1:10" x14ac:dyDescent="0.35">
      <c r="A1993" s="71"/>
      <c r="B1993" s="71"/>
      <c r="C1993" s="71"/>
      <c r="D1993" s="69"/>
      <c r="E1993" s="71"/>
      <c r="F1993" s="71"/>
      <c r="G1993" s="71"/>
      <c r="H1993" s="71"/>
      <c r="I1993" s="72"/>
      <c r="J1993" s="73"/>
    </row>
    <row r="1994" spans="1:10" x14ac:dyDescent="0.35">
      <c r="A1994" s="71"/>
      <c r="B1994" s="71"/>
      <c r="C1994" s="71"/>
      <c r="D1994" s="69"/>
      <c r="E1994" s="71"/>
      <c r="F1994" s="71"/>
      <c r="G1994" s="71"/>
      <c r="H1994" s="71"/>
      <c r="I1994" s="72"/>
      <c r="J1994" s="73"/>
    </row>
    <row r="1995" spans="1:10" x14ac:dyDescent="0.35">
      <c r="A1995" s="71"/>
      <c r="B1995" s="71"/>
      <c r="C1995" s="71"/>
      <c r="D1995" s="69"/>
      <c r="E1995" s="71"/>
      <c r="F1995" s="71"/>
      <c r="G1995" s="71"/>
      <c r="H1995" s="71"/>
      <c r="I1995" s="72"/>
      <c r="J1995" s="73"/>
    </row>
    <row r="1996" spans="1:10" x14ac:dyDescent="0.35">
      <c r="A1996" s="71"/>
      <c r="B1996" s="71"/>
      <c r="C1996" s="71"/>
      <c r="D1996" s="69"/>
      <c r="E1996" s="71"/>
      <c r="F1996" s="71"/>
      <c r="G1996" s="71"/>
      <c r="H1996" s="71"/>
      <c r="I1996" s="72"/>
      <c r="J1996" s="73"/>
    </row>
    <row r="1997" spans="1:10" x14ac:dyDescent="0.35">
      <c r="A1997" s="71"/>
      <c r="B1997" s="71"/>
      <c r="C1997" s="71"/>
      <c r="D1997" s="69"/>
      <c r="E1997" s="71"/>
      <c r="F1997" s="71"/>
      <c r="G1997" s="71"/>
      <c r="H1997" s="71"/>
      <c r="I1997" s="72"/>
      <c r="J1997" s="73"/>
    </row>
    <row r="1998" spans="1:10" x14ac:dyDescent="0.35">
      <c r="A1998" s="71"/>
      <c r="B1998" s="71"/>
      <c r="C1998" s="71"/>
      <c r="D1998" s="69"/>
      <c r="E1998" s="71"/>
      <c r="F1998" s="71"/>
      <c r="G1998" s="71"/>
      <c r="H1998" s="71"/>
      <c r="I1998" s="72"/>
      <c r="J1998" s="73"/>
    </row>
    <row r="1999" spans="1:10" x14ac:dyDescent="0.35">
      <c r="A1999" s="71"/>
      <c r="B1999" s="71"/>
      <c r="C1999" s="71"/>
      <c r="D1999" s="69"/>
      <c r="E1999" s="71"/>
      <c r="F1999" s="71"/>
      <c r="G1999" s="71"/>
      <c r="H1999" s="71"/>
      <c r="I1999" s="72"/>
      <c r="J1999" s="73"/>
    </row>
    <row r="2000" spans="1:10" x14ac:dyDescent="0.35">
      <c r="A2000" s="71"/>
      <c r="B2000" s="71"/>
      <c r="C2000" s="71"/>
      <c r="D2000" s="69"/>
      <c r="E2000" s="71"/>
      <c r="F2000" s="71"/>
      <c r="G2000" s="71"/>
      <c r="H2000" s="71"/>
      <c r="I2000" s="72"/>
      <c r="J2000" s="73"/>
    </row>
    <row r="2001" spans="1:10" x14ac:dyDescent="0.35">
      <c r="A2001" s="71"/>
      <c r="B2001" s="71"/>
      <c r="C2001" s="71"/>
      <c r="D2001" s="69"/>
      <c r="E2001" s="71"/>
      <c r="F2001" s="71"/>
      <c r="G2001" s="71"/>
      <c r="H2001" s="71"/>
      <c r="I2001" s="72"/>
      <c r="J2001" s="73"/>
    </row>
    <row r="2002" spans="1:10" x14ac:dyDescent="0.35">
      <c r="A2002" s="71"/>
      <c r="B2002" s="71"/>
      <c r="C2002" s="71"/>
      <c r="D2002" s="69"/>
      <c r="E2002" s="71"/>
      <c r="F2002" s="71"/>
      <c r="G2002" s="71"/>
      <c r="H2002" s="71"/>
      <c r="I2002" s="72"/>
      <c r="J2002" s="73"/>
    </row>
    <row r="2003" spans="1:10" x14ac:dyDescent="0.35">
      <c r="A2003" s="71"/>
      <c r="B2003" s="71"/>
      <c r="C2003" s="71"/>
      <c r="D2003" s="69"/>
      <c r="E2003" s="71"/>
      <c r="F2003" s="71"/>
      <c r="G2003" s="71"/>
      <c r="H2003" s="71"/>
      <c r="I2003" s="72"/>
      <c r="J2003" s="73"/>
    </row>
    <row r="2004" spans="1:10" x14ac:dyDescent="0.35">
      <c r="A2004" s="71"/>
      <c r="B2004" s="71"/>
      <c r="C2004" s="71"/>
      <c r="D2004" s="69"/>
      <c r="E2004" s="71"/>
      <c r="F2004" s="71"/>
      <c r="G2004" s="71"/>
      <c r="H2004" s="71"/>
      <c r="I2004" s="72"/>
      <c r="J2004" s="73"/>
    </row>
    <row r="2005" spans="1:10" x14ac:dyDescent="0.35">
      <c r="A2005" s="71"/>
      <c r="B2005" s="71"/>
      <c r="C2005" s="71"/>
      <c r="D2005" s="69"/>
      <c r="E2005" s="71"/>
      <c r="F2005" s="71"/>
      <c r="G2005" s="71"/>
      <c r="H2005" s="71"/>
      <c r="I2005" s="72"/>
      <c r="J2005" s="73"/>
    </row>
    <row r="2006" spans="1:10" x14ac:dyDescent="0.35">
      <c r="A2006" s="71"/>
      <c r="B2006" s="71"/>
      <c r="C2006" s="71"/>
      <c r="D2006" s="69"/>
      <c r="E2006" s="71"/>
      <c r="F2006" s="71"/>
      <c r="G2006" s="71"/>
      <c r="H2006" s="71"/>
      <c r="I2006" s="72"/>
      <c r="J2006" s="73"/>
    </row>
    <row r="2007" spans="1:10" x14ac:dyDescent="0.35">
      <c r="A2007" s="71"/>
      <c r="B2007" s="71"/>
      <c r="C2007" s="71"/>
      <c r="D2007" s="69"/>
      <c r="E2007" s="71"/>
      <c r="F2007" s="71"/>
      <c r="G2007" s="71"/>
      <c r="H2007" s="71"/>
      <c r="I2007" s="72"/>
      <c r="J2007" s="73"/>
    </row>
    <row r="2008" spans="1:10" x14ac:dyDescent="0.35">
      <c r="A2008" s="71"/>
      <c r="B2008" s="71"/>
      <c r="C2008" s="71"/>
      <c r="D2008" s="69"/>
      <c r="E2008" s="71"/>
      <c r="F2008" s="71"/>
      <c r="G2008" s="71"/>
      <c r="H2008" s="71"/>
      <c r="I2008" s="72"/>
      <c r="J2008" s="73"/>
    </row>
    <row r="2009" spans="1:10" x14ac:dyDescent="0.35">
      <c r="A2009" s="71"/>
      <c r="B2009" s="71"/>
      <c r="C2009" s="71"/>
      <c r="D2009" s="69"/>
      <c r="E2009" s="71"/>
      <c r="F2009" s="71"/>
      <c r="G2009" s="71"/>
      <c r="H2009" s="71"/>
      <c r="I2009" s="72"/>
      <c r="J2009" s="73"/>
    </row>
    <row r="2010" spans="1:10" x14ac:dyDescent="0.35">
      <c r="A2010" s="71"/>
      <c r="B2010" s="71"/>
      <c r="C2010" s="71"/>
      <c r="D2010" s="69"/>
      <c r="E2010" s="71"/>
      <c r="F2010" s="71"/>
      <c r="G2010" s="71"/>
      <c r="H2010" s="71"/>
      <c r="I2010" s="72"/>
      <c r="J2010" s="73"/>
    </row>
    <row r="2011" spans="1:10" x14ac:dyDescent="0.35">
      <c r="A2011" s="71"/>
      <c r="B2011" s="71"/>
      <c r="C2011" s="71"/>
      <c r="D2011" s="69"/>
      <c r="E2011" s="71"/>
      <c r="F2011" s="71"/>
      <c r="G2011" s="71"/>
      <c r="H2011" s="71"/>
      <c r="I2011" s="72"/>
      <c r="J2011" s="73"/>
    </row>
    <row r="2012" spans="1:10" x14ac:dyDescent="0.35">
      <c r="A2012" s="71"/>
      <c r="B2012" s="71"/>
      <c r="C2012" s="71"/>
      <c r="D2012" s="69"/>
      <c r="E2012" s="71"/>
      <c r="F2012" s="71"/>
      <c r="G2012" s="71"/>
      <c r="H2012" s="71"/>
      <c r="I2012" s="72"/>
      <c r="J2012" s="73"/>
    </row>
    <row r="2013" spans="1:10" x14ac:dyDescent="0.35">
      <c r="A2013" s="71"/>
      <c r="B2013" s="71"/>
      <c r="C2013" s="71"/>
      <c r="D2013" s="69"/>
      <c r="E2013" s="71"/>
      <c r="F2013" s="71"/>
      <c r="G2013" s="71"/>
      <c r="H2013" s="71"/>
      <c r="I2013" s="72"/>
      <c r="J2013" s="73"/>
    </row>
    <row r="2014" spans="1:10" x14ac:dyDescent="0.35">
      <c r="A2014" s="71"/>
      <c r="B2014" s="71"/>
      <c r="C2014" s="71"/>
      <c r="D2014" s="69"/>
      <c r="E2014" s="71"/>
      <c r="F2014" s="71"/>
      <c r="G2014" s="71"/>
      <c r="H2014" s="71"/>
      <c r="I2014" s="72"/>
      <c r="J2014" s="73"/>
    </row>
    <row r="2015" spans="1:10" x14ac:dyDescent="0.35">
      <c r="A2015" s="71"/>
      <c r="B2015" s="71"/>
      <c r="C2015" s="71"/>
      <c r="D2015" s="69"/>
      <c r="E2015" s="71"/>
      <c r="F2015" s="71"/>
      <c r="G2015" s="71"/>
      <c r="H2015" s="71"/>
      <c r="I2015" s="72"/>
      <c r="J2015" s="73"/>
    </row>
    <row r="2016" spans="1:10" x14ac:dyDescent="0.35">
      <c r="A2016" s="71"/>
      <c r="B2016" s="71"/>
      <c r="C2016" s="71"/>
      <c r="D2016" s="69"/>
      <c r="E2016" s="71"/>
      <c r="F2016" s="71"/>
      <c r="G2016" s="71"/>
      <c r="H2016" s="71"/>
      <c r="I2016" s="72"/>
      <c r="J2016" s="73"/>
    </row>
    <row r="2017" spans="1:10" x14ac:dyDescent="0.35">
      <c r="A2017" s="71"/>
      <c r="B2017" s="71"/>
      <c r="C2017" s="71"/>
      <c r="D2017" s="69"/>
      <c r="E2017" s="71"/>
      <c r="F2017" s="71"/>
      <c r="G2017" s="71"/>
      <c r="H2017" s="71"/>
      <c r="I2017" s="72"/>
      <c r="J2017" s="73"/>
    </row>
    <row r="2018" spans="1:10" x14ac:dyDescent="0.35">
      <c r="A2018" s="71"/>
      <c r="B2018" s="71"/>
      <c r="C2018" s="71"/>
      <c r="D2018" s="69"/>
      <c r="E2018" s="71"/>
      <c r="F2018" s="71"/>
      <c r="G2018" s="71"/>
      <c r="H2018" s="71"/>
      <c r="I2018" s="72"/>
      <c r="J2018" s="73"/>
    </row>
    <row r="2019" spans="1:10" x14ac:dyDescent="0.35">
      <c r="A2019" s="71"/>
      <c r="B2019" s="71"/>
      <c r="C2019" s="71"/>
      <c r="D2019" s="69"/>
      <c r="E2019" s="71"/>
      <c r="F2019" s="71"/>
      <c r="G2019" s="71"/>
      <c r="H2019" s="71"/>
      <c r="I2019" s="72"/>
      <c r="J2019" s="73"/>
    </row>
    <row r="2020" spans="1:10" x14ac:dyDescent="0.35">
      <c r="A2020" s="71"/>
      <c r="B2020" s="71"/>
      <c r="C2020" s="71"/>
      <c r="D2020" s="69"/>
      <c r="E2020" s="71"/>
      <c r="F2020" s="71"/>
      <c r="G2020" s="71"/>
      <c r="H2020" s="71"/>
      <c r="I2020" s="72"/>
      <c r="J2020" s="73"/>
    </row>
    <row r="2021" spans="1:10" x14ac:dyDescent="0.35">
      <c r="A2021" s="71"/>
      <c r="B2021" s="71"/>
      <c r="C2021" s="71"/>
      <c r="D2021" s="69"/>
      <c r="E2021" s="71"/>
      <c r="F2021" s="71"/>
      <c r="G2021" s="71"/>
      <c r="H2021" s="71"/>
      <c r="I2021" s="72"/>
      <c r="J2021" s="73"/>
    </row>
    <row r="2022" spans="1:10" x14ac:dyDescent="0.35">
      <c r="A2022" s="71"/>
      <c r="B2022" s="71"/>
      <c r="C2022" s="71"/>
      <c r="D2022" s="69"/>
      <c r="E2022" s="71"/>
      <c r="F2022" s="71"/>
      <c r="G2022" s="71"/>
      <c r="H2022" s="71"/>
      <c r="I2022" s="72"/>
      <c r="J2022" s="73"/>
    </row>
    <row r="2023" spans="1:10" x14ac:dyDescent="0.35">
      <c r="A2023" s="71"/>
      <c r="B2023" s="71"/>
      <c r="C2023" s="71"/>
      <c r="D2023" s="69"/>
      <c r="E2023" s="71"/>
      <c r="F2023" s="71"/>
      <c r="G2023" s="71"/>
      <c r="H2023" s="71"/>
      <c r="I2023" s="72"/>
      <c r="J2023" s="73"/>
    </row>
    <row r="2024" spans="1:10" x14ac:dyDescent="0.35">
      <c r="A2024" s="71"/>
      <c r="B2024" s="71"/>
      <c r="C2024" s="71"/>
      <c r="D2024" s="69"/>
      <c r="E2024" s="71"/>
      <c r="F2024" s="71"/>
      <c r="G2024" s="71"/>
      <c r="H2024" s="71"/>
      <c r="I2024" s="72"/>
      <c r="J2024" s="73"/>
    </row>
    <row r="2025" spans="1:10" x14ac:dyDescent="0.35">
      <c r="A2025" s="71"/>
      <c r="B2025" s="71"/>
      <c r="C2025" s="71"/>
      <c r="D2025" s="69"/>
      <c r="E2025" s="71"/>
      <c r="F2025" s="71"/>
      <c r="G2025" s="71"/>
      <c r="H2025" s="71"/>
      <c r="I2025" s="72"/>
      <c r="J2025" s="73"/>
    </row>
    <row r="2026" spans="1:10" x14ac:dyDescent="0.35">
      <c r="A2026" s="71"/>
      <c r="B2026" s="71"/>
      <c r="C2026" s="71"/>
      <c r="D2026" s="69"/>
      <c r="E2026" s="71"/>
      <c r="F2026" s="71"/>
      <c r="G2026" s="71"/>
      <c r="H2026" s="71"/>
      <c r="I2026" s="72"/>
      <c r="J2026" s="73"/>
    </row>
    <row r="2027" spans="1:10" x14ac:dyDescent="0.35">
      <c r="A2027" s="71"/>
      <c r="B2027" s="71"/>
      <c r="C2027" s="71"/>
      <c r="D2027" s="69"/>
      <c r="E2027" s="71"/>
      <c r="F2027" s="71"/>
      <c r="G2027" s="71"/>
      <c r="H2027" s="71"/>
      <c r="I2027" s="72"/>
      <c r="J2027" s="73"/>
    </row>
    <row r="2028" spans="1:10" x14ac:dyDescent="0.35">
      <c r="A2028" s="71"/>
      <c r="B2028" s="71"/>
      <c r="C2028" s="71"/>
      <c r="D2028" s="69"/>
      <c r="E2028" s="71"/>
      <c r="F2028" s="71"/>
      <c r="G2028" s="71"/>
      <c r="H2028" s="71"/>
      <c r="I2028" s="72"/>
      <c r="J2028" s="73"/>
    </row>
    <row r="2029" spans="1:10" x14ac:dyDescent="0.35">
      <c r="A2029" s="71"/>
      <c r="B2029" s="71"/>
      <c r="C2029" s="71"/>
      <c r="D2029" s="69"/>
      <c r="E2029" s="71"/>
      <c r="F2029" s="71"/>
      <c r="G2029" s="71"/>
      <c r="H2029" s="71"/>
      <c r="I2029" s="72"/>
      <c r="J2029" s="73"/>
    </row>
    <row r="2030" spans="1:10" x14ac:dyDescent="0.35">
      <c r="A2030" s="71"/>
      <c r="B2030" s="71"/>
      <c r="C2030" s="71"/>
      <c r="D2030" s="69"/>
      <c r="E2030" s="71"/>
      <c r="F2030" s="71"/>
      <c r="G2030" s="71"/>
      <c r="H2030" s="71"/>
      <c r="I2030" s="72"/>
      <c r="J2030" s="73"/>
    </row>
    <row r="2031" spans="1:10" x14ac:dyDescent="0.35">
      <c r="A2031" s="71"/>
      <c r="B2031" s="71"/>
      <c r="C2031" s="71"/>
      <c r="D2031" s="69"/>
      <c r="E2031" s="71"/>
      <c r="F2031" s="71"/>
      <c r="G2031" s="71"/>
      <c r="H2031" s="71"/>
      <c r="I2031" s="72"/>
      <c r="J2031" s="73"/>
    </row>
    <row r="2032" spans="1:10" x14ac:dyDescent="0.35">
      <c r="A2032" s="71"/>
      <c r="B2032" s="71"/>
      <c r="C2032" s="71"/>
      <c r="D2032" s="69"/>
      <c r="E2032" s="71"/>
      <c r="F2032" s="71"/>
      <c r="G2032" s="71"/>
      <c r="H2032" s="71"/>
      <c r="I2032" s="72"/>
      <c r="J2032" s="73"/>
    </row>
    <row r="2033" spans="1:10" x14ac:dyDescent="0.35">
      <c r="A2033" s="71"/>
      <c r="B2033" s="71"/>
      <c r="C2033" s="71"/>
      <c r="D2033" s="69"/>
      <c r="E2033" s="71"/>
      <c r="F2033" s="71"/>
      <c r="G2033" s="71"/>
      <c r="H2033" s="71"/>
      <c r="I2033" s="72"/>
      <c r="J2033" s="73"/>
    </row>
    <row r="2034" spans="1:10" x14ac:dyDescent="0.35">
      <c r="A2034" s="71"/>
      <c r="B2034" s="71"/>
      <c r="C2034" s="71"/>
      <c r="D2034" s="69"/>
      <c r="E2034" s="71"/>
      <c r="F2034" s="71"/>
      <c r="G2034" s="71"/>
      <c r="H2034" s="71"/>
      <c r="I2034" s="72"/>
      <c r="J2034" s="73"/>
    </row>
    <row r="2035" spans="1:10" x14ac:dyDescent="0.35">
      <c r="A2035" s="71"/>
      <c r="B2035" s="71"/>
      <c r="C2035" s="71"/>
      <c r="D2035" s="69"/>
      <c r="E2035" s="71"/>
      <c r="F2035" s="71"/>
      <c r="G2035" s="71"/>
      <c r="H2035" s="71"/>
      <c r="I2035" s="72"/>
      <c r="J2035" s="73"/>
    </row>
    <row r="2036" spans="1:10" x14ac:dyDescent="0.35">
      <c r="A2036" s="71"/>
      <c r="B2036" s="71"/>
      <c r="C2036" s="71"/>
      <c r="D2036" s="69"/>
      <c r="E2036" s="71"/>
      <c r="F2036" s="71"/>
      <c r="G2036" s="71"/>
      <c r="H2036" s="71"/>
      <c r="I2036" s="72"/>
      <c r="J2036" s="73"/>
    </row>
    <row r="2037" spans="1:10" x14ac:dyDescent="0.35">
      <c r="A2037" s="71"/>
      <c r="B2037" s="71"/>
      <c r="C2037" s="71"/>
      <c r="D2037" s="69"/>
      <c r="E2037" s="71"/>
      <c r="F2037" s="71"/>
      <c r="G2037" s="71"/>
      <c r="H2037" s="71"/>
      <c r="I2037" s="72"/>
      <c r="J2037" s="73"/>
    </row>
    <row r="2038" spans="1:10" x14ac:dyDescent="0.35">
      <c r="A2038" s="71"/>
      <c r="B2038" s="71"/>
      <c r="C2038" s="71"/>
      <c r="D2038" s="69"/>
      <c r="E2038" s="71"/>
      <c r="F2038" s="71"/>
      <c r="G2038" s="71"/>
      <c r="H2038" s="71"/>
      <c r="I2038" s="72"/>
      <c r="J2038" s="73"/>
    </row>
    <row r="2039" spans="1:10" x14ac:dyDescent="0.35">
      <c r="A2039" s="71"/>
      <c r="B2039" s="71"/>
      <c r="C2039" s="71"/>
      <c r="D2039" s="69"/>
      <c r="E2039" s="71"/>
      <c r="F2039" s="71"/>
      <c r="G2039" s="71"/>
      <c r="H2039" s="71"/>
      <c r="I2039" s="72"/>
      <c r="J2039" s="73"/>
    </row>
    <row r="2040" spans="1:10" x14ac:dyDescent="0.35">
      <c r="A2040" s="71"/>
      <c r="B2040" s="71"/>
      <c r="C2040" s="71"/>
      <c r="D2040" s="69"/>
      <c r="E2040" s="71"/>
      <c r="F2040" s="71"/>
      <c r="G2040" s="71"/>
      <c r="H2040" s="71"/>
      <c r="I2040" s="72"/>
      <c r="J2040" s="73"/>
    </row>
    <row r="2041" spans="1:10" x14ac:dyDescent="0.35">
      <c r="A2041" s="71"/>
      <c r="B2041" s="71"/>
      <c r="C2041" s="71"/>
      <c r="D2041" s="69"/>
      <c r="E2041" s="71"/>
      <c r="F2041" s="71"/>
      <c r="G2041" s="71"/>
      <c r="H2041" s="71"/>
      <c r="I2041" s="72"/>
      <c r="J2041" s="73"/>
    </row>
    <row r="2042" spans="1:10" x14ac:dyDescent="0.35">
      <c r="A2042" s="71"/>
      <c r="B2042" s="71"/>
      <c r="C2042" s="71"/>
      <c r="D2042" s="69"/>
      <c r="E2042" s="71"/>
      <c r="F2042" s="71"/>
      <c r="G2042" s="71"/>
      <c r="H2042" s="71"/>
      <c r="I2042" s="72"/>
      <c r="J2042" s="73"/>
    </row>
    <row r="2043" spans="1:10" x14ac:dyDescent="0.35">
      <c r="A2043" s="71"/>
      <c r="B2043" s="71"/>
      <c r="C2043" s="71"/>
      <c r="D2043" s="69"/>
      <c r="E2043" s="71"/>
      <c r="F2043" s="71"/>
      <c r="G2043" s="71"/>
      <c r="H2043" s="71"/>
      <c r="I2043" s="72"/>
      <c r="J2043" s="73"/>
    </row>
    <row r="2044" spans="1:10" x14ac:dyDescent="0.35">
      <c r="A2044" s="71"/>
      <c r="B2044" s="71"/>
      <c r="C2044" s="71"/>
      <c r="D2044" s="69"/>
      <c r="E2044" s="71"/>
      <c r="F2044" s="71"/>
      <c r="G2044" s="71"/>
      <c r="H2044" s="71"/>
      <c r="I2044" s="72"/>
      <c r="J2044" s="73"/>
    </row>
    <row r="2045" spans="1:10" x14ac:dyDescent="0.35">
      <c r="A2045" s="71"/>
      <c r="B2045" s="71"/>
      <c r="C2045" s="71"/>
      <c r="D2045" s="69"/>
      <c r="E2045" s="71"/>
      <c r="F2045" s="71"/>
      <c r="G2045" s="71"/>
      <c r="H2045" s="71"/>
      <c r="I2045" s="72"/>
      <c r="J2045" s="73"/>
    </row>
    <row r="2046" spans="1:10" x14ac:dyDescent="0.35">
      <c r="A2046" s="71"/>
      <c r="B2046" s="71"/>
      <c r="C2046" s="71"/>
      <c r="D2046" s="69"/>
      <c r="E2046" s="71"/>
      <c r="F2046" s="71"/>
      <c r="G2046" s="71"/>
      <c r="H2046" s="71"/>
      <c r="I2046" s="72"/>
      <c r="J2046" s="73"/>
    </row>
    <row r="2047" spans="1:10" x14ac:dyDescent="0.35">
      <c r="A2047" s="71"/>
      <c r="B2047" s="71"/>
      <c r="C2047" s="71"/>
      <c r="D2047" s="69"/>
      <c r="E2047" s="71"/>
      <c r="F2047" s="71"/>
      <c r="G2047" s="71"/>
      <c r="H2047" s="71"/>
      <c r="I2047" s="72"/>
      <c r="J2047" s="73"/>
    </row>
    <row r="2048" spans="1:10" x14ac:dyDescent="0.35">
      <c r="A2048" s="71"/>
      <c r="B2048" s="71"/>
      <c r="C2048" s="71"/>
      <c r="D2048" s="69"/>
      <c r="E2048" s="71"/>
      <c r="F2048" s="71"/>
      <c r="G2048" s="71"/>
      <c r="H2048" s="71"/>
      <c r="I2048" s="72"/>
      <c r="J2048" s="73"/>
    </row>
    <row r="2049" spans="1:10" x14ac:dyDescent="0.35">
      <c r="A2049" s="71"/>
      <c r="B2049" s="71"/>
      <c r="C2049" s="71"/>
      <c r="D2049" s="69"/>
      <c r="E2049" s="71"/>
      <c r="F2049" s="71"/>
      <c r="G2049" s="71"/>
      <c r="H2049" s="71"/>
      <c r="I2049" s="72"/>
      <c r="J2049" s="73"/>
    </row>
    <row r="2050" spans="1:10" x14ac:dyDescent="0.35">
      <c r="A2050" s="71"/>
      <c r="B2050" s="71"/>
      <c r="C2050" s="71"/>
      <c r="D2050" s="69"/>
      <c r="E2050" s="71"/>
      <c r="F2050" s="71"/>
      <c r="G2050" s="71"/>
      <c r="H2050" s="71"/>
      <c r="I2050" s="72"/>
      <c r="J2050" s="73"/>
    </row>
    <row r="2051" spans="1:10" x14ac:dyDescent="0.35">
      <c r="A2051" s="71"/>
      <c r="B2051" s="71"/>
      <c r="C2051" s="71"/>
      <c r="D2051" s="69"/>
      <c r="E2051" s="71"/>
      <c r="F2051" s="71"/>
      <c r="G2051" s="71"/>
      <c r="H2051" s="71"/>
      <c r="I2051" s="72"/>
      <c r="J2051" s="73"/>
    </row>
    <row r="2052" spans="1:10" x14ac:dyDescent="0.35">
      <c r="A2052" s="71"/>
      <c r="B2052" s="71"/>
      <c r="C2052" s="71"/>
      <c r="D2052" s="69"/>
      <c r="E2052" s="71"/>
      <c r="F2052" s="71"/>
      <c r="G2052" s="71"/>
      <c r="H2052" s="71"/>
      <c r="I2052" s="72"/>
      <c r="J2052" s="73"/>
    </row>
    <row r="2053" spans="1:10" x14ac:dyDescent="0.35">
      <c r="A2053" s="71"/>
      <c r="B2053" s="71"/>
      <c r="C2053" s="71"/>
      <c r="D2053" s="69"/>
      <c r="E2053" s="71"/>
      <c r="F2053" s="71"/>
      <c r="G2053" s="71"/>
      <c r="H2053" s="71"/>
      <c r="I2053" s="72"/>
      <c r="J2053" s="73"/>
    </row>
    <row r="2054" spans="1:10" x14ac:dyDescent="0.35">
      <c r="A2054" s="71"/>
      <c r="B2054" s="71"/>
      <c r="C2054" s="71"/>
      <c r="D2054" s="69"/>
      <c r="E2054" s="71"/>
      <c r="F2054" s="71"/>
      <c r="G2054" s="71"/>
      <c r="H2054" s="71"/>
      <c r="I2054" s="72"/>
      <c r="J2054" s="73"/>
    </row>
    <row r="2055" spans="1:10" x14ac:dyDescent="0.35">
      <c r="A2055" s="71"/>
      <c r="B2055" s="71"/>
      <c r="C2055" s="71"/>
      <c r="D2055" s="69"/>
      <c r="E2055" s="71"/>
      <c r="F2055" s="71"/>
      <c r="G2055" s="71"/>
      <c r="H2055" s="71"/>
      <c r="I2055" s="72"/>
      <c r="J2055" s="73"/>
    </row>
    <row r="2056" spans="1:10" x14ac:dyDescent="0.35">
      <c r="A2056" s="71"/>
      <c r="B2056" s="71"/>
      <c r="C2056" s="71"/>
      <c r="D2056" s="69"/>
      <c r="E2056" s="71"/>
      <c r="F2056" s="71"/>
      <c r="G2056" s="71"/>
      <c r="H2056" s="71"/>
      <c r="I2056" s="72"/>
      <c r="J2056" s="73"/>
    </row>
    <row r="2057" spans="1:10" x14ac:dyDescent="0.35">
      <c r="A2057" s="71"/>
      <c r="B2057" s="71"/>
      <c r="C2057" s="71"/>
      <c r="D2057" s="69"/>
      <c r="E2057" s="71"/>
      <c r="F2057" s="71"/>
      <c r="G2057" s="71"/>
      <c r="H2057" s="71"/>
      <c r="I2057" s="72"/>
      <c r="J2057" s="73"/>
    </row>
    <row r="2058" spans="1:10" x14ac:dyDescent="0.35">
      <c r="A2058" s="71"/>
      <c r="B2058" s="71"/>
      <c r="C2058" s="71"/>
      <c r="D2058" s="69"/>
      <c r="E2058" s="71"/>
      <c r="F2058" s="71"/>
      <c r="G2058" s="71"/>
      <c r="H2058" s="71"/>
      <c r="I2058" s="72"/>
      <c r="J2058" s="73"/>
    </row>
    <row r="2059" spans="1:10" x14ac:dyDescent="0.35">
      <c r="A2059" s="71"/>
      <c r="B2059" s="71"/>
      <c r="C2059" s="71"/>
      <c r="D2059" s="69"/>
      <c r="E2059" s="71"/>
      <c r="F2059" s="71"/>
      <c r="G2059" s="71"/>
      <c r="H2059" s="71"/>
      <c r="I2059" s="72"/>
      <c r="J2059" s="73"/>
    </row>
    <row r="2060" spans="1:10" x14ac:dyDescent="0.35">
      <c r="A2060" s="71"/>
      <c r="B2060" s="71"/>
      <c r="C2060" s="71"/>
      <c r="D2060" s="69"/>
      <c r="E2060" s="71"/>
      <c r="F2060" s="71"/>
      <c r="G2060" s="71"/>
      <c r="H2060" s="71"/>
      <c r="I2060" s="72"/>
      <c r="J2060" s="73"/>
    </row>
    <row r="2061" spans="1:10" x14ac:dyDescent="0.35">
      <c r="A2061" s="71"/>
      <c r="B2061" s="71"/>
      <c r="C2061" s="71"/>
      <c r="D2061" s="69"/>
      <c r="E2061" s="71"/>
      <c r="F2061" s="71"/>
      <c r="G2061" s="71"/>
      <c r="H2061" s="71"/>
      <c r="I2061" s="72"/>
      <c r="J2061" s="73"/>
    </row>
    <row r="2062" spans="1:10" x14ac:dyDescent="0.35">
      <c r="A2062" s="71"/>
      <c r="B2062" s="71"/>
      <c r="C2062" s="71"/>
      <c r="D2062" s="69"/>
      <c r="E2062" s="71"/>
      <c r="F2062" s="71"/>
      <c r="G2062" s="71"/>
      <c r="H2062" s="71"/>
      <c r="I2062" s="72"/>
      <c r="J2062" s="73"/>
    </row>
    <row r="2063" spans="1:10" x14ac:dyDescent="0.35">
      <c r="A2063" s="71"/>
      <c r="B2063" s="71"/>
      <c r="C2063" s="71"/>
      <c r="D2063" s="69"/>
      <c r="E2063" s="71"/>
      <c r="F2063" s="71"/>
      <c r="G2063" s="71"/>
      <c r="H2063" s="71"/>
      <c r="I2063" s="72"/>
      <c r="J2063" s="73"/>
    </row>
    <row r="2064" spans="1:10" x14ac:dyDescent="0.35">
      <c r="A2064" s="71"/>
      <c r="B2064" s="71"/>
      <c r="C2064" s="71"/>
      <c r="D2064" s="69"/>
      <c r="E2064" s="71"/>
      <c r="F2064" s="71"/>
      <c r="G2064" s="71"/>
      <c r="H2064" s="71"/>
      <c r="I2064" s="72"/>
      <c r="J2064" s="73"/>
    </row>
    <row r="2065" spans="1:10" x14ac:dyDescent="0.35">
      <c r="A2065" s="71"/>
      <c r="B2065" s="71"/>
      <c r="C2065" s="71"/>
      <c r="D2065" s="69"/>
      <c r="E2065" s="71"/>
      <c r="F2065" s="71"/>
      <c r="G2065" s="71"/>
      <c r="H2065" s="71"/>
      <c r="I2065" s="72"/>
      <c r="J2065" s="73"/>
    </row>
    <row r="2066" spans="1:10" x14ac:dyDescent="0.35">
      <c r="A2066" s="71"/>
      <c r="B2066" s="71"/>
      <c r="C2066" s="71"/>
      <c r="D2066" s="69"/>
      <c r="E2066" s="71"/>
      <c r="F2066" s="71"/>
      <c r="G2066" s="71"/>
      <c r="H2066" s="71"/>
      <c r="I2066" s="72"/>
      <c r="J2066" s="73"/>
    </row>
    <row r="2067" spans="1:10" x14ac:dyDescent="0.35">
      <c r="A2067" s="71"/>
      <c r="B2067" s="71"/>
      <c r="C2067" s="71"/>
      <c r="D2067" s="69"/>
      <c r="E2067" s="71"/>
      <c r="F2067" s="71"/>
      <c r="G2067" s="71"/>
      <c r="H2067" s="71"/>
      <c r="I2067" s="72"/>
      <c r="J2067" s="73"/>
    </row>
    <row r="2068" spans="1:10" x14ac:dyDescent="0.35">
      <c r="A2068" s="71"/>
      <c r="B2068" s="71"/>
      <c r="C2068" s="71"/>
      <c r="D2068" s="69"/>
      <c r="E2068" s="71"/>
      <c r="F2068" s="71"/>
      <c r="G2068" s="71"/>
      <c r="H2068" s="71"/>
      <c r="I2068" s="72"/>
      <c r="J2068" s="73"/>
    </row>
    <row r="2069" spans="1:10" x14ac:dyDescent="0.35">
      <c r="A2069" s="71"/>
      <c r="B2069" s="71"/>
      <c r="C2069" s="71"/>
      <c r="D2069" s="69"/>
      <c r="E2069" s="71"/>
      <c r="F2069" s="71"/>
      <c r="G2069" s="71"/>
      <c r="H2069" s="71"/>
      <c r="I2069" s="72"/>
      <c r="J2069" s="73"/>
    </row>
    <row r="2070" spans="1:10" x14ac:dyDescent="0.35">
      <c r="A2070" s="71"/>
      <c r="B2070" s="71"/>
      <c r="C2070" s="71"/>
      <c r="D2070" s="69"/>
      <c r="E2070" s="71"/>
      <c r="F2070" s="71"/>
      <c r="G2070" s="71"/>
      <c r="H2070" s="71"/>
      <c r="I2070" s="72"/>
      <c r="J2070" s="73"/>
    </row>
    <row r="2071" spans="1:10" x14ac:dyDescent="0.35">
      <c r="A2071" s="71"/>
      <c r="B2071" s="71"/>
      <c r="C2071" s="71"/>
      <c r="D2071" s="69"/>
      <c r="E2071" s="71"/>
      <c r="F2071" s="71"/>
      <c r="G2071" s="71"/>
      <c r="H2071" s="71"/>
      <c r="I2071" s="72"/>
      <c r="J2071" s="73"/>
    </row>
    <row r="2072" spans="1:10" x14ac:dyDescent="0.35">
      <c r="A2072" s="71"/>
      <c r="B2072" s="71"/>
      <c r="C2072" s="71"/>
      <c r="D2072" s="69"/>
      <c r="E2072" s="71"/>
      <c r="F2072" s="71"/>
      <c r="G2072" s="71"/>
      <c r="H2072" s="71"/>
      <c r="I2072" s="72"/>
      <c r="J2072" s="73"/>
    </row>
    <row r="2073" spans="1:10" x14ac:dyDescent="0.35">
      <c r="A2073" s="71"/>
      <c r="B2073" s="71"/>
      <c r="C2073" s="71"/>
      <c r="D2073" s="69"/>
      <c r="E2073" s="71"/>
      <c r="F2073" s="71"/>
      <c r="G2073" s="71"/>
      <c r="H2073" s="71"/>
      <c r="I2073" s="72"/>
      <c r="J2073" s="73"/>
    </row>
    <row r="2074" spans="1:10" x14ac:dyDescent="0.35">
      <c r="A2074" s="71"/>
      <c r="B2074" s="71"/>
      <c r="C2074" s="71"/>
      <c r="D2074" s="69"/>
      <c r="E2074" s="71"/>
      <c r="F2074" s="71"/>
      <c r="G2074" s="71"/>
      <c r="H2074" s="71"/>
      <c r="I2074" s="72"/>
      <c r="J2074" s="73"/>
    </row>
    <row r="2075" spans="1:10" x14ac:dyDescent="0.35">
      <c r="A2075" s="71"/>
      <c r="B2075" s="71"/>
      <c r="C2075" s="71"/>
      <c r="D2075" s="69"/>
      <c r="E2075" s="71"/>
      <c r="F2075" s="71"/>
      <c r="G2075" s="71"/>
      <c r="H2075" s="71"/>
      <c r="I2075" s="72"/>
      <c r="J2075" s="73"/>
    </row>
    <row r="2076" spans="1:10" x14ac:dyDescent="0.35">
      <c r="A2076" s="71"/>
      <c r="B2076" s="71"/>
      <c r="C2076" s="71"/>
      <c r="D2076" s="69"/>
      <c r="E2076" s="71"/>
      <c r="F2076" s="71"/>
      <c r="G2076" s="71"/>
      <c r="H2076" s="71"/>
      <c r="I2076" s="72"/>
      <c r="J2076" s="73"/>
    </row>
    <row r="2077" spans="1:10" x14ac:dyDescent="0.35">
      <c r="A2077" s="71"/>
      <c r="B2077" s="71"/>
      <c r="C2077" s="71"/>
      <c r="D2077" s="69"/>
      <c r="E2077" s="71"/>
      <c r="F2077" s="71"/>
      <c r="G2077" s="71"/>
      <c r="H2077" s="71"/>
      <c r="I2077" s="72"/>
      <c r="J2077" s="73"/>
    </row>
    <row r="2078" spans="1:10" x14ac:dyDescent="0.35">
      <c r="A2078" s="71"/>
      <c r="B2078" s="71"/>
      <c r="C2078" s="71"/>
      <c r="D2078" s="69"/>
      <c r="E2078" s="71"/>
      <c r="F2078" s="71"/>
      <c r="G2078" s="71"/>
      <c r="H2078" s="71"/>
      <c r="I2078" s="72"/>
      <c r="J2078" s="73"/>
    </row>
    <row r="2079" spans="1:10" x14ac:dyDescent="0.35">
      <c r="A2079" s="71"/>
      <c r="B2079" s="71"/>
      <c r="C2079" s="71"/>
      <c r="D2079" s="69"/>
      <c r="E2079" s="71"/>
      <c r="F2079" s="71"/>
      <c r="G2079" s="71"/>
      <c r="H2079" s="71"/>
      <c r="I2079" s="72"/>
      <c r="J2079" s="73"/>
    </row>
    <row r="2080" spans="1:10" x14ac:dyDescent="0.35">
      <c r="A2080" s="71"/>
      <c r="B2080" s="71"/>
      <c r="C2080" s="71"/>
      <c r="D2080" s="69"/>
      <c r="E2080" s="71"/>
      <c r="F2080" s="71"/>
      <c r="G2080" s="71"/>
      <c r="H2080" s="71"/>
      <c r="I2080" s="72"/>
      <c r="J2080" s="73"/>
    </row>
    <row r="2081" spans="1:10" x14ac:dyDescent="0.35">
      <c r="A2081" s="71"/>
      <c r="B2081" s="71"/>
      <c r="C2081" s="71"/>
      <c r="D2081" s="69"/>
      <c r="E2081" s="71"/>
      <c r="F2081" s="71"/>
      <c r="G2081" s="71"/>
      <c r="H2081" s="71"/>
      <c r="I2081" s="72"/>
      <c r="J2081" s="73"/>
    </row>
    <row r="2082" spans="1:10" x14ac:dyDescent="0.35">
      <c r="A2082" s="71"/>
      <c r="B2082" s="71"/>
      <c r="C2082" s="71"/>
      <c r="D2082" s="69"/>
      <c r="E2082" s="71"/>
      <c r="F2082" s="71"/>
      <c r="G2082" s="71"/>
      <c r="H2082" s="71"/>
      <c r="I2082" s="72"/>
      <c r="J2082" s="73"/>
    </row>
    <row r="2083" spans="1:10" x14ac:dyDescent="0.35">
      <c r="A2083" s="71"/>
      <c r="B2083" s="71"/>
      <c r="C2083" s="71"/>
      <c r="D2083" s="69"/>
      <c r="E2083" s="71"/>
      <c r="F2083" s="71"/>
      <c r="G2083" s="71"/>
      <c r="H2083" s="71"/>
      <c r="I2083" s="72"/>
      <c r="J2083" s="73"/>
    </row>
    <row r="2084" spans="1:10" x14ac:dyDescent="0.35">
      <c r="A2084" s="71"/>
      <c r="B2084" s="71"/>
      <c r="C2084" s="71"/>
      <c r="D2084" s="69"/>
      <c r="E2084" s="71"/>
      <c r="F2084" s="71"/>
      <c r="G2084" s="71"/>
      <c r="H2084" s="71"/>
      <c r="I2084" s="72"/>
      <c r="J2084" s="73"/>
    </row>
    <row r="2085" spans="1:10" x14ac:dyDescent="0.35">
      <c r="A2085" s="71"/>
      <c r="B2085" s="71"/>
      <c r="C2085" s="71"/>
      <c r="D2085" s="69"/>
      <c r="E2085" s="71"/>
      <c r="F2085" s="71"/>
      <c r="G2085" s="71"/>
      <c r="H2085" s="71"/>
      <c r="I2085" s="72"/>
      <c r="J2085" s="73"/>
    </row>
    <row r="2086" spans="1:10" x14ac:dyDescent="0.35">
      <c r="A2086" s="71"/>
      <c r="B2086" s="71"/>
      <c r="C2086" s="71"/>
      <c r="D2086" s="69"/>
      <c r="E2086" s="71"/>
      <c r="F2086" s="71"/>
      <c r="G2086" s="71"/>
      <c r="H2086" s="71"/>
      <c r="I2086" s="72"/>
      <c r="J2086" s="73"/>
    </row>
    <row r="2087" spans="1:10" x14ac:dyDescent="0.35">
      <c r="A2087" s="71"/>
      <c r="B2087" s="71"/>
      <c r="C2087" s="71"/>
      <c r="D2087" s="69"/>
      <c r="E2087" s="71"/>
      <c r="F2087" s="71"/>
      <c r="G2087" s="71"/>
      <c r="H2087" s="71"/>
      <c r="I2087" s="72"/>
      <c r="J2087" s="73"/>
    </row>
    <row r="2088" spans="1:10" x14ac:dyDescent="0.35">
      <c r="A2088" s="71"/>
      <c r="B2088" s="71"/>
      <c r="C2088" s="71"/>
      <c r="D2088" s="69"/>
      <c r="E2088" s="71"/>
      <c r="F2088" s="71"/>
      <c r="G2088" s="71"/>
      <c r="H2088" s="71"/>
      <c r="I2088" s="72"/>
      <c r="J2088" s="73"/>
    </row>
    <row r="2089" spans="1:10" x14ac:dyDescent="0.35">
      <c r="A2089" s="71"/>
      <c r="B2089" s="71"/>
      <c r="C2089" s="71"/>
      <c r="D2089" s="69"/>
      <c r="E2089" s="71"/>
      <c r="F2089" s="71"/>
      <c r="G2089" s="71"/>
      <c r="H2089" s="71"/>
      <c r="I2089" s="72"/>
      <c r="J2089" s="73"/>
    </row>
    <row r="2090" spans="1:10" x14ac:dyDescent="0.35">
      <c r="A2090" s="71"/>
      <c r="B2090" s="71"/>
      <c r="C2090" s="71"/>
      <c r="D2090" s="69"/>
      <c r="E2090" s="71"/>
      <c r="F2090" s="71"/>
      <c r="G2090" s="71"/>
      <c r="H2090" s="71"/>
      <c r="I2090" s="72"/>
      <c r="J2090" s="73"/>
    </row>
    <row r="2091" spans="1:10" x14ac:dyDescent="0.35">
      <c r="A2091" s="71"/>
      <c r="B2091" s="71"/>
      <c r="C2091" s="71"/>
      <c r="D2091" s="69"/>
      <c r="E2091" s="71"/>
      <c r="F2091" s="71"/>
      <c r="G2091" s="71"/>
      <c r="H2091" s="71"/>
      <c r="I2091" s="72"/>
      <c r="J2091" s="73"/>
    </row>
    <row r="2092" spans="1:10" x14ac:dyDescent="0.35">
      <c r="A2092" s="71"/>
      <c r="B2092" s="71"/>
      <c r="C2092" s="71"/>
      <c r="D2092" s="69"/>
      <c r="E2092" s="71"/>
      <c r="F2092" s="71"/>
      <c r="G2092" s="71"/>
      <c r="H2092" s="71"/>
      <c r="I2092" s="72"/>
      <c r="J2092" s="73"/>
    </row>
    <row r="2093" spans="1:10" x14ac:dyDescent="0.35">
      <c r="A2093" s="71"/>
      <c r="B2093" s="71"/>
      <c r="C2093" s="71"/>
      <c r="D2093" s="69"/>
      <c r="E2093" s="71"/>
      <c r="F2093" s="71"/>
      <c r="G2093" s="71"/>
      <c r="H2093" s="71"/>
      <c r="I2093" s="72"/>
      <c r="J2093" s="73"/>
    </row>
    <row r="2094" spans="1:10" x14ac:dyDescent="0.35">
      <c r="A2094" s="71"/>
      <c r="B2094" s="71"/>
      <c r="C2094" s="71"/>
      <c r="D2094" s="69"/>
      <c r="E2094" s="71"/>
      <c r="F2094" s="71"/>
      <c r="G2094" s="71"/>
      <c r="H2094" s="71"/>
      <c r="I2094" s="72"/>
      <c r="J2094" s="73"/>
    </row>
    <row r="2095" spans="1:10" x14ac:dyDescent="0.35">
      <c r="A2095" s="71"/>
      <c r="B2095" s="71"/>
      <c r="C2095" s="71"/>
      <c r="D2095" s="69"/>
      <c r="E2095" s="71"/>
      <c r="F2095" s="71"/>
      <c r="G2095" s="71"/>
      <c r="H2095" s="71"/>
      <c r="I2095" s="72"/>
      <c r="J2095" s="73"/>
    </row>
    <row r="2096" spans="1:10" x14ac:dyDescent="0.35">
      <c r="A2096" s="71"/>
      <c r="B2096" s="71"/>
      <c r="C2096" s="71"/>
      <c r="D2096" s="69"/>
      <c r="E2096" s="71"/>
      <c r="F2096" s="71"/>
      <c r="G2096" s="71"/>
      <c r="H2096" s="71"/>
      <c r="I2096" s="72"/>
      <c r="J2096" s="73"/>
    </row>
    <row r="2097" spans="1:10" x14ac:dyDescent="0.35">
      <c r="A2097" s="71"/>
      <c r="B2097" s="71"/>
      <c r="C2097" s="71"/>
      <c r="D2097" s="69"/>
      <c r="E2097" s="71"/>
      <c r="F2097" s="71"/>
      <c r="G2097" s="71"/>
      <c r="H2097" s="71"/>
      <c r="I2097" s="72"/>
      <c r="J2097" s="73"/>
    </row>
    <row r="2098" spans="1:10" x14ac:dyDescent="0.35">
      <c r="A2098" s="71"/>
      <c r="B2098" s="71"/>
      <c r="C2098" s="71"/>
      <c r="D2098" s="69"/>
      <c r="E2098" s="71"/>
      <c r="F2098" s="71"/>
      <c r="G2098" s="71"/>
      <c r="H2098" s="71"/>
      <c r="I2098" s="72"/>
      <c r="J2098" s="73"/>
    </row>
    <row r="2099" spans="1:10" x14ac:dyDescent="0.35">
      <c r="A2099" s="71"/>
      <c r="B2099" s="71"/>
      <c r="C2099" s="71"/>
      <c r="D2099" s="69"/>
      <c r="E2099" s="71"/>
      <c r="F2099" s="71"/>
      <c r="G2099" s="71"/>
      <c r="H2099" s="71"/>
      <c r="I2099" s="72"/>
      <c r="J2099" s="73"/>
    </row>
    <row r="2100" spans="1:10" x14ac:dyDescent="0.35">
      <c r="A2100" s="71"/>
      <c r="B2100" s="71"/>
      <c r="C2100" s="71"/>
      <c r="D2100" s="69"/>
      <c r="E2100" s="71"/>
      <c r="F2100" s="71"/>
      <c r="G2100" s="71"/>
      <c r="H2100" s="71"/>
      <c r="I2100" s="72"/>
      <c r="J2100" s="73"/>
    </row>
    <row r="2101" spans="1:10" x14ac:dyDescent="0.35">
      <c r="A2101" s="71"/>
      <c r="B2101" s="71"/>
      <c r="C2101" s="71"/>
      <c r="D2101" s="69"/>
      <c r="E2101" s="71"/>
      <c r="F2101" s="71"/>
      <c r="G2101" s="71"/>
      <c r="H2101" s="71"/>
      <c r="I2101" s="72"/>
      <c r="J2101" s="73"/>
    </row>
    <row r="2102" spans="1:10" x14ac:dyDescent="0.35">
      <c r="A2102" s="71"/>
      <c r="B2102" s="71"/>
      <c r="C2102" s="71"/>
      <c r="D2102" s="69"/>
      <c r="E2102" s="71"/>
      <c r="F2102" s="71"/>
      <c r="G2102" s="71"/>
      <c r="H2102" s="71"/>
      <c r="I2102" s="72"/>
      <c r="J2102" s="73"/>
    </row>
    <row r="2103" spans="1:10" x14ac:dyDescent="0.35">
      <c r="A2103" s="71"/>
      <c r="B2103" s="71"/>
      <c r="C2103" s="71"/>
      <c r="D2103" s="69"/>
      <c r="E2103" s="71"/>
      <c r="F2103" s="71"/>
      <c r="G2103" s="71"/>
      <c r="H2103" s="71"/>
      <c r="I2103" s="72"/>
      <c r="J2103" s="73"/>
    </row>
    <row r="2104" spans="1:10" x14ac:dyDescent="0.35">
      <c r="A2104" s="71"/>
      <c r="B2104" s="71"/>
      <c r="C2104" s="71"/>
      <c r="D2104" s="69"/>
      <c r="E2104" s="71"/>
      <c r="F2104" s="71"/>
      <c r="G2104" s="71"/>
      <c r="H2104" s="71"/>
      <c r="I2104" s="72"/>
      <c r="J2104" s="73"/>
    </row>
    <row r="2105" spans="1:10" x14ac:dyDescent="0.35">
      <c r="A2105" s="71"/>
      <c r="B2105" s="71"/>
      <c r="C2105" s="71"/>
      <c r="D2105" s="69"/>
      <c r="E2105" s="71"/>
      <c r="F2105" s="71"/>
      <c r="G2105" s="71"/>
      <c r="H2105" s="71"/>
      <c r="I2105" s="72"/>
      <c r="J2105" s="73"/>
    </row>
    <row r="2106" spans="1:10" x14ac:dyDescent="0.35">
      <c r="A2106" s="71"/>
      <c r="B2106" s="71"/>
      <c r="C2106" s="71"/>
      <c r="D2106" s="69"/>
      <c r="E2106" s="71"/>
      <c r="F2106" s="71"/>
      <c r="G2106" s="71"/>
      <c r="H2106" s="71"/>
      <c r="I2106" s="72"/>
      <c r="J2106" s="73"/>
    </row>
    <row r="2107" spans="1:10" x14ac:dyDescent="0.35">
      <c r="A2107" s="71"/>
      <c r="B2107" s="71"/>
      <c r="C2107" s="71"/>
      <c r="D2107" s="69"/>
      <c r="E2107" s="71"/>
      <c r="F2107" s="71"/>
      <c r="G2107" s="71"/>
      <c r="H2107" s="71"/>
      <c r="I2107" s="72"/>
      <c r="J2107" s="73"/>
    </row>
    <row r="2108" spans="1:10" x14ac:dyDescent="0.35">
      <c r="A2108" s="71"/>
      <c r="B2108" s="71"/>
      <c r="C2108" s="71"/>
      <c r="D2108" s="69"/>
      <c r="E2108" s="71"/>
      <c r="F2108" s="71"/>
      <c r="G2108" s="71"/>
      <c r="H2108" s="71"/>
      <c r="I2108" s="72"/>
      <c r="J2108" s="73"/>
    </row>
    <row r="2109" spans="1:10" x14ac:dyDescent="0.35">
      <c r="A2109" s="71"/>
      <c r="B2109" s="71"/>
      <c r="C2109" s="71"/>
      <c r="D2109" s="69"/>
      <c r="E2109" s="71"/>
      <c r="F2109" s="71"/>
      <c r="G2109" s="71"/>
      <c r="H2109" s="71"/>
      <c r="I2109" s="72"/>
      <c r="J2109" s="73"/>
    </row>
    <row r="2110" spans="1:10" x14ac:dyDescent="0.35">
      <c r="A2110" s="71"/>
      <c r="B2110" s="71"/>
      <c r="C2110" s="71"/>
      <c r="D2110" s="69"/>
      <c r="E2110" s="71"/>
      <c r="F2110" s="71"/>
      <c r="G2110" s="71"/>
      <c r="H2110" s="71"/>
      <c r="I2110" s="72"/>
      <c r="J2110" s="73"/>
    </row>
    <row r="2111" spans="1:10" x14ac:dyDescent="0.35">
      <c r="A2111" s="71"/>
      <c r="B2111" s="71"/>
      <c r="C2111" s="71"/>
      <c r="D2111" s="69"/>
      <c r="E2111" s="71"/>
      <c r="F2111" s="71"/>
      <c r="G2111" s="71"/>
      <c r="H2111" s="71"/>
      <c r="I2111" s="72"/>
      <c r="J2111" s="73"/>
    </row>
    <row r="2112" spans="1:10" x14ac:dyDescent="0.35">
      <c r="A2112" s="71"/>
      <c r="B2112" s="71"/>
      <c r="C2112" s="71"/>
      <c r="D2112" s="69"/>
      <c r="E2112" s="71"/>
      <c r="F2112" s="71"/>
      <c r="G2112" s="71"/>
      <c r="H2112" s="71"/>
      <c r="I2112" s="72"/>
      <c r="J2112" s="73"/>
    </row>
    <row r="2113" spans="1:10" x14ac:dyDescent="0.35">
      <c r="A2113" s="71"/>
      <c r="B2113" s="71"/>
      <c r="C2113" s="71"/>
      <c r="D2113" s="69"/>
      <c r="E2113" s="71"/>
      <c r="F2113" s="71"/>
      <c r="G2113" s="71"/>
      <c r="H2113" s="71"/>
      <c r="I2113" s="72"/>
      <c r="J2113" s="73"/>
    </row>
    <row r="2114" spans="1:10" x14ac:dyDescent="0.35">
      <c r="A2114" s="71"/>
      <c r="B2114" s="71"/>
      <c r="C2114" s="71"/>
      <c r="D2114" s="69"/>
      <c r="E2114" s="71"/>
      <c r="F2114" s="71"/>
      <c r="G2114" s="71"/>
      <c r="H2114" s="71"/>
      <c r="I2114" s="72"/>
      <c r="J2114" s="73"/>
    </row>
    <row r="2115" spans="1:10" x14ac:dyDescent="0.35">
      <c r="A2115" s="71"/>
      <c r="B2115" s="71"/>
      <c r="C2115" s="71"/>
      <c r="D2115" s="69"/>
      <c r="E2115" s="71"/>
      <c r="F2115" s="71"/>
      <c r="G2115" s="71"/>
      <c r="H2115" s="71"/>
      <c r="I2115" s="72"/>
      <c r="J2115" s="73"/>
    </row>
    <row r="2116" spans="1:10" x14ac:dyDescent="0.35">
      <c r="A2116" s="71"/>
      <c r="B2116" s="71"/>
      <c r="C2116" s="71"/>
      <c r="D2116" s="69"/>
      <c r="E2116" s="71"/>
      <c r="F2116" s="71"/>
      <c r="G2116" s="71"/>
      <c r="H2116" s="71"/>
      <c r="I2116" s="72"/>
      <c r="J2116" s="73"/>
    </row>
    <row r="2117" spans="1:10" x14ac:dyDescent="0.35">
      <c r="A2117" s="71"/>
      <c r="B2117" s="71"/>
      <c r="C2117" s="71"/>
      <c r="D2117" s="69"/>
      <c r="E2117" s="71"/>
      <c r="F2117" s="71"/>
      <c r="G2117" s="71"/>
      <c r="H2117" s="71"/>
      <c r="I2117" s="72"/>
      <c r="J2117" s="73"/>
    </row>
    <row r="2118" spans="1:10" x14ac:dyDescent="0.35">
      <c r="A2118" s="71"/>
      <c r="B2118" s="71"/>
      <c r="C2118" s="71"/>
      <c r="D2118" s="69"/>
      <c r="E2118" s="71"/>
      <c r="F2118" s="71"/>
      <c r="G2118" s="71"/>
      <c r="H2118" s="71"/>
      <c r="I2118" s="72"/>
      <c r="J2118" s="73"/>
    </row>
    <row r="2119" spans="1:10" x14ac:dyDescent="0.35">
      <c r="A2119" s="71"/>
      <c r="B2119" s="71"/>
      <c r="C2119" s="71"/>
      <c r="D2119" s="69"/>
      <c r="E2119" s="71"/>
      <c r="F2119" s="71"/>
      <c r="G2119" s="71"/>
      <c r="H2119" s="71"/>
      <c r="I2119" s="72"/>
      <c r="J2119" s="73"/>
    </row>
    <row r="2120" spans="1:10" x14ac:dyDescent="0.35">
      <c r="A2120" s="71"/>
      <c r="B2120" s="71"/>
      <c r="C2120" s="71"/>
      <c r="D2120" s="69"/>
      <c r="E2120" s="71"/>
      <c r="F2120" s="71"/>
      <c r="G2120" s="71"/>
      <c r="H2120" s="71"/>
      <c r="I2120" s="72"/>
      <c r="J2120" s="73"/>
    </row>
    <row r="2121" spans="1:10" x14ac:dyDescent="0.35">
      <c r="A2121" s="71"/>
      <c r="B2121" s="71"/>
      <c r="C2121" s="71"/>
      <c r="D2121" s="69"/>
      <c r="E2121" s="71"/>
      <c r="F2121" s="71"/>
      <c r="G2121" s="71"/>
      <c r="H2121" s="71"/>
      <c r="I2121" s="72"/>
      <c r="J2121" s="73"/>
    </row>
    <row r="2122" spans="1:10" x14ac:dyDescent="0.35">
      <c r="A2122" s="71"/>
      <c r="B2122" s="71"/>
      <c r="C2122" s="71"/>
      <c r="D2122" s="69"/>
      <c r="E2122" s="71"/>
      <c r="F2122" s="71"/>
      <c r="G2122" s="71"/>
      <c r="H2122" s="71"/>
      <c r="I2122" s="72"/>
      <c r="J2122" s="73"/>
    </row>
    <row r="2123" spans="1:10" x14ac:dyDescent="0.35">
      <c r="A2123" s="71"/>
      <c r="B2123" s="71"/>
      <c r="C2123" s="71"/>
      <c r="D2123" s="69"/>
      <c r="E2123" s="71"/>
      <c r="F2123" s="71"/>
      <c r="G2123" s="71"/>
      <c r="H2123" s="71"/>
      <c r="I2123" s="72"/>
      <c r="J2123" s="73"/>
    </row>
    <row r="2124" spans="1:10" x14ac:dyDescent="0.35">
      <c r="A2124" s="71"/>
      <c r="B2124" s="71"/>
      <c r="C2124" s="71"/>
      <c r="D2124" s="69"/>
      <c r="E2124" s="71"/>
      <c r="F2124" s="71"/>
      <c r="G2124" s="71"/>
      <c r="H2124" s="71"/>
      <c r="I2124" s="72"/>
      <c r="J2124" s="73"/>
    </row>
    <row r="2125" spans="1:10" x14ac:dyDescent="0.35">
      <c r="A2125" s="71"/>
      <c r="B2125" s="71"/>
      <c r="C2125" s="71"/>
      <c r="D2125" s="69"/>
      <c r="E2125" s="71"/>
      <c r="F2125" s="71"/>
      <c r="G2125" s="71"/>
      <c r="H2125" s="71"/>
      <c r="I2125" s="72"/>
      <c r="J2125" s="73"/>
    </row>
    <row r="2126" spans="1:10" x14ac:dyDescent="0.35">
      <c r="A2126" s="71"/>
      <c r="B2126" s="71"/>
      <c r="C2126" s="71"/>
      <c r="D2126" s="69"/>
      <c r="E2126" s="71"/>
      <c r="F2126" s="71"/>
      <c r="G2126" s="71"/>
      <c r="H2126" s="71"/>
      <c r="I2126" s="72"/>
      <c r="J2126" s="73"/>
    </row>
    <row r="2127" spans="1:10" x14ac:dyDescent="0.35">
      <c r="A2127" s="71"/>
      <c r="B2127" s="71"/>
      <c r="C2127" s="71"/>
      <c r="D2127" s="69"/>
      <c r="E2127" s="71"/>
      <c r="F2127" s="71"/>
      <c r="G2127" s="71"/>
      <c r="H2127" s="71"/>
      <c r="I2127" s="72"/>
      <c r="J2127" s="73"/>
    </row>
    <row r="2128" spans="1:10" x14ac:dyDescent="0.35">
      <c r="A2128" s="71"/>
      <c r="B2128" s="71"/>
      <c r="C2128" s="71"/>
      <c r="D2128" s="69"/>
      <c r="E2128" s="71"/>
      <c r="F2128" s="71"/>
      <c r="G2128" s="71"/>
      <c r="H2128" s="71"/>
      <c r="I2128" s="72"/>
      <c r="J2128" s="73"/>
    </row>
    <row r="2129" spans="1:10" x14ac:dyDescent="0.35">
      <c r="A2129" s="71"/>
      <c r="B2129" s="71"/>
      <c r="C2129" s="71"/>
      <c r="D2129" s="69"/>
      <c r="E2129" s="71"/>
      <c r="F2129" s="71"/>
      <c r="G2129" s="71"/>
      <c r="H2129" s="71"/>
      <c r="I2129" s="72"/>
      <c r="J2129" s="73"/>
    </row>
    <row r="2130" spans="1:10" x14ac:dyDescent="0.35">
      <c r="A2130" s="71"/>
      <c r="B2130" s="71"/>
      <c r="C2130" s="71"/>
      <c r="D2130" s="69"/>
      <c r="E2130" s="71"/>
      <c r="F2130" s="71"/>
      <c r="G2130" s="71"/>
      <c r="H2130" s="71"/>
      <c r="I2130" s="72"/>
      <c r="J2130" s="73"/>
    </row>
    <row r="2131" spans="1:10" x14ac:dyDescent="0.35">
      <c r="A2131" s="71"/>
      <c r="B2131" s="71"/>
      <c r="C2131" s="71"/>
      <c r="D2131" s="69"/>
      <c r="E2131" s="71"/>
      <c r="F2131" s="71"/>
      <c r="G2131" s="71"/>
      <c r="H2131" s="71"/>
      <c r="I2131" s="72"/>
      <c r="J2131" s="73"/>
    </row>
    <row r="2132" spans="1:10" x14ac:dyDescent="0.35">
      <c r="A2132" s="71"/>
      <c r="B2132" s="71"/>
      <c r="C2132" s="71"/>
      <c r="D2132" s="69"/>
      <c r="E2132" s="71"/>
      <c r="F2132" s="71"/>
      <c r="G2132" s="71"/>
      <c r="H2132" s="71"/>
      <c r="I2132" s="72"/>
      <c r="J2132" s="73"/>
    </row>
    <row r="2133" spans="1:10" x14ac:dyDescent="0.35">
      <c r="A2133" s="71"/>
      <c r="B2133" s="71"/>
      <c r="C2133" s="71"/>
      <c r="D2133" s="69"/>
      <c r="E2133" s="71"/>
      <c r="F2133" s="71"/>
      <c r="G2133" s="71"/>
      <c r="H2133" s="71"/>
      <c r="I2133" s="72"/>
      <c r="J2133" s="73"/>
    </row>
    <row r="2134" spans="1:10" x14ac:dyDescent="0.35">
      <c r="A2134" s="71"/>
      <c r="B2134" s="71"/>
      <c r="C2134" s="71"/>
      <c r="D2134" s="69"/>
      <c r="E2134" s="71"/>
      <c r="F2134" s="71"/>
      <c r="G2134" s="71"/>
      <c r="H2134" s="71"/>
      <c r="I2134" s="72"/>
      <c r="J2134" s="73"/>
    </row>
    <row r="2135" spans="1:10" x14ac:dyDescent="0.35">
      <c r="A2135" s="71"/>
      <c r="B2135" s="71"/>
      <c r="C2135" s="71"/>
      <c r="D2135" s="69"/>
      <c r="E2135" s="71"/>
      <c r="F2135" s="71"/>
      <c r="G2135" s="71"/>
      <c r="H2135" s="71"/>
      <c r="I2135" s="72"/>
      <c r="J2135" s="73"/>
    </row>
    <row r="2136" spans="1:10" x14ac:dyDescent="0.35">
      <c r="A2136" s="71"/>
      <c r="B2136" s="71"/>
      <c r="C2136" s="71"/>
      <c r="D2136" s="69"/>
      <c r="E2136" s="71"/>
      <c r="F2136" s="71"/>
      <c r="G2136" s="71"/>
      <c r="H2136" s="71"/>
      <c r="I2136" s="72"/>
      <c r="J2136" s="73"/>
    </row>
    <row r="2137" spans="1:10" x14ac:dyDescent="0.35">
      <c r="A2137" s="71"/>
      <c r="B2137" s="71"/>
      <c r="C2137" s="71"/>
      <c r="D2137" s="69"/>
      <c r="E2137" s="71"/>
      <c r="F2137" s="71"/>
      <c r="G2137" s="71"/>
      <c r="H2137" s="71"/>
      <c r="I2137" s="72"/>
      <c r="J2137" s="73"/>
    </row>
    <row r="2138" spans="1:10" x14ac:dyDescent="0.35">
      <c r="A2138" s="71"/>
      <c r="B2138" s="71"/>
      <c r="C2138" s="71"/>
      <c r="D2138" s="69"/>
      <c r="E2138" s="71"/>
      <c r="F2138" s="71"/>
      <c r="G2138" s="71"/>
      <c r="H2138" s="71"/>
      <c r="I2138" s="72"/>
      <c r="J2138" s="73"/>
    </row>
    <row r="2139" spans="1:10" x14ac:dyDescent="0.35">
      <c r="A2139" s="71"/>
      <c r="B2139" s="71"/>
      <c r="C2139" s="71"/>
      <c r="D2139" s="69"/>
      <c r="E2139" s="71"/>
      <c r="F2139" s="71"/>
      <c r="G2139" s="71"/>
      <c r="H2139" s="71"/>
      <c r="I2139" s="72"/>
      <c r="J2139" s="73"/>
    </row>
    <row r="2140" spans="1:10" x14ac:dyDescent="0.35">
      <c r="A2140" s="71"/>
      <c r="B2140" s="71"/>
      <c r="C2140" s="71"/>
      <c r="D2140" s="69"/>
      <c r="E2140" s="71"/>
      <c r="F2140" s="71"/>
      <c r="G2140" s="71"/>
      <c r="H2140" s="71"/>
      <c r="I2140" s="72"/>
      <c r="J2140" s="73"/>
    </row>
    <row r="2141" spans="1:10" x14ac:dyDescent="0.35">
      <c r="A2141" s="71"/>
      <c r="B2141" s="71"/>
      <c r="C2141" s="71"/>
      <c r="D2141" s="69"/>
      <c r="E2141" s="71"/>
      <c r="F2141" s="71"/>
      <c r="G2141" s="71"/>
      <c r="H2141" s="71"/>
      <c r="I2141" s="72"/>
      <c r="J2141" s="73"/>
    </row>
    <row r="2142" spans="1:10" x14ac:dyDescent="0.35">
      <c r="A2142" s="71"/>
      <c r="B2142" s="71"/>
      <c r="C2142" s="71"/>
      <c r="D2142" s="69"/>
      <c r="E2142" s="71"/>
      <c r="F2142" s="71"/>
      <c r="G2142" s="71"/>
      <c r="H2142" s="71"/>
      <c r="I2142" s="72"/>
      <c r="J2142" s="73"/>
    </row>
    <row r="2143" spans="1:10" x14ac:dyDescent="0.35">
      <c r="A2143" s="71"/>
      <c r="B2143" s="71"/>
      <c r="C2143" s="71"/>
      <c r="D2143" s="69"/>
      <c r="E2143" s="71"/>
      <c r="F2143" s="71"/>
      <c r="G2143" s="71"/>
      <c r="H2143" s="71"/>
      <c r="I2143" s="72"/>
      <c r="J2143" s="73"/>
    </row>
    <row r="2144" spans="1:10" x14ac:dyDescent="0.35">
      <c r="A2144" s="71"/>
      <c r="B2144" s="71"/>
      <c r="C2144" s="71"/>
      <c r="D2144" s="69"/>
      <c r="E2144" s="71"/>
      <c r="F2144" s="71"/>
      <c r="G2144" s="71"/>
      <c r="H2144" s="71"/>
      <c r="I2144" s="72"/>
      <c r="J2144" s="73"/>
    </row>
    <row r="2145" spans="1:10" x14ac:dyDescent="0.35">
      <c r="A2145" s="71"/>
      <c r="B2145" s="71"/>
      <c r="C2145" s="71"/>
      <c r="D2145" s="69"/>
      <c r="E2145" s="71"/>
      <c r="F2145" s="71"/>
      <c r="G2145" s="71"/>
      <c r="H2145" s="71"/>
      <c r="I2145" s="72"/>
      <c r="J2145" s="73"/>
    </row>
    <row r="2146" spans="1:10" x14ac:dyDescent="0.35">
      <c r="A2146" s="71"/>
      <c r="B2146" s="71"/>
      <c r="C2146" s="71"/>
      <c r="D2146" s="69"/>
      <c r="E2146" s="71"/>
      <c r="F2146" s="71"/>
      <c r="G2146" s="71"/>
      <c r="H2146" s="71"/>
      <c r="I2146" s="72"/>
      <c r="J2146" s="73"/>
    </row>
    <row r="2147" spans="1:10" x14ac:dyDescent="0.35">
      <c r="A2147" s="71"/>
      <c r="B2147" s="71"/>
      <c r="C2147" s="71"/>
      <c r="D2147" s="69"/>
      <c r="E2147" s="71"/>
      <c r="F2147" s="71"/>
      <c r="G2147" s="71"/>
      <c r="H2147" s="71"/>
      <c r="I2147" s="72"/>
      <c r="J2147" s="73"/>
    </row>
    <row r="2148" spans="1:10" x14ac:dyDescent="0.35">
      <c r="A2148" s="71"/>
      <c r="B2148" s="71"/>
      <c r="C2148" s="71"/>
      <c r="D2148" s="69"/>
      <c r="E2148" s="71"/>
      <c r="F2148" s="71"/>
      <c r="G2148" s="71"/>
      <c r="H2148" s="71"/>
      <c r="I2148" s="72"/>
      <c r="J2148" s="73"/>
    </row>
    <row r="2149" spans="1:10" x14ac:dyDescent="0.35">
      <c r="A2149" s="71"/>
      <c r="B2149" s="71"/>
      <c r="C2149" s="71"/>
      <c r="D2149" s="69"/>
      <c r="E2149" s="71"/>
      <c r="F2149" s="71"/>
      <c r="G2149" s="71"/>
      <c r="H2149" s="71"/>
      <c r="I2149" s="72"/>
      <c r="J2149" s="73"/>
    </row>
    <row r="2150" spans="1:10" x14ac:dyDescent="0.35">
      <c r="A2150" s="71"/>
      <c r="B2150" s="71"/>
      <c r="C2150" s="71"/>
      <c r="D2150" s="69"/>
      <c r="E2150" s="71"/>
      <c r="F2150" s="71"/>
      <c r="G2150" s="71"/>
      <c r="H2150" s="71"/>
      <c r="I2150" s="72"/>
      <c r="J2150" s="73"/>
    </row>
    <row r="2151" spans="1:10" x14ac:dyDescent="0.35">
      <c r="A2151" s="71"/>
      <c r="B2151" s="71"/>
      <c r="C2151" s="71"/>
      <c r="D2151" s="69"/>
      <c r="E2151" s="71"/>
      <c r="F2151" s="71"/>
      <c r="G2151" s="71"/>
      <c r="H2151" s="71"/>
      <c r="I2151" s="72"/>
      <c r="J2151" s="73"/>
    </row>
    <row r="2152" spans="1:10" x14ac:dyDescent="0.35">
      <c r="A2152" s="71"/>
      <c r="B2152" s="71"/>
      <c r="C2152" s="71"/>
      <c r="D2152" s="69"/>
      <c r="E2152" s="71"/>
      <c r="F2152" s="71"/>
      <c r="G2152" s="71"/>
      <c r="H2152" s="71"/>
      <c r="I2152" s="72"/>
      <c r="J2152" s="73"/>
    </row>
    <row r="2153" spans="1:10" x14ac:dyDescent="0.35">
      <c r="A2153" s="71"/>
      <c r="B2153" s="71"/>
      <c r="C2153" s="71"/>
      <c r="D2153" s="69"/>
      <c r="E2153" s="71"/>
      <c r="F2153" s="71"/>
      <c r="G2153" s="71"/>
      <c r="H2153" s="71"/>
      <c r="I2153" s="72"/>
      <c r="J2153" s="73"/>
    </row>
    <row r="2154" spans="1:10" x14ac:dyDescent="0.35">
      <c r="A2154" s="71"/>
      <c r="B2154" s="71"/>
      <c r="C2154" s="71"/>
      <c r="D2154" s="69"/>
      <c r="E2154" s="71"/>
      <c r="F2154" s="71"/>
      <c r="G2154" s="71"/>
      <c r="H2154" s="71"/>
      <c r="I2154" s="72"/>
      <c r="J2154" s="73"/>
    </row>
    <row r="2155" spans="1:10" x14ac:dyDescent="0.35">
      <c r="A2155" s="71"/>
      <c r="B2155" s="71"/>
      <c r="C2155" s="71"/>
      <c r="D2155" s="69"/>
      <c r="E2155" s="71"/>
      <c r="F2155" s="71"/>
      <c r="G2155" s="71"/>
      <c r="H2155" s="71"/>
      <c r="I2155" s="72"/>
      <c r="J2155" s="73"/>
    </row>
    <row r="2156" spans="1:10" x14ac:dyDescent="0.35">
      <c r="A2156" s="71"/>
      <c r="B2156" s="71"/>
      <c r="C2156" s="71"/>
      <c r="D2156" s="69"/>
      <c r="E2156" s="71"/>
      <c r="F2156" s="71"/>
      <c r="G2156" s="71"/>
      <c r="H2156" s="71"/>
      <c r="I2156" s="72"/>
      <c r="J2156" s="73"/>
    </row>
    <row r="2157" spans="1:10" x14ac:dyDescent="0.35">
      <c r="A2157" s="71"/>
      <c r="B2157" s="71"/>
      <c r="C2157" s="71"/>
      <c r="D2157" s="69"/>
      <c r="E2157" s="71"/>
      <c r="F2157" s="71"/>
      <c r="G2157" s="71"/>
      <c r="H2157" s="71"/>
      <c r="I2157" s="72"/>
      <c r="J2157" s="73"/>
    </row>
    <row r="2158" spans="1:10" x14ac:dyDescent="0.35">
      <c r="A2158" s="71"/>
      <c r="B2158" s="71"/>
      <c r="C2158" s="71"/>
      <c r="D2158" s="69"/>
      <c r="E2158" s="71"/>
      <c r="F2158" s="71"/>
      <c r="G2158" s="71"/>
      <c r="H2158" s="71"/>
      <c r="I2158" s="72"/>
      <c r="J2158" s="73"/>
    </row>
    <row r="2159" spans="1:10" x14ac:dyDescent="0.35">
      <c r="A2159" s="71"/>
      <c r="B2159" s="71"/>
      <c r="C2159" s="71"/>
      <c r="D2159" s="69"/>
      <c r="E2159" s="71"/>
      <c r="F2159" s="71"/>
      <c r="G2159" s="71"/>
      <c r="H2159" s="71"/>
      <c r="I2159" s="72"/>
      <c r="J2159" s="73"/>
    </row>
    <row r="2160" spans="1:10" x14ac:dyDescent="0.35">
      <c r="A2160" s="71"/>
      <c r="B2160" s="71"/>
      <c r="C2160" s="71"/>
      <c r="D2160" s="69"/>
      <c r="E2160" s="71"/>
      <c r="F2160" s="71"/>
      <c r="G2160" s="71"/>
      <c r="H2160" s="71"/>
      <c r="I2160" s="72"/>
      <c r="J2160" s="73"/>
    </row>
    <row r="2161" spans="1:10" x14ac:dyDescent="0.35">
      <c r="A2161" s="71"/>
      <c r="B2161" s="71"/>
      <c r="C2161" s="71"/>
      <c r="D2161" s="69"/>
      <c r="E2161" s="71"/>
      <c r="F2161" s="71"/>
      <c r="G2161" s="71"/>
      <c r="H2161" s="71"/>
      <c r="I2161" s="72"/>
      <c r="J2161" s="73"/>
    </row>
    <row r="2162" spans="1:10" x14ac:dyDescent="0.35">
      <c r="A2162" s="71"/>
      <c r="B2162" s="71"/>
      <c r="C2162" s="71"/>
      <c r="D2162" s="69"/>
      <c r="E2162" s="71"/>
      <c r="F2162" s="71"/>
      <c r="G2162" s="71"/>
      <c r="H2162" s="71"/>
      <c r="I2162" s="72"/>
      <c r="J2162" s="73"/>
    </row>
    <row r="2163" spans="1:10" x14ac:dyDescent="0.35">
      <c r="A2163" s="71"/>
      <c r="B2163" s="71"/>
      <c r="C2163" s="71"/>
      <c r="D2163" s="69"/>
      <c r="E2163" s="71"/>
      <c r="F2163" s="71"/>
      <c r="G2163" s="71"/>
      <c r="H2163" s="71"/>
      <c r="I2163" s="72"/>
      <c r="J2163" s="73"/>
    </row>
    <row r="2164" spans="1:10" x14ac:dyDescent="0.35">
      <c r="A2164" s="71"/>
      <c r="B2164" s="71"/>
      <c r="C2164" s="71"/>
      <c r="D2164" s="69"/>
      <c r="E2164" s="71"/>
      <c r="F2164" s="71"/>
      <c r="G2164" s="71"/>
      <c r="H2164" s="71"/>
      <c r="I2164" s="72"/>
      <c r="J2164" s="73"/>
    </row>
    <row r="2165" spans="1:10" x14ac:dyDescent="0.35">
      <c r="A2165" s="71"/>
      <c r="B2165" s="71"/>
      <c r="C2165" s="71"/>
      <c r="D2165" s="69"/>
      <c r="E2165" s="71"/>
      <c r="F2165" s="71"/>
      <c r="G2165" s="71"/>
      <c r="H2165" s="71"/>
      <c r="I2165" s="72"/>
      <c r="J2165" s="73"/>
    </row>
    <row r="2166" spans="1:10" x14ac:dyDescent="0.35">
      <c r="A2166" s="71"/>
      <c r="B2166" s="71"/>
      <c r="C2166" s="71"/>
      <c r="D2166" s="69"/>
      <c r="E2166" s="71"/>
      <c r="F2166" s="71"/>
      <c r="G2166" s="71"/>
      <c r="H2166" s="71"/>
      <c r="I2166" s="72"/>
      <c r="J2166" s="73"/>
    </row>
    <row r="2167" spans="1:10" x14ac:dyDescent="0.35">
      <c r="A2167" s="71"/>
      <c r="B2167" s="71"/>
      <c r="C2167" s="71"/>
      <c r="D2167" s="69"/>
      <c r="E2167" s="71"/>
      <c r="F2167" s="71"/>
      <c r="G2167" s="71"/>
      <c r="H2167" s="71"/>
      <c r="I2167" s="72"/>
      <c r="J2167" s="73"/>
    </row>
    <row r="2168" spans="1:10" x14ac:dyDescent="0.35">
      <c r="A2168" s="71"/>
      <c r="B2168" s="71"/>
      <c r="C2168" s="71"/>
      <c r="D2168" s="69"/>
      <c r="E2168" s="71"/>
      <c r="F2168" s="71"/>
      <c r="G2168" s="71"/>
      <c r="H2168" s="71"/>
      <c r="I2168" s="72"/>
      <c r="J2168" s="73"/>
    </row>
    <row r="2169" spans="1:10" x14ac:dyDescent="0.35">
      <c r="A2169" s="71"/>
      <c r="B2169" s="71"/>
      <c r="C2169" s="71"/>
      <c r="D2169" s="69"/>
      <c r="E2169" s="71"/>
      <c r="F2169" s="71"/>
      <c r="G2169" s="71"/>
      <c r="H2169" s="71"/>
      <c r="I2169" s="72"/>
      <c r="J2169" s="73"/>
    </row>
    <row r="2170" spans="1:10" x14ac:dyDescent="0.35">
      <c r="A2170" s="71"/>
      <c r="B2170" s="71"/>
      <c r="C2170" s="71"/>
      <c r="D2170" s="69"/>
      <c r="E2170" s="71"/>
      <c r="F2170" s="71"/>
      <c r="G2170" s="71"/>
      <c r="H2170" s="71"/>
      <c r="I2170" s="72"/>
      <c r="J2170" s="73"/>
    </row>
    <row r="2171" spans="1:10" x14ac:dyDescent="0.35">
      <c r="A2171" s="71"/>
      <c r="B2171" s="71"/>
      <c r="C2171" s="71"/>
      <c r="D2171" s="69"/>
      <c r="E2171" s="71"/>
      <c r="F2171" s="71"/>
      <c r="G2171" s="71"/>
      <c r="H2171" s="71"/>
      <c r="I2171" s="72"/>
      <c r="J2171" s="73"/>
    </row>
    <row r="2172" spans="1:10" x14ac:dyDescent="0.35">
      <c r="A2172" s="71"/>
      <c r="B2172" s="71"/>
      <c r="C2172" s="71"/>
      <c r="D2172" s="69"/>
      <c r="E2172" s="71"/>
      <c r="F2172" s="71"/>
      <c r="G2172" s="71"/>
      <c r="H2172" s="71"/>
      <c r="I2172" s="72"/>
      <c r="J2172" s="73"/>
    </row>
    <row r="2173" spans="1:10" x14ac:dyDescent="0.35">
      <c r="A2173" s="71"/>
      <c r="B2173" s="71"/>
      <c r="C2173" s="71"/>
      <c r="D2173" s="69"/>
      <c r="E2173" s="71"/>
      <c r="F2173" s="71"/>
      <c r="G2173" s="71"/>
      <c r="H2173" s="71"/>
      <c r="I2173" s="72"/>
      <c r="J2173" s="73"/>
    </row>
    <row r="2174" spans="1:10" x14ac:dyDescent="0.35">
      <c r="A2174" s="71"/>
      <c r="B2174" s="71"/>
      <c r="C2174" s="71"/>
      <c r="D2174" s="69"/>
      <c r="E2174" s="71"/>
      <c r="F2174" s="71"/>
      <c r="G2174" s="71"/>
      <c r="H2174" s="71"/>
      <c r="I2174" s="72"/>
      <c r="J2174" s="73"/>
    </row>
    <row r="2175" spans="1:10" x14ac:dyDescent="0.35">
      <c r="A2175" s="71"/>
      <c r="B2175" s="71"/>
      <c r="C2175" s="71"/>
      <c r="D2175" s="69"/>
      <c r="E2175" s="71"/>
      <c r="F2175" s="71"/>
      <c r="G2175" s="71"/>
      <c r="H2175" s="71"/>
      <c r="I2175" s="72"/>
      <c r="J2175" s="73"/>
    </row>
    <row r="2176" spans="1:10" x14ac:dyDescent="0.35">
      <c r="A2176" s="71"/>
      <c r="B2176" s="71"/>
      <c r="C2176" s="71"/>
      <c r="D2176" s="69"/>
      <c r="E2176" s="71"/>
      <c r="F2176" s="71"/>
      <c r="G2176" s="71"/>
      <c r="H2176" s="71"/>
      <c r="I2176" s="72"/>
      <c r="J2176" s="73"/>
    </row>
    <row r="2177" spans="1:10" x14ac:dyDescent="0.35">
      <c r="A2177" s="71"/>
      <c r="B2177" s="71"/>
      <c r="C2177" s="71"/>
      <c r="D2177" s="69"/>
      <c r="E2177" s="71"/>
      <c r="F2177" s="71"/>
      <c r="G2177" s="71"/>
      <c r="H2177" s="71"/>
      <c r="I2177" s="72"/>
      <c r="J2177" s="73"/>
    </row>
    <row r="2178" spans="1:10" x14ac:dyDescent="0.35">
      <c r="A2178" s="71"/>
      <c r="B2178" s="71"/>
      <c r="C2178" s="71"/>
      <c r="D2178" s="69"/>
      <c r="E2178" s="71"/>
      <c r="F2178" s="71"/>
      <c r="G2178" s="71"/>
      <c r="H2178" s="71"/>
      <c r="I2178" s="72"/>
      <c r="J2178" s="73"/>
    </row>
    <row r="2179" spans="1:10" x14ac:dyDescent="0.35">
      <c r="A2179" s="71"/>
      <c r="B2179" s="71"/>
      <c r="C2179" s="71"/>
      <c r="D2179" s="69"/>
      <c r="E2179" s="71"/>
      <c r="F2179" s="71"/>
      <c r="G2179" s="71"/>
      <c r="H2179" s="71"/>
      <c r="I2179" s="72"/>
      <c r="J2179" s="73"/>
    </row>
    <row r="2180" spans="1:10" x14ac:dyDescent="0.35">
      <c r="A2180" s="71"/>
      <c r="B2180" s="71"/>
      <c r="C2180" s="71"/>
      <c r="D2180" s="69"/>
      <c r="E2180" s="71"/>
      <c r="F2180" s="71"/>
      <c r="G2180" s="71"/>
      <c r="H2180" s="71"/>
      <c r="I2180" s="72"/>
      <c r="J2180" s="73"/>
    </row>
    <row r="2181" spans="1:10" x14ac:dyDescent="0.35">
      <c r="A2181" s="71"/>
      <c r="B2181" s="71"/>
      <c r="C2181" s="71"/>
      <c r="D2181" s="69"/>
      <c r="E2181" s="71"/>
      <c r="F2181" s="71"/>
      <c r="G2181" s="71"/>
      <c r="H2181" s="71"/>
      <c r="I2181" s="72"/>
      <c r="J2181" s="73"/>
    </row>
    <row r="2182" spans="1:10" x14ac:dyDescent="0.35">
      <c r="A2182" s="71"/>
      <c r="B2182" s="71"/>
      <c r="C2182" s="71"/>
      <c r="D2182" s="69"/>
      <c r="E2182" s="71"/>
      <c r="F2182" s="71"/>
      <c r="G2182" s="71"/>
      <c r="H2182" s="71"/>
      <c r="I2182" s="72"/>
      <c r="J2182" s="73"/>
    </row>
    <row r="2183" spans="1:10" x14ac:dyDescent="0.35">
      <c r="A2183" s="71"/>
      <c r="B2183" s="71"/>
      <c r="C2183" s="71"/>
      <c r="D2183" s="69"/>
      <c r="E2183" s="71"/>
      <c r="F2183" s="71"/>
      <c r="G2183" s="71"/>
      <c r="H2183" s="71"/>
      <c r="I2183" s="72"/>
      <c r="J2183" s="73"/>
    </row>
    <row r="2184" spans="1:10" x14ac:dyDescent="0.35">
      <c r="A2184" s="71"/>
      <c r="B2184" s="71"/>
      <c r="C2184" s="71"/>
      <c r="D2184" s="69"/>
      <c r="E2184" s="71"/>
      <c r="F2184" s="71"/>
      <c r="G2184" s="71"/>
      <c r="H2184" s="71"/>
      <c r="I2184" s="72"/>
      <c r="J2184" s="73"/>
    </row>
    <row r="2185" spans="1:10" x14ac:dyDescent="0.35">
      <c r="A2185" s="71"/>
      <c r="B2185" s="71"/>
      <c r="C2185" s="71"/>
      <c r="D2185" s="69"/>
      <c r="E2185" s="71"/>
      <c r="F2185" s="71"/>
      <c r="G2185" s="71"/>
      <c r="H2185" s="71"/>
      <c r="I2185" s="72"/>
      <c r="J2185" s="73"/>
    </row>
    <row r="2186" spans="1:10" x14ac:dyDescent="0.35">
      <c r="A2186" s="71"/>
      <c r="B2186" s="71"/>
      <c r="C2186" s="71"/>
      <c r="D2186" s="69"/>
      <c r="E2186" s="71"/>
      <c r="F2186" s="71"/>
      <c r="G2186" s="71"/>
      <c r="H2186" s="71"/>
      <c r="I2186" s="72"/>
      <c r="J2186" s="73"/>
    </row>
    <row r="2187" spans="1:10" x14ac:dyDescent="0.35">
      <c r="A2187" s="71"/>
      <c r="B2187" s="71"/>
      <c r="C2187" s="71"/>
      <c r="D2187" s="69"/>
      <c r="E2187" s="71"/>
      <c r="F2187" s="71"/>
      <c r="G2187" s="71"/>
      <c r="H2187" s="71"/>
      <c r="I2187" s="72"/>
      <c r="J2187" s="73"/>
    </row>
  </sheetData>
  <autoFilter ref="A5:BI339" xr:uid="{16571652-7552-4B44-8821-19E3D1F0E81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2" showButton="0"/>
    <filterColumn colId="13" showButton="0"/>
    <filterColumn colId="15" showButton="0"/>
    <filterColumn colId="17" showButton="0"/>
    <filterColumn colId="18" showButton="0"/>
    <filterColumn colId="21" showButton="0"/>
    <filterColumn colId="22" showButton="0"/>
    <filterColumn colId="25" showButton="0"/>
    <filterColumn colId="26" showButton="0"/>
    <filterColumn colId="29" showButton="0"/>
    <filterColumn colId="30" showButton="0"/>
    <filterColumn colId="33" showButton="0"/>
    <filterColumn colId="34" showButton="0"/>
    <filterColumn colId="37" showButton="0"/>
    <filterColumn colId="38" showButton="0"/>
    <filterColumn colId="41" showButton="0"/>
    <filterColumn colId="42" showButton="0"/>
    <filterColumn colId="45" showButton="0"/>
    <filterColumn colId="46" showButton="0"/>
    <filterColumn colId="49" showButton="0"/>
    <filterColumn colId="50" showButton="0"/>
    <filterColumn colId="53" showButton="0"/>
    <filterColumn colId="54" showButton="0"/>
    <filterColumn colId="57" showButton="0"/>
    <filterColumn colId="58" showButton="0"/>
  </autoFilter>
  <mergeCells count="48">
    <mergeCell ref="AT342:AV342"/>
    <mergeCell ref="Z342:AB342"/>
    <mergeCell ref="AD342:AF342"/>
    <mergeCell ref="AH342:AJ342"/>
    <mergeCell ref="AL342:AN342"/>
    <mergeCell ref="AP342:AR342"/>
    <mergeCell ref="P343:Q343"/>
    <mergeCell ref="R343:Y343"/>
    <mergeCell ref="Z343:AG343"/>
    <mergeCell ref="AH343:AO343"/>
    <mergeCell ref="AP343:AW343"/>
    <mergeCell ref="A341:K341"/>
    <mergeCell ref="L341:AC341"/>
    <mergeCell ref="AD341:AS341"/>
    <mergeCell ref="AT341:BH341"/>
    <mergeCell ref="A342:K342"/>
    <mergeCell ref="L342:L343"/>
    <mergeCell ref="M342:O342"/>
    <mergeCell ref="P342:Q342"/>
    <mergeCell ref="R342:T342"/>
    <mergeCell ref="V342:X342"/>
    <mergeCell ref="AX343:BE343"/>
    <mergeCell ref="AX342:AZ342"/>
    <mergeCell ref="BB342:BD342"/>
    <mergeCell ref="BF342:BH342"/>
    <mergeCell ref="A343:K343"/>
    <mergeCell ref="M343:O343"/>
    <mergeCell ref="BB5:BD5"/>
    <mergeCell ref="BF5:BH5"/>
    <mergeCell ref="M6:O6"/>
    <mergeCell ref="P6:Q6"/>
    <mergeCell ref="R6:Y6"/>
    <mergeCell ref="Z6:AG6"/>
    <mergeCell ref="AH6:AO6"/>
    <mergeCell ref="AP6:AW6"/>
    <mergeCell ref="AX6:BE6"/>
    <mergeCell ref="AD5:AF5"/>
    <mergeCell ref="AH5:AJ5"/>
    <mergeCell ref="AL5:AN5"/>
    <mergeCell ref="AP5:AR5"/>
    <mergeCell ref="AT5:AV5"/>
    <mergeCell ref="AX5:AZ5"/>
    <mergeCell ref="Z5:AB5"/>
    <mergeCell ref="A5:K5"/>
    <mergeCell ref="M5:O5"/>
    <mergeCell ref="P5:Q5"/>
    <mergeCell ref="R5:T5"/>
    <mergeCell ref="V5:X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F3D3F-B95A-46CF-A5B5-0259DCA82E78}">
  <dimension ref="A1:D134"/>
  <sheetViews>
    <sheetView workbookViewId="0">
      <pane ySplit="2" topLeftCell="A80" activePane="bottomLeft" state="frozen"/>
      <selection pane="bottomLeft" activeCell="G12" sqref="G12"/>
    </sheetView>
  </sheetViews>
  <sheetFormatPr defaultRowHeight="14.5" x14ac:dyDescent="0.35"/>
  <cols>
    <col min="1" max="1" width="21.26953125" bestFit="1" customWidth="1"/>
    <col min="2" max="2" width="30.08984375" bestFit="1" customWidth="1"/>
    <col min="3" max="3" width="14.26953125" bestFit="1" customWidth="1"/>
    <col min="4" max="4" width="30.453125" bestFit="1" customWidth="1"/>
  </cols>
  <sheetData>
    <row r="1" spans="1:4" x14ac:dyDescent="0.35">
      <c r="A1" s="298">
        <v>1</v>
      </c>
      <c r="B1" s="298">
        <v>2</v>
      </c>
      <c r="C1" s="298">
        <v>3</v>
      </c>
      <c r="D1" s="298">
        <v>4</v>
      </c>
    </row>
    <row r="2" spans="1:4" x14ac:dyDescent="0.35">
      <c r="A2" s="284" t="s">
        <v>1620</v>
      </c>
      <c r="B2" s="284" t="s">
        <v>1627</v>
      </c>
      <c r="C2" s="284" t="s">
        <v>1635</v>
      </c>
      <c r="D2" s="284" t="s">
        <v>1636</v>
      </c>
    </row>
    <row r="3" spans="1:4" x14ac:dyDescent="0.35">
      <c r="A3" t="s">
        <v>869</v>
      </c>
      <c r="B3" t="s">
        <v>871</v>
      </c>
      <c r="C3" t="s">
        <v>872</v>
      </c>
      <c r="D3" t="s">
        <v>1637</v>
      </c>
    </row>
    <row r="4" spans="1:4" x14ac:dyDescent="0.35">
      <c r="A4" t="s">
        <v>874</v>
      </c>
      <c r="B4" t="s">
        <v>876</v>
      </c>
      <c r="C4" t="s">
        <v>54</v>
      </c>
      <c r="D4" t="s">
        <v>1637</v>
      </c>
    </row>
    <row r="5" spans="1:4" x14ac:dyDescent="0.35">
      <c r="A5" t="s">
        <v>1367</v>
      </c>
      <c r="B5" t="s">
        <v>1369</v>
      </c>
      <c r="C5" t="s">
        <v>813</v>
      </c>
      <c r="D5" t="s">
        <v>1637</v>
      </c>
    </row>
    <row r="6" spans="1:4" x14ac:dyDescent="0.35">
      <c r="A6" t="s">
        <v>878</v>
      </c>
      <c r="B6" t="s">
        <v>880</v>
      </c>
      <c r="C6" t="s">
        <v>49</v>
      </c>
      <c r="D6" t="s">
        <v>1637</v>
      </c>
    </row>
    <row r="7" spans="1:4" x14ac:dyDescent="0.35">
      <c r="A7" t="s">
        <v>1351</v>
      </c>
      <c r="B7" t="s">
        <v>1353</v>
      </c>
      <c r="C7" t="s">
        <v>1354</v>
      </c>
      <c r="D7" t="s">
        <v>1637</v>
      </c>
    </row>
    <row r="8" spans="1:4" x14ac:dyDescent="0.35">
      <c r="A8" t="s">
        <v>1405</v>
      </c>
      <c r="B8" t="s">
        <v>1406</v>
      </c>
      <c r="C8" t="s">
        <v>1407</v>
      </c>
      <c r="D8" t="s">
        <v>1637</v>
      </c>
    </row>
    <row r="9" spans="1:4" x14ac:dyDescent="0.35">
      <c r="A9" t="s">
        <v>882</v>
      </c>
      <c r="B9" t="s">
        <v>884</v>
      </c>
      <c r="C9" t="s">
        <v>885</v>
      </c>
      <c r="D9" t="s">
        <v>1637</v>
      </c>
    </row>
    <row r="10" spans="1:4" x14ac:dyDescent="0.35">
      <c r="A10" t="s">
        <v>1381</v>
      </c>
      <c r="B10" t="s">
        <v>1383</v>
      </c>
      <c r="C10" t="s">
        <v>50</v>
      </c>
      <c r="D10" t="s">
        <v>1638</v>
      </c>
    </row>
    <row r="11" spans="1:4" x14ac:dyDescent="0.35">
      <c r="A11" t="s">
        <v>888</v>
      </c>
      <c r="B11" t="s">
        <v>890</v>
      </c>
      <c r="C11" t="s">
        <v>891</v>
      </c>
      <c r="D11" t="s">
        <v>1637</v>
      </c>
    </row>
    <row r="12" spans="1:4" x14ac:dyDescent="0.35">
      <c r="A12" t="s">
        <v>1409</v>
      </c>
      <c r="B12" t="s">
        <v>1410</v>
      </c>
      <c r="C12" t="s">
        <v>856</v>
      </c>
      <c r="D12" t="s">
        <v>1637</v>
      </c>
    </row>
    <row r="13" spans="1:4" x14ac:dyDescent="0.35">
      <c r="A13" t="s">
        <v>894</v>
      </c>
      <c r="B13" t="s">
        <v>896</v>
      </c>
      <c r="C13" t="s">
        <v>897</v>
      </c>
      <c r="D13" t="s">
        <v>1637</v>
      </c>
    </row>
    <row r="14" spans="1:4" x14ac:dyDescent="0.35">
      <c r="A14" t="s">
        <v>900</v>
      </c>
      <c r="B14" t="s">
        <v>902</v>
      </c>
      <c r="C14" t="s">
        <v>903</v>
      </c>
      <c r="D14" t="s">
        <v>1637</v>
      </c>
    </row>
    <row r="15" spans="1:4" x14ac:dyDescent="0.35">
      <c r="A15" t="s">
        <v>900</v>
      </c>
      <c r="B15" t="s">
        <v>902</v>
      </c>
      <c r="C15" t="s">
        <v>903</v>
      </c>
      <c r="D15" t="s">
        <v>1637</v>
      </c>
    </row>
    <row r="16" spans="1:4" x14ac:dyDescent="0.35">
      <c r="A16" t="s">
        <v>900</v>
      </c>
      <c r="B16" t="s">
        <v>902</v>
      </c>
      <c r="C16" t="s">
        <v>903</v>
      </c>
      <c r="D16" t="s">
        <v>1637</v>
      </c>
    </row>
    <row r="17" spans="1:4" x14ac:dyDescent="0.35">
      <c r="A17" t="s">
        <v>909</v>
      </c>
      <c r="B17" t="s">
        <v>911</v>
      </c>
      <c r="C17" t="s">
        <v>912</v>
      </c>
      <c r="D17" t="s">
        <v>1637</v>
      </c>
    </row>
    <row r="18" spans="1:4" x14ac:dyDescent="0.35">
      <c r="A18" t="s">
        <v>914</v>
      </c>
      <c r="B18" t="s">
        <v>916</v>
      </c>
      <c r="C18" t="s">
        <v>54</v>
      </c>
      <c r="D18" t="s">
        <v>1637</v>
      </c>
    </row>
    <row r="19" spans="1:4" x14ac:dyDescent="0.35">
      <c r="A19" t="s">
        <v>918</v>
      </c>
      <c r="B19" t="s">
        <v>920</v>
      </c>
      <c r="C19" t="s">
        <v>921</v>
      </c>
      <c r="D19" t="s">
        <v>1638</v>
      </c>
    </row>
    <row r="20" spans="1:4" x14ac:dyDescent="0.35">
      <c r="A20" t="s">
        <v>923</v>
      </c>
      <c r="B20" t="s">
        <v>925</v>
      </c>
      <c r="C20" t="s">
        <v>54</v>
      </c>
      <c r="D20" t="s">
        <v>1637</v>
      </c>
    </row>
    <row r="21" spans="1:4" x14ac:dyDescent="0.35">
      <c r="A21" t="s">
        <v>923</v>
      </c>
      <c r="B21" t="s">
        <v>925</v>
      </c>
      <c r="C21" t="s">
        <v>54</v>
      </c>
      <c r="D21" t="s">
        <v>1637</v>
      </c>
    </row>
    <row r="22" spans="1:4" x14ac:dyDescent="0.35">
      <c r="A22" t="s">
        <v>923</v>
      </c>
      <c r="B22" t="s">
        <v>925</v>
      </c>
      <c r="C22" t="s">
        <v>54</v>
      </c>
      <c r="D22" t="s">
        <v>1637</v>
      </c>
    </row>
    <row r="23" spans="1:4" x14ac:dyDescent="0.35">
      <c r="A23" t="s">
        <v>932</v>
      </c>
      <c r="B23" t="s">
        <v>934</v>
      </c>
      <c r="C23" t="s">
        <v>935</v>
      </c>
      <c r="D23" t="s">
        <v>1637</v>
      </c>
    </row>
    <row r="24" spans="1:4" x14ac:dyDescent="0.35">
      <c r="A24" t="s">
        <v>938</v>
      </c>
      <c r="B24" t="s">
        <v>940</v>
      </c>
      <c r="C24" t="s">
        <v>941</v>
      </c>
      <c r="D24" t="s">
        <v>1637</v>
      </c>
    </row>
    <row r="25" spans="1:4" x14ac:dyDescent="0.35">
      <c r="A25" t="s">
        <v>944</v>
      </c>
      <c r="B25" t="s">
        <v>946</v>
      </c>
      <c r="C25" t="s">
        <v>947</v>
      </c>
      <c r="D25" t="s">
        <v>1637</v>
      </c>
    </row>
    <row r="26" spans="1:4" x14ac:dyDescent="0.35">
      <c r="A26" t="s">
        <v>949</v>
      </c>
      <c r="B26" t="s">
        <v>951</v>
      </c>
      <c r="C26" t="s">
        <v>952</v>
      </c>
      <c r="D26" t="s">
        <v>1637</v>
      </c>
    </row>
    <row r="27" spans="1:4" x14ac:dyDescent="0.35">
      <c r="A27" t="s">
        <v>955</v>
      </c>
      <c r="B27" t="s">
        <v>957</v>
      </c>
      <c r="C27" t="s">
        <v>54</v>
      </c>
      <c r="D27" t="s">
        <v>1637</v>
      </c>
    </row>
    <row r="28" spans="1:4" x14ac:dyDescent="0.35">
      <c r="A28" t="s">
        <v>959</v>
      </c>
      <c r="B28" t="s">
        <v>961</v>
      </c>
      <c r="C28" t="s">
        <v>962</v>
      </c>
      <c r="D28" t="s">
        <v>1637</v>
      </c>
    </row>
    <row r="29" spans="1:4" x14ac:dyDescent="0.35">
      <c r="A29" t="s">
        <v>965</v>
      </c>
      <c r="B29" t="s">
        <v>967</v>
      </c>
      <c r="C29" t="s">
        <v>903</v>
      </c>
      <c r="D29" t="s">
        <v>1637</v>
      </c>
    </row>
    <row r="30" spans="1:4" x14ac:dyDescent="0.35">
      <c r="A30" t="s">
        <v>965</v>
      </c>
      <c r="B30" t="s">
        <v>967</v>
      </c>
      <c r="C30" t="s">
        <v>903</v>
      </c>
      <c r="D30" t="s">
        <v>1637</v>
      </c>
    </row>
    <row r="31" spans="1:4" x14ac:dyDescent="0.35">
      <c r="A31" t="s">
        <v>971</v>
      </c>
      <c r="B31" t="s">
        <v>973</v>
      </c>
      <c r="C31" t="s">
        <v>974</v>
      </c>
      <c r="D31" t="s">
        <v>1637</v>
      </c>
    </row>
    <row r="32" spans="1:4" x14ac:dyDescent="0.35">
      <c r="A32" t="s">
        <v>977</v>
      </c>
      <c r="B32" t="s">
        <v>979</v>
      </c>
      <c r="C32" t="s">
        <v>980</v>
      </c>
      <c r="D32" t="s">
        <v>1637</v>
      </c>
    </row>
    <row r="33" spans="1:4" x14ac:dyDescent="0.35">
      <c r="A33" t="s">
        <v>1392</v>
      </c>
      <c r="B33" t="s">
        <v>1393</v>
      </c>
      <c r="C33" t="s">
        <v>1394</v>
      </c>
      <c r="D33" t="s">
        <v>1637</v>
      </c>
    </row>
    <row r="34" spans="1:4" x14ac:dyDescent="0.35">
      <c r="A34" t="s">
        <v>1357</v>
      </c>
      <c r="B34" t="s">
        <v>1358</v>
      </c>
      <c r="C34" t="s">
        <v>49</v>
      </c>
      <c r="D34" t="s">
        <v>1637</v>
      </c>
    </row>
    <row r="35" spans="1:4" x14ac:dyDescent="0.35">
      <c r="A35" t="s">
        <v>982</v>
      </c>
      <c r="B35" t="s">
        <v>984</v>
      </c>
      <c r="C35" t="s">
        <v>985</v>
      </c>
      <c r="D35" t="s">
        <v>1637</v>
      </c>
    </row>
    <row r="36" spans="1:4" x14ac:dyDescent="0.35">
      <c r="A36" t="s">
        <v>988</v>
      </c>
      <c r="B36" t="s">
        <v>990</v>
      </c>
      <c r="C36" t="s">
        <v>935</v>
      </c>
      <c r="D36" t="s">
        <v>1637</v>
      </c>
    </row>
    <row r="37" spans="1:4" x14ac:dyDescent="0.35">
      <c r="A37" t="s">
        <v>994</v>
      </c>
      <c r="B37" t="s">
        <v>996</v>
      </c>
      <c r="C37" t="s">
        <v>50</v>
      </c>
      <c r="D37" t="s">
        <v>1638</v>
      </c>
    </row>
    <row r="38" spans="1:4" x14ac:dyDescent="0.35">
      <c r="A38" t="s">
        <v>998</v>
      </c>
      <c r="B38" t="s">
        <v>1000</v>
      </c>
      <c r="C38" t="s">
        <v>49</v>
      </c>
      <c r="D38" t="s">
        <v>1637</v>
      </c>
    </row>
    <row r="39" spans="1:4" x14ac:dyDescent="0.35">
      <c r="A39" t="s">
        <v>1002</v>
      </c>
      <c r="B39" t="s">
        <v>1004</v>
      </c>
      <c r="C39" t="s">
        <v>54</v>
      </c>
      <c r="D39" t="s">
        <v>1637</v>
      </c>
    </row>
    <row r="40" spans="1:4" x14ac:dyDescent="0.35">
      <c r="A40" t="s">
        <v>1006</v>
      </c>
      <c r="B40" t="s">
        <v>1008</v>
      </c>
      <c r="C40" t="s">
        <v>903</v>
      </c>
      <c r="D40" t="s">
        <v>1639</v>
      </c>
    </row>
    <row r="41" spans="1:4" x14ac:dyDescent="0.35">
      <c r="A41" t="s">
        <v>1006</v>
      </c>
      <c r="B41" t="s">
        <v>1008</v>
      </c>
      <c r="C41" t="s">
        <v>903</v>
      </c>
      <c r="D41" t="s">
        <v>1637</v>
      </c>
    </row>
    <row r="42" spans="1:4" x14ac:dyDescent="0.35">
      <c r="A42" t="s">
        <v>1401</v>
      </c>
      <c r="B42" t="s">
        <v>1402</v>
      </c>
      <c r="C42" t="s">
        <v>1403</v>
      </c>
      <c r="D42" t="s">
        <v>1637</v>
      </c>
    </row>
    <row r="43" spans="1:4" x14ac:dyDescent="0.35">
      <c r="A43" t="s">
        <v>1012</v>
      </c>
      <c r="B43" t="s">
        <v>1014</v>
      </c>
      <c r="C43" t="s">
        <v>1015</v>
      </c>
      <c r="D43" t="s">
        <v>1637</v>
      </c>
    </row>
    <row r="44" spans="1:4" x14ac:dyDescent="0.35">
      <c r="A44" t="s">
        <v>1017</v>
      </c>
      <c r="B44" t="s">
        <v>1019</v>
      </c>
      <c r="C44" t="s">
        <v>1020</v>
      </c>
      <c r="D44" t="s">
        <v>1637</v>
      </c>
    </row>
    <row r="45" spans="1:4" x14ac:dyDescent="0.35">
      <c r="A45" t="s">
        <v>1022</v>
      </c>
      <c r="B45" t="s">
        <v>1024</v>
      </c>
      <c r="C45" t="s">
        <v>52</v>
      </c>
      <c r="D45" t="s">
        <v>1637</v>
      </c>
    </row>
    <row r="46" spans="1:4" x14ac:dyDescent="0.35">
      <c r="A46" t="s">
        <v>1026</v>
      </c>
      <c r="B46" t="s">
        <v>1028</v>
      </c>
      <c r="C46" t="s">
        <v>872</v>
      </c>
      <c r="D46" t="s">
        <v>1637</v>
      </c>
    </row>
    <row r="47" spans="1:4" x14ac:dyDescent="0.35">
      <c r="A47" t="s">
        <v>1026</v>
      </c>
      <c r="B47" t="s">
        <v>1028</v>
      </c>
      <c r="C47" t="s">
        <v>872</v>
      </c>
      <c r="D47" t="s">
        <v>1637</v>
      </c>
    </row>
    <row r="48" spans="1:4" x14ac:dyDescent="0.35">
      <c r="A48" t="s">
        <v>1032</v>
      </c>
      <c r="B48" t="s">
        <v>1034</v>
      </c>
      <c r="C48" t="s">
        <v>1035</v>
      </c>
      <c r="D48" t="s">
        <v>1640</v>
      </c>
    </row>
    <row r="49" spans="1:4" x14ac:dyDescent="0.35">
      <c r="A49" t="s">
        <v>1037</v>
      </c>
      <c r="B49" t="s">
        <v>1039</v>
      </c>
      <c r="C49" t="s">
        <v>1040</v>
      </c>
      <c r="D49" t="s">
        <v>1637</v>
      </c>
    </row>
    <row r="50" spans="1:4" x14ac:dyDescent="0.35">
      <c r="A50" t="s">
        <v>1043</v>
      </c>
      <c r="B50" t="s">
        <v>1045</v>
      </c>
      <c r="C50" t="s">
        <v>1046</v>
      </c>
      <c r="D50" t="s">
        <v>1637</v>
      </c>
    </row>
    <row r="51" spans="1:4" x14ac:dyDescent="0.35">
      <c r="A51" t="s">
        <v>1043</v>
      </c>
      <c r="B51" t="s">
        <v>1045</v>
      </c>
      <c r="C51" t="s">
        <v>1046</v>
      </c>
      <c r="D51" t="s">
        <v>1637</v>
      </c>
    </row>
    <row r="52" spans="1:4" x14ac:dyDescent="0.35">
      <c r="A52" t="s">
        <v>1050</v>
      </c>
      <c r="B52" t="s">
        <v>1052</v>
      </c>
      <c r="C52" t="s">
        <v>1053</v>
      </c>
      <c r="D52" t="s">
        <v>1637</v>
      </c>
    </row>
    <row r="53" spans="1:4" x14ac:dyDescent="0.35">
      <c r="A53" t="s">
        <v>1056</v>
      </c>
      <c r="B53" t="s">
        <v>1058</v>
      </c>
      <c r="C53" t="s">
        <v>921</v>
      </c>
      <c r="D53" t="s">
        <v>1637</v>
      </c>
    </row>
    <row r="54" spans="1:4" x14ac:dyDescent="0.35">
      <c r="A54" t="s">
        <v>1621</v>
      </c>
      <c r="B54" t="s">
        <v>1628</v>
      </c>
      <c r="C54" t="s">
        <v>1046</v>
      </c>
      <c r="D54" t="s">
        <v>1637</v>
      </c>
    </row>
    <row r="55" spans="1:4" x14ac:dyDescent="0.35">
      <c r="A55" t="s">
        <v>1060</v>
      </c>
      <c r="B55" t="s">
        <v>1062</v>
      </c>
      <c r="C55" t="s">
        <v>49</v>
      </c>
      <c r="D55" t="s">
        <v>1637</v>
      </c>
    </row>
    <row r="56" spans="1:4" x14ac:dyDescent="0.35">
      <c r="A56" t="s">
        <v>1064</v>
      </c>
      <c r="B56" t="s">
        <v>1066</v>
      </c>
      <c r="C56" t="s">
        <v>1067</v>
      </c>
      <c r="D56" t="s">
        <v>1637</v>
      </c>
    </row>
    <row r="57" spans="1:4" x14ac:dyDescent="0.35">
      <c r="A57" t="s">
        <v>1070</v>
      </c>
      <c r="B57" t="s">
        <v>1072</v>
      </c>
      <c r="C57" t="s">
        <v>52</v>
      </c>
      <c r="D57" t="s">
        <v>1637</v>
      </c>
    </row>
    <row r="58" spans="1:4" x14ac:dyDescent="0.35">
      <c r="A58" t="s">
        <v>1074</v>
      </c>
      <c r="B58" t="s">
        <v>1076</v>
      </c>
      <c r="C58" t="s">
        <v>49</v>
      </c>
      <c r="D58" t="s">
        <v>1637</v>
      </c>
    </row>
    <row r="59" spans="1:4" x14ac:dyDescent="0.35">
      <c r="A59" t="s">
        <v>1078</v>
      </c>
      <c r="B59" t="s">
        <v>1080</v>
      </c>
      <c r="C59" t="s">
        <v>1081</v>
      </c>
      <c r="D59" t="s">
        <v>1637</v>
      </c>
    </row>
    <row r="60" spans="1:4" x14ac:dyDescent="0.35">
      <c r="A60" t="s">
        <v>1084</v>
      </c>
      <c r="B60" t="s">
        <v>1086</v>
      </c>
      <c r="C60" t="s">
        <v>1087</v>
      </c>
      <c r="D60" t="s">
        <v>1637</v>
      </c>
    </row>
    <row r="61" spans="1:4" x14ac:dyDescent="0.35">
      <c r="A61" t="s">
        <v>1090</v>
      </c>
      <c r="B61" t="s">
        <v>1092</v>
      </c>
      <c r="C61" t="s">
        <v>1093</v>
      </c>
      <c r="D61" t="s">
        <v>1637</v>
      </c>
    </row>
    <row r="62" spans="1:4" x14ac:dyDescent="0.35">
      <c r="A62" t="s">
        <v>1096</v>
      </c>
      <c r="B62" t="s">
        <v>1098</v>
      </c>
      <c r="C62" t="s">
        <v>941</v>
      </c>
      <c r="D62" t="s">
        <v>1637</v>
      </c>
    </row>
    <row r="63" spans="1:4" x14ac:dyDescent="0.35">
      <c r="A63" t="s">
        <v>1100</v>
      </c>
      <c r="B63" t="s">
        <v>1102</v>
      </c>
      <c r="C63" t="s">
        <v>49</v>
      </c>
      <c r="D63" t="s">
        <v>1637</v>
      </c>
    </row>
    <row r="64" spans="1:4" x14ac:dyDescent="0.35">
      <c r="A64" t="s">
        <v>1397</v>
      </c>
      <c r="B64" t="s">
        <v>1399</v>
      </c>
      <c r="C64" t="s">
        <v>54</v>
      </c>
      <c r="D64" t="s">
        <v>1637</v>
      </c>
    </row>
    <row r="65" spans="1:4" x14ac:dyDescent="0.35">
      <c r="A65" t="s">
        <v>1342</v>
      </c>
      <c r="B65" t="s">
        <v>1343</v>
      </c>
      <c r="C65" t="s">
        <v>1237</v>
      </c>
      <c r="D65" t="s">
        <v>1637</v>
      </c>
    </row>
    <row r="66" spans="1:4" x14ac:dyDescent="0.35">
      <c r="A66" t="s">
        <v>1104</v>
      </c>
      <c r="B66" t="s">
        <v>1106</v>
      </c>
      <c r="C66" t="s">
        <v>1107</v>
      </c>
      <c r="D66" t="s">
        <v>1637</v>
      </c>
    </row>
    <row r="67" spans="1:4" x14ac:dyDescent="0.35">
      <c r="A67" t="s">
        <v>1109</v>
      </c>
      <c r="B67" t="s">
        <v>1111</v>
      </c>
      <c r="C67" t="s">
        <v>165</v>
      </c>
      <c r="D67" t="s">
        <v>1637</v>
      </c>
    </row>
    <row r="68" spans="1:4" x14ac:dyDescent="0.35">
      <c r="A68" t="s">
        <v>1113</v>
      </c>
      <c r="B68" t="s">
        <v>1115</v>
      </c>
      <c r="C68" t="s">
        <v>165</v>
      </c>
      <c r="D68" t="s">
        <v>1637</v>
      </c>
    </row>
    <row r="69" spans="1:4" x14ac:dyDescent="0.35">
      <c r="A69" t="s">
        <v>1337</v>
      </c>
      <c r="B69" t="s">
        <v>1338</v>
      </c>
      <c r="C69" t="s">
        <v>1339</v>
      </c>
      <c r="D69" t="s">
        <v>1637</v>
      </c>
    </row>
    <row r="70" spans="1:4" x14ac:dyDescent="0.35">
      <c r="A70" t="s">
        <v>1117</v>
      </c>
      <c r="B70" t="s">
        <v>1119</v>
      </c>
      <c r="C70" t="s">
        <v>1120</v>
      </c>
      <c r="D70" t="s">
        <v>1637</v>
      </c>
    </row>
    <row r="71" spans="1:4" x14ac:dyDescent="0.35">
      <c r="A71" t="s">
        <v>1123</v>
      </c>
      <c r="B71" t="s">
        <v>1125</v>
      </c>
      <c r="C71" t="s">
        <v>50</v>
      </c>
      <c r="D71" t="s">
        <v>1638</v>
      </c>
    </row>
    <row r="72" spans="1:4" x14ac:dyDescent="0.35">
      <c r="A72" t="s">
        <v>1371</v>
      </c>
      <c r="B72" t="s">
        <v>1373</v>
      </c>
      <c r="C72" t="s">
        <v>1237</v>
      </c>
      <c r="D72" t="s">
        <v>1637</v>
      </c>
    </row>
    <row r="73" spans="1:4" x14ac:dyDescent="0.35">
      <c r="A73" t="s">
        <v>1127</v>
      </c>
      <c r="B73" t="s">
        <v>1129</v>
      </c>
      <c r="C73" t="s">
        <v>49</v>
      </c>
      <c r="D73" t="s">
        <v>1637</v>
      </c>
    </row>
    <row r="74" spans="1:4" x14ac:dyDescent="0.35">
      <c r="A74" t="s">
        <v>1131</v>
      </c>
      <c r="B74" t="s">
        <v>1133</v>
      </c>
      <c r="C74" t="s">
        <v>1134</v>
      </c>
      <c r="D74" t="s">
        <v>1637</v>
      </c>
    </row>
    <row r="75" spans="1:4" x14ac:dyDescent="0.35">
      <c r="A75" t="s">
        <v>1136</v>
      </c>
      <c r="B75" t="s">
        <v>1138</v>
      </c>
      <c r="C75" t="s">
        <v>1134</v>
      </c>
      <c r="D75" t="s">
        <v>1637</v>
      </c>
    </row>
    <row r="76" spans="1:4" x14ac:dyDescent="0.35">
      <c r="A76" t="s">
        <v>1140</v>
      </c>
      <c r="B76" t="s">
        <v>1142</v>
      </c>
      <c r="C76" t="s">
        <v>1143</v>
      </c>
      <c r="D76" t="s">
        <v>1637</v>
      </c>
    </row>
    <row r="77" spans="1:4" x14ac:dyDescent="0.35">
      <c r="A77" t="s">
        <v>1140</v>
      </c>
      <c r="B77" t="s">
        <v>1142</v>
      </c>
      <c r="C77" t="s">
        <v>1143</v>
      </c>
      <c r="D77" t="s">
        <v>1637</v>
      </c>
    </row>
    <row r="78" spans="1:4" x14ac:dyDescent="0.35">
      <c r="A78" t="s">
        <v>1146</v>
      </c>
      <c r="B78" t="s">
        <v>1148</v>
      </c>
      <c r="C78" t="s">
        <v>668</v>
      </c>
      <c r="D78" t="s">
        <v>1637</v>
      </c>
    </row>
    <row r="79" spans="1:4" x14ac:dyDescent="0.35">
      <c r="A79" t="s">
        <v>1150</v>
      </c>
      <c r="B79" t="s">
        <v>1152</v>
      </c>
      <c r="C79" t="s">
        <v>54</v>
      </c>
      <c r="D79" t="s">
        <v>1637</v>
      </c>
    </row>
    <row r="80" spans="1:4" x14ac:dyDescent="0.35">
      <c r="A80" t="s">
        <v>1389</v>
      </c>
      <c r="B80" t="s">
        <v>1390</v>
      </c>
      <c r="C80" t="s">
        <v>1134</v>
      </c>
      <c r="D80" t="s">
        <v>1637</v>
      </c>
    </row>
    <row r="81" spans="1:4" x14ac:dyDescent="0.35">
      <c r="A81" t="s">
        <v>1154</v>
      </c>
      <c r="B81" t="s">
        <v>1156</v>
      </c>
      <c r="C81" t="s">
        <v>813</v>
      </c>
      <c r="D81" t="s">
        <v>1637</v>
      </c>
    </row>
    <row r="82" spans="1:4" x14ac:dyDescent="0.35">
      <c r="A82" t="s">
        <v>1158</v>
      </c>
      <c r="B82" t="s">
        <v>1160</v>
      </c>
      <c r="C82" t="s">
        <v>52</v>
      </c>
      <c r="D82" t="s">
        <v>1637</v>
      </c>
    </row>
    <row r="83" spans="1:4" x14ac:dyDescent="0.35">
      <c r="A83" t="s">
        <v>1162</v>
      </c>
      <c r="B83" t="s">
        <v>1164</v>
      </c>
      <c r="C83" t="s">
        <v>1165</v>
      </c>
      <c r="D83" t="s">
        <v>1637</v>
      </c>
    </row>
    <row r="84" spans="1:4" x14ac:dyDescent="0.35">
      <c r="A84" t="s">
        <v>1167</v>
      </c>
      <c r="B84" t="s">
        <v>1169</v>
      </c>
      <c r="C84" t="s">
        <v>903</v>
      </c>
      <c r="D84" t="s">
        <v>1641</v>
      </c>
    </row>
    <row r="85" spans="1:4" x14ac:dyDescent="0.35">
      <c r="A85" t="s">
        <v>1171</v>
      </c>
      <c r="B85" t="s">
        <v>1173</v>
      </c>
      <c r="C85" t="s">
        <v>1174</v>
      </c>
      <c r="D85" t="s">
        <v>1637</v>
      </c>
    </row>
    <row r="86" spans="1:4" x14ac:dyDescent="0.35">
      <c r="A86" t="s">
        <v>1412</v>
      </c>
      <c r="B86" t="s">
        <v>1413</v>
      </c>
      <c r="C86" t="s">
        <v>903</v>
      </c>
      <c r="D86" t="s">
        <v>1637</v>
      </c>
    </row>
    <row r="87" spans="1:4" x14ac:dyDescent="0.35">
      <c r="A87" t="s">
        <v>1176</v>
      </c>
      <c r="B87" t="s">
        <v>1178</v>
      </c>
      <c r="C87" t="s">
        <v>885</v>
      </c>
      <c r="D87" t="s">
        <v>1637</v>
      </c>
    </row>
    <row r="88" spans="1:4" x14ac:dyDescent="0.35">
      <c r="A88" t="s">
        <v>1184</v>
      </c>
      <c r="B88" t="s">
        <v>1186</v>
      </c>
      <c r="C88" t="s">
        <v>1187</v>
      </c>
      <c r="D88" t="s">
        <v>1637</v>
      </c>
    </row>
    <row r="89" spans="1:4" x14ac:dyDescent="0.35">
      <c r="A89" t="s">
        <v>1190</v>
      </c>
      <c r="B89" t="s">
        <v>1192</v>
      </c>
      <c r="C89" t="s">
        <v>1046</v>
      </c>
      <c r="D89" t="s">
        <v>1642</v>
      </c>
    </row>
    <row r="90" spans="1:4" x14ac:dyDescent="0.35">
      <c r="A90" t="s">
        <v>1194</v>
      </c>
      <c r="B90" t="s">
        <v>1196</v>
      </c>
      <c r="C90" t="s">
        <v>1197</v>
      </c>
      <c r="D90" t="s">
        <v>1637</v>
      </c>
    </row>
    <row r="91" spans="1:4" x14ac:dyDescent="0.35">
      <c r="A91" t="s">
        <v>1199</v>
      </c>
      <c r="B91" t="s">
        <v>1201</v>
      </c>
      <c r="C91" t="s">
        <v>903</v>
      </c>
      <c r="D91" t="s">
        <v>1637</v>
      </c>
    </row>
    <row r="92" spans="1:4" x14ac:dyDescent="0.35">
      <c r="A92" t="s">
        <v>1203</v>
      </c>
      <c r="B92" t="s">
        <v>1205</v>
      </c>
      <c r="C92" t="s">
        <v>1206</v>
      </c>
      <c r="D92" t="s">
        <v>1637</v>
      </c>
    </row>
    <row r="93" spans="1:4" x14ac:dyDescent="0.35">
      <c r="A93" t="s">
        <v>1377</v>
      </c>
      <c r="B93" t="s">
        <v>1379</v>
      </c>
      <c r="C93" t="s">
        <v>49</v>
      </c>
      <c r="D93" t="s">
        <v>1637</v>
      </c>
    </row>
    <row r="94" spans="1:4" x14ac:dyDescent="0.35">
      <c r="A94" t="s">
        <v>1209</v>
      </c>
      <c r="B94" t="s">
        <v>1629</v>
      </c>
      <c r="C94" t="s">
        <v>1212</v>
      </c>
      <c r="D94" t="s">
        <v>1637</v>
      </c>
    </row>
    <row r="95" spans="1:4" x14ac:dyDescent="0.35">
      <c r="A95" t="s">
        <v>1345</v>
      </c>
      <c r="B95" t="s">
        <v>1347</v>
      </c>
      <c r="C95" t="s">
        <v>1348</v>
      </c>
      <c r="D95" t="s">
        <v>1637</v>
      </c>
    </row>
    <row r="96" spans="1:4" x14ac:dyDescent="0.35">
      <c r="A96" t="s">
        <v>1214</v>
      </c>
      <c r="B96" t="s">
        <v>1216</v>
      </c>
      <c r="C96" t="s">
        <v>980</v>
      </c>
      <c r="D96" t="s">
        <v>1637</v>
      </c>
    </row>
    <row r="97" spans="1:4" x14ac:dyDescent="0.35">
      <c r="A97" t="s">
        <v>1218</v>
      </c>
      <c r="B97" t="s">
        <v>1220</v>
      </c>
      <c r="C97" t="s">
        <v>52</v>
      </c>
      <c r="D97" t="s">
        <v>1637</v>
      </c>
    </row>
    <row r="98" spans="1:4" x14ac:dyDescent="0.35">
      <c r="A98" t="s">
        <v>1222</v>
      </c>
      <c r="B98" t="s">
        <v>1224</v>
      </c>
      <c r="C98" t="s">
        <v>1053</v>
      </c>
      <c r="D98" t="s">
        <v>1637</v>
      </c>
    </row>
    <row r="99" spans="1:4" x14ac:dyDescent="0.35">
      <c r="A99" t="s">
        <v>1226</v>
      </c>
      <c r="B99" t="s">
        <v>1228</v>
      </c>
      <c r="C99" t="s">
        <v>847</v>
      </c>
      <c r="D99" t="s">
        <v>1637</v>
      </c>
    </row>
    <row r="100" spans="1:4" x14ac:dyDescent="0.35">
      <c r="A100" t="s">
        <v>1230</v>
      </c>
      <c r="B100" t="s">
        <v>1232</v>
      </c>
      <c r="C100" t="s">
        <v>1093</v>
      </c>
      <c r="D100" t="s">
        <v>1637</v>
      </c>
    </row>
    <row r="101" spans="1:4" x14ac:dyDescent="0.35">
      <c r="A101" t="s">
        <v>1385</v>
      </c>
      <c r="B101" t="s">
        <v>1387</v>
      </c>
      <c r="C101" t="s">
        <v>847</v>
      </c>
      <c r="D101" t="s">
        <v>1637</v>
      </c>
    </row>
    <row r="102" spans="1:4" x14ac:dyDescent="0.35">
      <c r="A102" t="s">
        <v>1234</v>
      </c>
      <c r="B102" t="s">
        <v>1236</v>
      </c>
      <c r="C102" t="s">
        <v>1237</v>
      </c>
      <c r="D102" t="s">
        <v>1637</v>
      </c>
    </row>
    <row r="103" spans="1:4" x14ac:dyDescent="0.35">
      <c r="A103" t="s">
        <v>1364</v>
      </c>
      <c r="B103" t="s">
        <v>1365</v>
      </c>
      <c r="C103" t="s">
        <v>1272</v>
      </c>
      <c r="D103" t="s">
        <v>1637</v>
      </c>
    </row>
    <row r="104" spans="1:4" x14ac:dyDescent="0.35">
      <c r="A104" t="s">
        <v>1239</v>
      </c>
      <c r="B104" t="s">
        <v>1241</v>
      </c>
      <c r="C104" t="s">
        <v>947</v>
      </c>
      <c r="D104" t="s">
        <v>1637</v>
      </c>
    </row>
    <row r="105" spans="1:4" x14ac:dyDescent="0.35">
      <c r="A105" t="s">
        <v>1243</v>
      </c>
      <c r="B105" t="s">
        <v>1245</v>
      </c>
      <c r="C105" t="s">
        <v>921</v>
      </c>
      <c r="D105" t="s">
        <v>1638</v>
      </c>
    </row>
    <row r="106" spans="1:4" x14ac:dyDescent="0.35">
      <c r="A106" t="s">
        <v>1247</v>
      </c>
      <c r="B106" t="s">
        <v>1249</v>
      </c>
      <c r="C106" t="s">
        <v>1067</v>
      </c>
      <c r="D106" t="s">
        <v>1637</v>
      </c>
    </row>
    <row r="107" spans="1:4" x14ac:dyDescent="0.35">
      <c r="A107" t="s">
        <v>1247</v>
      </c>
      <c r="B107" t="s">
        <v>1249</v>
      </c>
      <c r="C107" t="s">
        <v>1067</v>
      </c>
      <c r="D107" t="s">
        <v>1637</v>
      </c>
    </row>
    <row r="108" spans="1:4" x14ac:dyDescent="0.35">
      <c r="A108" t="s">
        <v>1333</v>
      </c>
      <c r="B108" t="s">
        <v>1334</v>
      </c>
      <c r="C108" t="s">
        <v>1335</v>
      </c>
      <c r="D108" t="s">
        <v>1637</v>
      </c>
    </row>
    <row r="109" spans="1:4" x14ac:dyDescent="0.35">
      <c r="A109" t="s">
        <v>1253</v>
      </c>
      <c r="B109" t="s">
        <v>1255</v>
      </c>
      <c r="C109" t="s">
        <v>912</v>
      </c>
      <c r="D109" t="s">
        <v>1637</v>
      </c>
    </row>
    <row r="110" spans="1:4" x14ac:dyDescent="0.35">
      <c r="A110" t="s">
        <v>1257</v>
      </c>
      <c r="B110" t="s">
        <v>1258</v>
      </c>
      <c r="C110" t="s">
        <v>1259</v>
      </c>
      <c r="D110" t="s">
        <v>1637</v>
      </c>
    </row>
    <row r="111" spans="1:4" x14ac:dyDescent="0.35">
      <c r="A111" t="s">
        <v>1262</v>
      </c>
      <c r="B111" t="s">
        <v>1263</v>
      </c>
      <c r="C111" t="s">
        <v>1264</v>
      </c>
      <c r="D111" t="s">
        <v>1637</v>
      </c>
    </row>
    <row r="112" spans="1:4" x14ac:dyDescent="0.35">
      <c r="A112" t="s">
        <v>1267</v>
      </c>
      <c r="B112" t="s">
        <v>1268</v>
      </c>
      <c r="C112" t="s">
        <v>962</v>
      </c>
      <c r="D112" t="s">
        <v>1637</v>
      </c>
    </row>
    <row r="113" spans="1:4" x14ac:dyDescent="0.35">
      <c r="A113" t="s">
        <v>1270</v>
      </c>
      <c r="B113" t="s">
        <v>1271</v>
      </c>
      <c r="C113" t="s">
        <v>1272</v>
      </c>
      <c r="D113" t="s">
        <v>1637</v>
      </c>
    </row>
    <row r="114" spans="1:4" x14ac:dyDescent="0.35">
      <c r="A114" t="s">
        <v>1360</v>
      </c>
      <c r="B114" t="s">
        <v>1361</v>
      </c>
      <c r="C114" t="s">
        <v>1362</v>
      </c>
      <c r="D114" t="s">
        <v>1637</v>
      </c>
    </row>
    <row r="115" spans="1:4" x14ac:dyDescent="0.35">
      <c r="A115" t="s">
        <v>1274</v>
      </c>
      <c r="B115" t="s">
        <v>1275</v>
      </c>
      <c r="C115" t="s">
        <v>165</v>
      </c>
      <c r="D115" t="s">
        <v>1640</v>
      </c>
    </row>
    <row r="116" spans="1:4" x14ac:dyDescent="0.35">
      <c r="A116" t="s">
        <v>1277</v>
      </c>
      <c r="B116" t="s">
        <v>1278</v>
      </c>
      <c r="C116" t="s">
        <v>962</v>
      </c>
      <c r="D116" t="s">
        <v>1637</v>
      </c>
    </row>
    <row r="117" spans="1:4" x14ac:dyDescent="0.35">
      <c r="A117" t="s">
        <v>1280</v>
      </c>
      <c r="B117" t="s">
        <v>1281</v>
      </c>
      <c r="C117" t="s">
        <v>1053</v>
      </c>
      <c r="D117" t="s">
        <v>1637</v>
      </c>
    </row>
    <row r="118" spans="1:4" x14ac:dyDescent="0.35">
      <c r="A118" t="s">
        <v>1283</v>
      </c>
      <c r="B118" t="s">
        <v>1284</v>
      </c>
      <c r="C118" t="s">
        <v>165</v>
      </c>
      <c r="D118" t="s">
        <v>1642</v>
      </c>
    </row>
    <row r="119" spans="1:4" x14ac:dyDescent="0.35">
      <c r="A119" t="s">
        <v>1286</v>
      </c>
      <c r="B119" t="s">
        <v>1287</v>
      </c>
      <c r="C119" t="s">
        <v>1053</v>
      </c>
      <c r="D119" t="s">
        <v>1637</v>
      </c>
    </row>
    <row r="120" spans="1:4" x14ac:dyDescent="0.35">
      <c r="A120" t="s">
        <v>1289</v>
      </c>
      <c r="B120" t="s">
        <v>1290</v>
      </c>
      <c r="C120" t="s">
        <v>54</v>
      </c>
      <c r="D120" t="s">
        <v>1637</v>
      </c>
    </row>
    <row r="121" spans="1:4" x14ac:dyDescent="0.35">
      <c r="A121" t="s">
        <v>1292</v>
      </c>
      <c r="B121" t="s">
        <v>1294</v>
      </c>
      <c r="C121" t="s">
        <v>1295</v>
      </c>
      <c r="D121" t="s">
        <v>1642</v>
      </c>
    </row>
    <row r="122" spans="1:4" x14ac:dyDescent="0.35">
      <c r="A122" t="s">
        <v>1297</v>
      </c>
      <c r="B122" t="s">
        <v>1299</v>
      </c>
      <c r="C122" t="s">
        <v>165</v>
      </c>
      <c r="D122" t="s">
        <v>1642</v>
      </c>
    </row>
    <row r="123" spans="1:4" x14ac:dyDescent="0.35">
      <c r="A123" t="s">
        <v>1301</v>
      </c>
      <c r="B123" t="s">
        <v>1302</v>
      </c>
      <c r="C123" t="s">
        <v>1015</v>
      </c>
      <c r="D123" t="s">
        <v>1637</v>
      </c>
    </row>
    <row r="124" spans="1:4" x14ac:dyDescent="0.35">
      <c r="A124" t="s">
        <v>1304</v>
      </c>
      <c r="B124" t="s">
        <v>1305</v>
      </c>
      <c r="C124" t="s">
        <v>52</v>
      </c>
      <c r="D124" t="s">
        <v>1640</v>
      </c>
    </row>
    <row r="125" spans="1:4" x14ac:dyDescent="0.35">
      <c r="A125" t="s">
        <v>1307</v>
      </c>
      <c r="B125" t="s">
        <v>1309</v>
      </c>
      <c r="C125" t="s">
        <v>165</v>
      </c>
      <c r="D125" t="s">
        <v>1642</v>
      </c>
    </row>
    <row r="126" spans="1:4" x14ac:dyDescent="0.35">
      <c r="A126" t="s">
        <v>1311</v>
      </c>
      <c r="B126" t="s">
        <v>1312</v>
      </c>
      <c r="C126" t="s">
        <v>165</v>
      </c>
      <c r="D126" t="s">
        <v>1643</v>
      </c>
    </row>
    <row r="127" spans="1:4" x14ac:dyDescent="0.35">
      <c r="A127" t="s">
        <v>1315</v>
      </c>
      <c r="B127" t="s">
        <v>1317</v>
      </c>
      <c r="C127" t="s">
        <v>1046</v>
      </c>
      <c r="D127" t="s">
        <v>1642</v>
      </c>
    </row>
    <row r="128" spans="1:4" x14ac:dyDescent="0.35">
      <c r="A128" t="s">
        <v>1319</v>
      </c>
      <c r="B128" t="s">
        <v>1321</v>
      </c>
      <c r="C128" t="s">
        <v>1046</v>
      </c>
      <c r="D128" t="s">
        <v>1640</v>
      </c>
    </row>
    <row r="129" spans="1:4" x14ac:dyDescent="0.35">
      <c r="A129" t="s">
        <v>1323</v>
      </c>
      <c r="B129" t="s">
        <v>1324</v>
      </c>
      <c r="C129" t="s">
        <v>974</v>
      </c>
      <c r="D129" t="s">
        <v>1637</v>
      </c>
    </row>
    <row r="130" spans="1:4" x14ac:dyDescent="0.35">
      <c r="A130" t="s">
        <v>1622</v>
      </c>
      <c r="B130" t="s">
        <v>1630</v>
      </c>
      <c r="C130" t="s">
        <v>1329</v>
      </c>
      <c r="D130" t="s">
        <v>1642</v>
      </c>
    </row>
    <row r="131" spans="1:4" x14ac:dyDescent="0.35">
      <c r="A131" t="s">
        <v>1623</v>
      </c>
      <c r="B131" t="s">
        <v>1631</v>
      </c>
      <c r="C131" t="s">
        <v>1329</v>
      </c>
      <c r="D131" t="s">
        <v>1642</v>
      </c>
    </row>
    <row r="132" spans="1:4" x14ac:dyDescent="0.35">
      <c r="A132" t="s">
        <v>1624</v>
      </c>
      <c r="B132" t="s">
        <v>1632</v>
      </c>
      <c r="C132" t="s">
        <v>1329</v>
      </c>
      <c r="D132" t="s">
        <v>1642</v>
      </c>
    </row>
    <row r="133" spans="1:4" x14ac:dyDescent="0.35">
      <c r="A133" t="s">
        <v>1625</v>
      </c>
      <c r="B133" t="s">
        <v>1633</v>
      </c>
      <c r="C133" t="s">
        <v>1329</v>
      </c>
      <c r="D133" t="s">
        <v>1642</v>
      </c>
    </row>
    <row r="134" spans="1:4" x14ac:dyDescent="0.35">
      <c r="A134" t="s">
        <v>1626</v>
      </c>
      <c r="B134" t="s">
        <v>1634</v>
      </c>
      <c r="C134" t="s">
        <v>1329</v>
      </c>
      <c r="D134" t="s">
        <v>1642</v>
      </c>
    </row>
  </sheetData>
  <autoFilter ref="A2:D2" xr:uid="{F92F3D3F-B95A-46CF-A5B5-0259DCA82E78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R24" sqref="R24"/>
    </sheetView>
  </sheetViews>
  <sheetFormatPr defaultRowHeight="14.5" x14ac:dyDescent="0.35"/>
  <cols>
    <col min="1" max="1" width="36.26953125" customWidth="1"/>
  </cols>
  <sheetData>
    <row r="1" spans="1:9" x14ac:dyDescent="0.35">
      <c r="A1" s="348" t="s">
        <v>80</v>
      </c>
      <c r="B1" s="348"/>
      <c r="C1" s="348"/>
      <c r="D1" s="348"/>
      <c r="E1" s="348"/>
      <c r="F1" s="348"/>
      <c r="G1" s="348"/>
      <c r="H1" s="348"/>
      <c r="I1" s="348"/>
    </row>
    <row r="2" spans="1:9" x14ac:dyDescent="0.35">
      <c r="A2" s="348" t="s">
        <v>81</v>
      </c>
      <c r="B2" s="348"/>
      <c r="C2" s="348"/>
      <c r="D2" s="348"/>
      <c r="E2" s="348"/>
      <c r="F2" s="348"/>
      <c r="G2" s="348"/>
      <c r="H2" s="348"/>
      <c r="I2" s="348"/>
    </row>
    <row r="3" spans="1:9" x14ac:dyDescent="0.35">
      <c r="A3" s="348" t="s">
        <v>82</v>
      </c>
      <c r="B3" s="348"/>
      <c r="C3" s="348"/>
      <c r="D3" s="348"/>
      <c r="E3" s="348"/>
      <c r="F3" s="348"/>
      <c r="G3" s="348"/>
      <c r="H3" s="348"/>
      <c r="I3" s="348"/>
    </row>
    <row r="4" spans="1:9" ht="40.5" customHeight="1" x14ac:dyDescent="0.35">
      <c r="A4" s="352" t="s">
        <v>83</v>
      </c>
      <c r="B4" s="352"/>
      <c r="C4" s="352"/>
      <c r="D4" s="352"/>
      <c r="E4" s="352"/>
      <c r="F4" s="352"/>
      <c r="G4" s="352"/>
      <c r="H4" s="352"/>
      <c r="I4" s="352"/>
    </row>
    <row r="5" spans="1:9" ht="42" customHeight="1" x14ac:dyDescent="0.35">
      <c r="A5" s="352" t="s">
        <v>84</v>
      </c>
      <c r="B5" s="352"/>
      <c r="C5" s="352"/>
      <c r="D5" s="352"/>
      <c r="E5" s="352"/>
      <c r="F5" s="352"/>
      <c r="G5" s="352"/>
      <c r="H5" s="352"/>
      <c r="I5" s="352"/>
    </row>
    <row r="6" spans="1:9" ht="15" thickBot="1" x14ac:dyDescent="0.4">
      <c r="A6" t="s">
        <v>85</v>
      </c>
    </row>
    <row r="7" spans="1:9" ht="15" thickBot="1" x14ac:dyDescent="0.4">
      <c r="A7" s="357" t="s">
        <v>86</v>
      </c>
      <c r="B7" s="358"/>
      <c r="C7" s="358"/>
      <c r="D7" s="358"/>
      <c r="E7" s="358"/>
      <c r="F7" s="358"/>
      <c r="G7" s="358"/>
      <c r="H7" s="358"/>
      <c r="I7" s="359"/>
    </row>
    <row r="8" spans="1:9" ht="29.5" thickBot="1" x14ac:dyDescent="0.4">
      <c r="A8" s="6" t="s">
        <v>87</v>
      </c>
      <c r="B8" s="7" t="s">
        <v>88</v>
      </c>
      <c r="C8" s="8" t="s">
        <v>53</v>
      </c>
      <c r="D8" s="8" t="s">
        <v>50</v>
      </c>
      <c r="E8" s="8" t="s">
        <v>89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" thickBot="1" x14ac:dyDescent="0.4">
      <c r="A9" s="9" t="s">
        <v>90</v>
      </c>
      <c r="B9" s="10" t="s">
        <v>91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" thickBot="1" x14ac:dyDescent="0.4">
      <c r="A10" s="9" t="s">
        <v>92</v>
      </c>
      <c r="B10" s="10" t="s">
        <v>93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" thickBot="1" x14ac:dyDescent="0.4">
      <c r="A11" s="9" t="s">
        <v>94</v>
      </c>
      <c r="B11" s="10" t="s">
        <v>91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" thickBot="1" x14ac:dyDescent="0.4">
      <c r="A12" s="9" t="s">
        <v>95</v>
      </c>
      <c r="B12" s="10" t="s">
        <v>91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" thickBot="1" x14ac:dyDescent="0.4">
      <c r="A13" s="12" t="s">
        <v>96</v>
      </c>
      <c r="B13" s="13" t="s">
        <v>93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" thickBot="1" x14ac:dyDescent="0.4">
      <c r="A14" s="12" t="s">
        <v>97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" thickBot="1" x14ac:dyDescent="0.4">
      <c r="A15" s="12" t="s">
        <v>98</v>
      </c>
      <c r="B15" s="13" t="s">
        <v>93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" thickBot="1" x14ac:dyDescent="0.4">
      <c r="A16" s="12" t="s">
        <v>99</v>
      </c>
      <c r="B16" s="13" t="s">
        <v>91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35">
      <c r="A17" s="15" t="s">
        <v>100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35">
      <c r="A18" s="18" t="s">
        <v>101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3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35">
      <c r="A20" t="s">
        <v>102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35">
      <c r="A21" s="349" t="s">
        <v>103</v>
      </c>
      <c r="B21" s="350"/>
      <c r="C21" s="350"/>
      <c r="D21" s="350"/>
      <c r="E21" s="350"/>
      <c r="F21" s="350"/>
      <c r="G21" s="350"/>
      <c r="H21" s="350"/>
      <c r="I21" s="350"/>
    </row>
    <row r="22" spans="1:9" ht="29" x14ac:dyDescent="0.35">
      <c r="A22" s="21" t="s">
        <v>87</v>
      </c>
      <c r="B22" s="22" t="s">
        <v>88</v>
      </c>
      <c r="C22" s="23" t="s">
        <v>53</v>
      </c>
      <c r="D22" s="23" t="s">
        <v>50</v>
      </c>
      <c r="E22" s="23" t="s">
        <v>89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35">
      <c r="A23" s="24" t="s">
        <v>90</v>
      </c>
      <c r="B23" s="24" t="s">
        <v>91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35">
      <c r="A24" s="24" t="s">
        <v>92</v>
      </c>
      <c r="B24" s="24" t="s">
        <v>93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35">
      <c r="A25" s="24" t="s">
        <v>94</v>
      </c>
      <c r="B25" s="24" t="s">
        <v>91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35">
      <c r="A26" s="24" t="s">
        <v>95</v>
      </c>
      <c r="B26" s="24" t="s">
        <v>91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35">
      <c r="A27" s="26" t="s">
        <v>96</v>
      </c>
      <c r="B27" s="26" t="s">
        <v>93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35">
      <c r="A28" s="26" t="s">
        <v>97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35">
      <c r="A29" s="26" t="s">
        <v>104</v>
      </c>
      <c r="B29" s="26" t="s">
        <v>93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35">
      <c r="A30" s="26" t="s">
        <v>98</v>
      </c>
      <c r="B30" s="26" t="s">
        <v>93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35">
      <c r="A31" s="26" t="s">
        <v>99</v>
      </c>
      <c r="B31" s="26" t="s">
        <v>91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35">
      <c r="A32" s="26" t="s">
        <v>105</v>
      </c>
      <c r="B32" s="26" t="s">
        <v>93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35">
      <c r="A33" s="28" t="s">
        <v>100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35">
      <c r="A34" s="31" t="s">
        <v>106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3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3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35">
      <c r="A37" s="349" t="s">
        <v>107</v>
      </c>
      <c r="B37" s="350"/>
      <c r="C37" s="350"/>
      <c r="D37" s="350"/>
      <c r="E37" s="350"/>
      <c r="F37" s="350"/>
      <c r="G37" s="350"/>
      <c r="H37" s="350"/>
      <c r="I37" s="350"/>
    </row>
    <row r="38" spans="1:9" ht="29" x14ac:dyDescent="0.35">
      <c r="A38" s="21" t="s">
        <v>87</v>
      </c>
      <c r="B38" s="22" t="s">
        <v>88</v>
      </c>
      <c r="C38" s="22" t="s">
        <v>53</v>
      </c>
      <c r="D38" s="22" t="s">
        <v>50</v>
      </c>
      <c r="E38" s="22" t="s">
        <v>89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35">
      <c r="A39" s="24" t="s">
        <v>90</v>
      </c>
      <c r="B39" s="24" t="s">
        <v>91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35">
      <c r="A40" s="24" t="s">
        <v>92</v>
      </c>
      <c r="B40" s="24" t="s">
        <v>91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35">
      <c r="A41" s="24" t="s">
        <v>94</v>
      </c>
      <c r="B41" s="24" t="s">
        <v>91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35">
      <c r="A42" s="24" t="s">
        <v>95</v>
      </c>
      <c r="B42" s="24" t="s">
        <v>91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35">
      <c r="A43" s="26" t="s">
        <v>96</v>
      </c>
      <c r="B43" s="26" t="s">
        <v>93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35">
      <c r="A44" s="26" t="s">
        <v>108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35">
      <c r="A45" s="26" t="s">
        <v>104</v>
      </c>
      <c r="B45" s="26" t="s">
        <v>93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35">
      <c r="A46" s="26" t="s">
        <v>98</v>
      </c>
      <c r="B46" s="26" t="s">
        <v>93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35">
      <c r="A47" s="26" t="s">
        <v>99</v>
      </c>
      <c r="B47" s="26" t="s">
        <v>91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35">
      <c r="A48" s="26" t="s">
        <v>105</v>
      </c>
      <c r="B48" s="26" t="s">
        <v>93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35">
      <c r="A49" s="28" t="s">
        <v>100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35">
      <c r="A50" s="31" t="s">
        <v>106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3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35">
      <c r="A52" s="31" t="s">
        <v>109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3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35">
      <c r="A54" s="353" t="s">
        <v>110</v>
      </c>
      <c r="B54" s="354"/>
      <c r="C54" s="354"/>
      <c r="D54" s="354"/>
      <c r="E54" s="354"/>
      <c r="F54" s="354"/>
      <c r="G54" s="354"/>
      <c r="H54" s="354"/>
      <c r="I54" s="354"/>
    </row>
    <row r="55" spans="1:9" ht="29" x14ac:dyDescent="0.35">
      <c r="A55" s="21" t="s">
        <v>87</v>
      </c>
      <c r="B55" s="22" t="s">
        <v>88</v>
      </c>
      <c r="C55" s="23" t="s">
        <v>53</v>
      </c>
      <c r="D55" s="23" t="s">
        <v>50</v>
      </c>
      <c r="E55" s="23" t="s">
        <v>89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35">
      <c r="A56" s="24" t="s">
        <v>90</v>
      </c>
      <c r="B56" s="24" t="s">
        <v>93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35">
      <c r="A57" s="24" t="s">
        <v>92</v>
      </c>
      <c r="B57" s="24" t="s">
        <v>93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35">
      <c r="A58" s="24" t="s">
        <v>94</v>
      </c>
      <c r="B58" s="24" t="s">
        <v>93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35">
      <c r="A59" s="24" t="s">
        <v>95</v>
      </c>
      <c r="B59" s="24" t="s">
        <v>93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35">
      <c r="A60" s="26" t="s">
        <v>96</v>
      </c>
      <c r="B60" s="26" t="s">
        <v>93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35">
      <c r="A61" s="26" t="s">
        <v>97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35">
      <c r="A62" s="26" t="s">
        <v>104</v>
      </c>
      <c r="B62" s="26" t="s">
        <v>93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35">
      <c r="A63" s="26" t="s">
        <v>98</v>
      </c>
      <c r="B63" s="26" t="s">
        <v>93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35">
      <c r="A64" s="26" t="s">
        <v>99</v>
      </c>
      <c r="B64" s="26" t="s">
        <v>91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35">
      <c r="A65" s="26" t="s">
        <v>105</v>
      </c>
      <c r="B65" s="26" t="s">
        <v>93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35">
      <c r="A66" s="28" t="s">
        <v>100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35">
      <c r="A67" s="31" t="s">
        <v>106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3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3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35">
      <c r="A70" s="355" t="s">
        <v>111</v>
      </c>
      <c r="B70" s="356"/>
      <c r="C70" s="356"/>
      <c r="D70" s="356"/>
      <c r="E70" s="356"/>
      <c r="F70" s="356"/>
      <c r="G70" s="356"/>
      <c r="H70" s="356"/>
      <c r="I70" s="356"/>
    </row>
    <row r="71" spans="1:9" ht="29" x14ac:dyDescent="0.35">
      <c r="A71" s="21" t="s">
        <v>87</v>
      </c>
      <c r="B71" s="22" t="s">
        <v>88</v>
      </c>
      <c r="C71" s="23" t="s">
        <v>53</v>
      </c>
      <c r="D71" s="23" t="s">
        <v>50</v>
      </c>
      <c r="E71" s="23" t="s">
        <v>89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35">
      <c r="A72" s="24" t="s">
        <v>90</v>
      </c>
      <c r="B72" s="24" t="s">
        <v>93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35">
      <c r="A73" s="24" t="s">
        <v>92</v>
      </c>
      <c r="B73" s="24" t="s">
        <v>93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35">
      <c r="A74" s="24" t="s">
        <v>94</v>
      </c>
      <c r="B74" s="24" t="s">
        <v>93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35">
      <c r="A75" s="24" t="s">
        <v>95</v>
      </c>
      <c r="B75" s="24" t="s">
        <v>93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35">
      <c r="A76" s="26" t="s">
        <v>96</v>
      </c>
      <c r="B76" s="26" t="s">
        <v>93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35">
      <c r="A77" s="26" t="s">
        <v>97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35">
      <c r="A78" s="26" t="s">
        <v>104</v>
      </c>
      <c r="B78" s="26" t="s">
        <v>93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35">
      <c r="A79" s="26" t="s">
        <v>98</v>
      </c>
      <c r="B79" s="26" t="s">
        <v>93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35">
      <c r="A80" s="26" t="s">
        <v>99</v>
      </c>
      <c r="B80" s="26" t="s">
        <v>91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35">
      <c r="A81" s="26" t="s">
        <v>105</v>
      </c>
      <c r="B81" s="26" t="s">
        <v>93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35">
      <c r="A82" s="28" t="s">
        <v>100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35">
      <c r="A83" s="31" t="s">
        <v>106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35">
      <c r="A84" s="351"/>
      <c r="B84" s="351"/>
      <c r="C84" s="351"/>
      <c r="D84" s="351"/>
      <c r="E84" s="351"/>
      <c r="F84" s="351"/>
      <c r="G84" s="351"/>
      <c r="H84" s="351"/>
      <c r="I84" s="351"/>
      <c r="J84" s="351"/>
    </row>
  </sheetData>
  <sheetProtection algorithmName="SHA-512" hashValue="vAl7QEaMV2F6qa9oFcKeLaGN6HULGZlCTDtyjGaTkyWNo63uQig5c0CCmcKu/0yfhJiFJVyqu2ynIF6za+I25w==" saltValue="ck6tkQcUdEpEukOcRDfEyw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E0B9A-E178-4AED-8789-58D890968B3F}">
  <sheetPr>
    <tabColor rgb="FF7030A0"/>
  </sheetPr>
  <dimension ref="B1:I71"/>
  <sheetViews>
    <sheetView showGridLines="0" topLeftCell="A6" zoomScaleNormal="100" workbookViewId="0">
      <selection activeCell="R14" sqref="R14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182" customWidth="1"/>
    <col min="5" max="5" width="16.7265625" style="49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360" t="s">
        <v>1419</v>
      </c>
      <c r="C1" s="361"/>
      <c r="D1" s="361"/>
      <c r="E1" s="362"/>
    </row>
    <row r="2" spans="2:6" x14ac:dyDescent="0.35">
      <c r="B2" s="363"/>
      <c r="C2" s="364"/>
      <c r="D2" s="364"/>
      <c r="E2" s="365"/>
    </row>
    <row r="3" spans="2:6" ht="15" thickBot="1" x14ac:dyDescent="0.4">
      <c r="B3" s="366"/>
      <c r="C3" s="367"/>
      <c r="D3" s="367"/>
      <c r="E3" s="368"/>
    </row>
    <row r="5" spans="2:6" x14ac:dyDescent="0.35">
      <c r="B5" t="s">
        <v>68</v>
      </c>
      <c r="D5" s="137"/>
      <c r="E5"/>
      <c r="F5" s="138"/>
    </row>
    <row r="6" spans="2:6" x14ac:dyDescent="0.35">
      <c r="D6" s="137"/>
      <c r="E6"/>
      <c r="F6" s="138"/>
    </row>
    <row r="7" spans="2:6" ht="46.5" customHeight="1" x14ac:dyDescent="0.35">
      <c r="B7" s="369" t="s">
        <v>69</v>
      </c>
      <c r="C7" s="369"/>
      <c r="D7" s="369"/>
      <c r="E7" s="369"/>
      <c r="F7" s="369"/>
    </row>
    <row r="8" spans="2:6" x14ac:dyDescent="0.35">
      <c r="B8" s="140" t="s">
        <v>70</v>
      </c>
      <c r="C8" s="139"/>
      <c r="D8" s="141"/>
      <c r="E8" s="139"/>
      <c r="F8" s="142"/>
    </row>
    <row r="9" spans="2:6" ht="15" thickBot="1" x14ac:dyDescent="0.4">
      <c r="C9" s="139"/>
      <c r="D9" s="143"/>
      <c r="E9" s="144"/>
      <c r="F9" s="139"/>
    </row>
    <row r="10" spans="2:6" ht="34.5" customHeight="1" x14ac:dyDescent="0.35">
      <c r="C10" s="145" t="s">
        <v>71</v>
      </c>
      <c r="D10" s="146" t="s">
        <v>72</v>
      </c>
      <c r="E10" s="147" t="s">
        <v>73</v>
      </c>
    </row>
    <row r="11" spans="2:6" ht="15" thickBot="1" x14ac:dyDescent="0.4">
      <c r="C11" s="148">
        <v>2020</v>
      </c>
      <c r="D11" s="149">
        <v>2025</v>
      </c>
      <c r="E11" s="150">
        <f>VLOOKUP(D11,C14:D64,2)/VLOOKUP(C11,C14:D64,2)-1</f>
        <v>0.27006675424567606</v>
      </c>
    </row>
    <row r="12" spans="2:6" x14ac:dyDescent="0.35">
      <c r="C12" s="98"/>
      <c r="D12" s="151"/>
      <c r="E12" s="152"/>
    </row>
    <row r="13" spans="2:6" ht="29.5" thickBot="1" x14ac:dyDescent="0.4">
      <c r="C13" s="153" t="s">
        <v>74</v>
      </c>
      <c r="D13" s="154" t="s">
        <v>75</v>
      </c>
      <c r="E13" s="153" t="s">
        <v>76</v>
      </c>
    </row>
    <row r="14" spans="2:6" ht="15" customHeight="1" x14ac:dyDescent="0.35">
      <c r="B14" s="370" t="s">
        <v>1420</v>
      </c>
      <c r="C14" s="155">
        <v>2000</v>
      </c>
      <c r="D14" s="156">
        <v>1.7920432742500001</v>
      </c>
      <c r="E14" s="157"/>
    </row>
    <row r="15" spans="2:6" x14ac:dyDescent="0.35">
      <c r="B15" s="371"/>
      <c r="C15" s="158">
        <v>2001</v>
      </c>
      <c r="D15" s="159">
        <v>1.857</v>
      </c>
      <c r="E15" s="160">
        <f>D15/D14-1</f>
        <v>3.6247297530906719E-2</v>
      </c>
    </row>
    <row r="16" spans="2:6" x14ac:dyDescent="0.35">
      <c r="B16" s="371"/>
      <c r="C16" s="161">
        <v>2002</v>
      </c>
      <c r="D16" s="162">
        <v>1.8934664882500001</v>
      </c>
      <c r="E16" s="160">
        <f t="shared" ref="E16:E40" si="0">D16/D15-1</f>
        <v>1.9637311927840573E-2</v>
      </c>
    </row>
    <row r="17" spans="2:6" x14ac:dyDescent="0.35">
      <c r="B17" s="371"/>
      <c r="C17" s="161">
        <v>2003</v>
      </c>
      <c r="D17" s="162">
        <v>1.92367206125</v>
      </c>
      <c r="E17" s="160">
        <f t="shared" si="0"/>
        <v>1.595252579723061E-2</v>
      </c>
    </row>
    <row r="18" spans="2:6" x14ac:dyDescent="0.35">
      <c r="B18" s="371"/>
      <c r="C18" s="161">
        <v>2004</v>
      </c>
      <c r="D18" s="162">
        <v>1.947214794</v>
      </c>
      <c r="E18" s="160">
        <f t="shared" si="0"/>
        <v>1.2238433579319086E-2</v>
      </c>
    </row>
    <row r="19" spans="2:6" x14ac:dyDescent="0.35">
      <c r="B19" s="371"/>
      <c r="C19" s="161">
        <v>2005</v>
      </c>
      <c r="D19" s="162">
        <v>2.0022891084999999</v>
      </c>
      <c r="E19" s="160">
        <f t="shared" si="0"/>
        <v>2.8283636027058634E-2</v>
      </c>
    </row>
    <row r="20" spans="2:6" ht="15" customHeight="1" x14ac:dyDescent="0.35">
      <c r="B20" s="371"/>
      <c r="C20" s="161">
        <v>2006</v>
      </c>
      <c r="D20" s="162">
        <v>2.0763124742499999</v>
      </c>
      <c r="E20" s="160">
        <f t="shared" si="0"/>
        <v>3.6969369426103516E-2</v>
      </c>
      <c r="F20" s="163"/>
    </row>
    <row r="21" spans="2:6" x14ac:dyDescent="0.35">
      <c r="B21" s="371"/>
      <c r="C21" s="161">
        <v>2007</v>
      </c>
      <c r="D21" s="162">
        <v>2.1565137445000002</v>
      </c>
      <c r="E21" s="160">
        <f t="shared" si="0"/>
        <v>3.8626782454298292E-2</v>
      </c>
    </row>
    <row r="22" spans="2:6" x14ac:dyDescent="0.35">
      <c r="B22" s="371"/>
      <c r="C22" s="161">
        <v>2008</v>
      </c>
      <c r="D22" s="162">
        <v>2.247033048</v>
      </c>
      <c r="E22" s="160">
        <f t="shared" si="0"/>
        <v>4.1974832634784409E-2</v>
      </c>
    </row>
    <row r="23" spans="2:6" x14ac:dyDescent="0.35">
      <c r="B23" s="371"/>
      <c r="C23" s="161">
        <v>2009</v>
      </c>
      <c r="D23" s="162">
        <v>2.2601417614999999</v>
      </c>
      <c r="E23" s="160">
        <f t="shared" si="0"/>
        <v>5.8337875856642185E-3</v>
      </c>
    </row>
    <row r="24" spans="2:6" x14ac:dyDescent="0.35">
      <c r="B24" s="371"/>
      <c r="C24" s="161">
        <v>2010</v>
      </c>
      <c r="D24" s="162">
        <v>2.2667905899999998</v>
      </c>
      <c r="E24" s="160">
        <f t="shared" si="0"/>
        <v>2.9417749865332521E-3</v>
      </c>
    </row>
    <row r="25" spans="2:6" x14ac:dyDescent="0.35">
      <c r="B25" s="371"/>
      <c r="C25" s="161">
        <v>2011</v>
      </c>
      <c r="D25" s="162">
        <v>2.3275173200000001</v>
      </c>
      <c r="E25" s="160">
        <f t="shared" si="0"/>
        <v>2.6789739761536646E-2</v>
      </c>
    </row>
    <row r="26" spans="2:6" x14ac:dyDescent="0.35">
      <c r="B26" s="371"/>
      <c r="C26" s="161">
        <v>2012</v>
      </c>
      <c r="D26" s="162">
        <v>2.3865036740000001</v>
      </c>
      <c r="E26" s="160">
        <f t="shared" si="0"/>
        <v>2.5343035470945408E-2</v>
      </c>
    </row>
    <row r="27" spans="2:6" x14ac:dyDescent="0.35">
      <c r="B27" s="371"/>
      <c r="C27" s="161">
        <v>2013</v>
      </c>
      <c r="D27" s="162">
        <v>2.4156387195</v>
      </c>
      <c r="E27" s="160">
        <f t="shared" si="0"/>
        <v>1.220825503744849E-2</v>
      </c>
    </row>
    <row r="28" spans="2:6" x14ac:dyDescent="0.35">
      <c r="B28" s="371"/>
      <c r="C28" s="161">
        <v>2014</v>
      </c>
      <c r="D28" s="162">
        <v>2.46027395075</v>
      </c>
      <c r="E28" s="160">
        <f t="shared" si="0"/>
        <v>1.8477610451300697E-2</v>
      </c>
    </row>
    <row r="29" spans="2:6" x14ac:dyDescent="0.35">
      <c r="B29" s="371"/>
      <c r="C29" s="161">
        <v>2015</v>
      </c>
      <c r="D29" s="162">
        <v>2.493890704</v>
      </c>
      <c r="E29" s="160">
        <f t="shared" si="0"/>
        <v>1.3663825217412162E-2</v>
      </c>
    </row>
    <row r="30" spans="2:6" x14ac:dyDescent="0.35">
      <c r="B30" s="371"/>
      <c r="C30" s="161">
        <v>2016</v>
      </c>
      <c r="D30" s="162">
        <v>2.5500688265</v>
      </c>
      <c r="E30" s="160">
        <f t="shared" si="0"/>
        <v>2.2526296926282718E-2</v>
      </c>
    </row>
    <row r="31" spans="2:6" x14ac:dyDescent="0.35">
      <c r="B31" s="371"/>
      <c r="C31" s="161">
        <v>2017</v>
      </c>
      <c r="D31" s="162">
        <v>2.6275299594999999</v>
      </c>
      <c r="E31" s="160">
        <f t="shared" si="0"/>
        <v>3.0376095027331518E-2</v>
      </c>
    </row>
    <row r="32" spans="2:6" x14ac:dyDescent="0.35">
      <c r="B32" s="371"/>
      <c r="C32" s="164">
        <v>2018</v>
      </c>
      <c r="D32" s="165">
        <v>2.7111181787500001</v>
      </c>
      <c r="E32" s="166">
        <f t="shared" si="0"/>
        <v>3.181247047166158E-2</v>
      </c>
    </row>
    <row r="33" spans="2:9" ht="15" customHeight="1" x14ac:dyDescent="0.35">
      <c r="B33" s="371"/>
      <c r="C33" s="164">
        <v>2019</v>
      </c>
      <c r="D33" s="165">
        <v>2.7793338379999999</v>
      </c>
      <c r="E33" s="166">
        <f t="shared" si="0"/>
        <v>2.5161448064005665E-2</v>
      </c>
      <c r="F33" s="167"/>
    </row>
    <row r="34" spans="2:9" x14ac:dyDescent="0.35">
      <c r="B34" s="371"/>
      <c r="C34" s="164">
        <v>2020</v>
      </c>
      <c r="D34" s="165">
        <v>2.8256199729999998</v>
      </c>
      <c r="E34" s="166">
        <f t="shared" si="0"/>
        <v>1.6653679513831676E-2</v>
      </c>
      <c r="F34" s="167"/>
    </row>
    <row r="35" spans="2:9" ht="14.65" customHeight="1" x14ac:dyDescent="0.35">
      <c r="B35" s="371"/>
      <c r="C35" s="164">
        <v>2021</v>
      </c>
      <c r="D35" s="165">
        <v>2.9596107615</v>
      </c>
      <c r="E35" s="166">
        <f t="shared" si="0"/>
        <v>4.7419960851189824E-2</v>
      </c>
      <c r="F35" s="167"/>
    </row>
    <row r="36" spans="2:9" x14ac:dyDescent="0.35">
      <c r="B36" s="371"/>
      <c r="C36" s="158">
        <v>2022</v>
      </c>
      <c r="D36" s="159">
        <v>3.22360687825</v>
      </c>
      <c r="E36" s="166">
        <f t="shared" si="0"/>
        <v>8.9199606983521251E-2</v>
      </c>
      <c r="F36" s="167"/>
    </row>
    <row r="37" spans="2:9" ht="14.65" customHeight="1" x14ac:dyDescent="0.35">
      <c r="B37" s="371"/>
      <c r="C37" s="164">
        <v>2023</v>
      </c>
      <c r="D37" s="159">
        <v>3.410501123905715</v>
      </c>
      <c r="E37" s="168">
        <f t="shared" si="0"/>
        <v>5.7976748627976082E-2</v>
      </c>
      <c r="F37" s="167"/>
      <c r="I37" s="169"/>
    </row>
    <row r="38" spans="2:9" x14ac:dyDescent="0.35">
      <c r="B38" s="371"/>
      <c r="C38" s="170">
        <v>2024</v>
      </c>
      <c r="D38" s="171">
        <v>3.5149722333949525</v>
      </c>
      <c r="E38" s="168">
        <f t="shared" si="0"/>
        <v>3.0632187380603026E-2</v>
      </c>
      <c r="F38" s="172"/>
    </row>
    <row r="39" spans="2:9" ht="15.75" customHeight="1" x14ac:dyDescent="0.35">
      <c r="B39" s="371"/>
      <c r="C39" s="164">
        <v>2025</v>
      </c>
      <c r="D39" s="173">
        <v>3.5887259878398647</v>
      </c>
      <c r="E39" s="168">
        <f t="shared" si="0"/>
        <v>2.0982741696845997E-2</v>
      </c>
      <c r="F39" s="172"/>
    </row>
    <row r="40" spans="2:9" x14ac:dyDescent="0.35">
      <c r="B40" s="371"/>
      <c r="C40" s="170">
        <v>2026</v>
      </c>
      <c r="D40" s="171">
        <v>3.6746740470795203</v>
      </c>
      <c r="E40" s="168">
        <f t="shared" si="0"/>
        <v>2.3949462714869973E-2</v>
      </c>
      <c r="F40" s="172"/>
    </row>
    <row r="41" spans="2:9" ht="15" customHeight="1" thickBot="1" x14ac:dyDescent="0.4">
      <c r="B41" s="372"/>
      <c r="C41" s="174">
        <v>2027</v>
      </c>
      <c r="D41" s="175">
        <v>3.7563707728723625</v>
      </c>
      <c r="E41" s="176">
        <f>D41/D40-1</f>
        <v>2.2232373469361688E-2</v>
      </c>
      <c r="F41" s="172"/>
    </row>
    <row r="42" spans="2:9" x14ac:dyDescent="0.35">
      <c r="B42" s="373" t="s">
        <v>77</v>
      </c>
      <c r="C42" s="177">
        <v>2028</v>
      </c>
      <c r="D42" s="178">
        <f>D41*(1+E42)</f>
        <v>3.8389096766238224</v>
      </c>
      <c r="E42" s="179">
        <v>2.1973044926112406E-2</v>
      </c>
      <c r="F42" s="172"/>
    </row>
    <row r="43" spans="2:9" ht="15" customHeight="1" x14ac:dyDescent="0.35">
      <c r="B43" s="374"/>
      <c r="C43" s="180">
        <v>2029</v>
      </c>
      <c r="D43" s="178">
        <f t="shared" ref="D43:D67" si="1">D42*(1+E43)</f>
        <v>3.9223984567293391</v>
      </c>
      <c r="E43" s="179">
        <v>2.1748044923771692E-2</v>
      </c>
    </row>
    <row r="44" spans="2:9" x14ac:dyDescent="0.35">
      <c r="B44" s="374"/>
      <c r="C44" s="181">
        <v>2030</v>
      </c>
      <c r="D44" s="178">
        <f t="shared" si="1"/>
        <v>4.0068560661208599</v>
      </c>
      <c r="E44" s="179">
        <v>2.153213405604526E-2</v>
      </c>
    </row>
    <row r="45" spans="2:9" ht="15" customHeight="1" x14ac:dyDescent="0.35">
      <c r="B45" s="374"/>
      <c r="C45" s="181">
        <v>2031</v>
      </c>
      <c r="D45" s="178">
        <f t="shared" si="1"/>
        <v>4.0949481789328335</v>
      </c>
      <c r="E45" s="179">
        <v>2.1985344958312281E-2</v>
      </c>
      <c r="G45" s="169"/>
      <c r="H45" s="169"/>
      <c r="I45" s="182"/>
    </row>
    <row r="46" spans="2:9" x14ac:dyDescent="0.35">
      <c r="B46" s="374"/>
      <c r="C46" s="181">
        <v>2032</v>
      </c>
      <c r="D46" s="178">
        <f t="shared" si="1"/>
        <v>4.1844651062758924</v>
      </c>
      <c r="E46" s="179">
        <v>2.1860332153553097E-2</v>
      </c>
      <c r="G46" s="169"/>
      <c r="H46" s="169"/>
      <c r="I46" s="182"/>
    </row>
    <row r="47" spans="2:9" ht="17.25" customHeight="1" x14ac:dyDescent="0.35">
      <c r="B47" s="374"/>
      <c r="C47" s="181">
        <v>2033</v>
      </c>
      <c r="D47" s="178">
        <f t="shared" si="1"/>
        <v>4.2741682183033731</v>
      </c>
      <c r="E47" s="179">
        <v>2.1437175301795008E-2</v>
      </c>
      <c r="F47" s="172"/>
      <c r="G47" s="169"/>
      <c r="H47" s="169"/>
      <c r="I47" s="182"/>
    </row>
    <row r="48" spans="2:9" x14ac:dyDescent="0.35">
      <c r="B48" s="374"/>
      <c r="C48" s="181">
        <v>2034</v>
      </c>
      <c r="D48" s="178">
        <f t="shared" si="1"/>
        <v>4.3666953171909784</v>
      </c>
      <c r="E48" s="179">
        <v>2.1647977843121335E-2</v>
      </c>
      <c r="G48" s="169"/>
      <c r="H48" s="169"/>
      <c r="I48" s="182"/>
    </row>
    <row r="49" spans="2:9" x14ac:dyDescent="0.35">
      <c r="B49" s="374"/>
      <c r="C49" s="181">
        <v>2035</v>
      </c>
      <c r="D49" s="178">
        <f t="shared" si="1"/>
        <v>4.4582747694812266</v>
      </c>
      <c r="E49" s="179">
        <v>2.0972256051324356E-2</v>
      </c>
      <c r="G49" s="169"/>
      <c r="H49" s="169"/>
      <c r="I49" s="182"/>
    </row>
    <row r="50" spans="2:9" x14ac:dyDescent="0.35">
      <c r="B50" s="374"/>
      <c r="C50" s="181">
        <v>2036</v>
      </c>
      <c r="D50" s="178">
        <f t="shared" si="1"/>
        <v>4.5485765711825668</v>
      </c>
      <c r="E50" s="179">
        <v>2.0254875791751115E-2</v>
      </c>
      <c r="G50" s="169"/>
      <c r="H50" s="169"/>
      <c r="I50" s="182"/>
    </row>
    <row r="51" spans="2:9" x14ac:dyDescent="0.35">
      <c r="B51" s="374"/>
      <c r="C51" s="181">
        <v>2037</v>
      </c>
      <c r="D51" s="178">
        <f t="shared" si="1"/>
        <v>4.6427380817310251</v>
      </c>
      <c r="E51" s="179">
        <v>2.0701313713177294E-2</v>
      </c>
      <c r="G51" s="169"/>
      <c r="H51" s="169"/>
      <c r="I51" s="182"/>
    </row>
    <row r="52" spans="2:9" x14ac:dyDescent="0.35">
      <c r="B52" s="374"/>
      <c r="C52" s="181">
        <v>2038</v>
      </c>
      <c r="D52" s="178">
        <f t="shared" si="1"/>
        <v>4.7393623585542635</v>
      </c>
      <c r="E52" s="179">
        <v>2.0811916399818164E-2</v>
      </c>
      <c r="G52" s="169"/>
      <c r="H52" s="169"/>
      <c r="I52" s="182"/>
    </row>
    <row r="53" spans="2:9" x14ac:dyDescent="0.35">
      <c r="B53" s="374"/>
      <c r="C53" s="181">
        <v>2039</v>
      </c>
      <c r="D53" s="178">
        <f t="shared" si="1"/>
        <v>4.8361661307918231</v>
      </c>
      <c r="E53" s="179">
        <v>2.0425484466878752E-2</v>
      </c>
      <c r="G53" s="169"/>
      <c r="H53" s="169"/>
      <c r="I53" s="182"/>
    </row>
    <row r="54" spans="2:9" x14ac:dyDescent="0.35">
      <c r="B54" s="374"/>
      <c r="C54" s="183">
        <v>2040</v>
      </c>
      <c r="D54" s="178">
        <f t="shared" si="1"/>
        <v>4.9396078887242822</v>
      </c>
      <c r="E54" s="179">
        <v>2.1389206891352819E-2</v>
      </c>
      <c r="G54" s="169"/>
      <c r="H54" s="169"/>
      <c r="I54" s="182"/>
    </row>
    <row r="55" spans="2:9" x14ac:dyDescent="0.35">
      <c r="B55" s="374"/>
      <c r="C55" s="183">
        <v>2041</v>
      </c>
      <c r="D55" s="178">
        <f t="shared" si="1"/>
        <v>5.0477600076847819</v>
      </c>
      <c r="E55" s="179">
        <v>2.1894879390605082E-2</v>
      </c>
      <c r="G55" s="169"/>
      <c r="H55" s="169"/>
      <c r="I55" s="182"/>
    </row>
    <row r="56" spans="2:9" x14ac:dyDescent="0.35">
      <c r="B56" s="374"/>
      <c r="C56" s="183">
        <v>2042</v>
      </c>
      <c r="D56" s="178">
        <f t="shared" si="1"/>
        <v>5.1567873061498997</v>
      </c>
      <c r="E56" s="179">
        <v>2.1599144630317868E-2</v>
      </c>
      <c r="G56" s="169"/>
      <c r="H56" s="169"/>
      <c r="I56" s="182"/>
    </row>
    <row r="57" spans="2:9" x14ac:dyDescent="0.35">
      <c r="B57" s="374"/>
      <c r="C57" s="183">
        <v>2043</v>
      </c>
      <c r="D57" s="178">
        <f t="shared" si="1"/>
        <v>5.2692740721345466</v>
      </c>
      <c r="E57" s="179">
        <v>2.1813342165672989E-2</v>
      </c>
      <c r="G57" s="169"/>
      <c r="H57" s="169"/>
      <c r="I57" s="182"/>
    </row>
    <row r="58" spans="2:9" x14ac:dyDescent="0.35">
      <c r="B58" s="374"/>
      <c r="C58" s="183">
        <v>2044</v>
      </c>
      <c r="D58" s="178">
        <f t="shared" si="1"/>
        <v>5.3871836064127763</v>
      </c>
      <c r="E58" s="179">
        <v>2.2376808012657623E-2</v>
      </c>
      <c r="G58" s="169"/>
      <c r="H58" s="169"/>
      <c r="I58" s="182"/>
    </row>
    <row r="59" spans="2:9" x14ac:dyDescent="0.35">
      <c r="B59" s="374"/>
      <c r="C59" s="181">
        <v>2045</v>
      </c>
      <c r="D59" s="178">
        <f t="shared" si="1"/>
        <v>5.5078647282686886</v>
      </c>
      <c r="E59" s="179">
        <v>2.2401523815200219E-2</v>
      </c>
      <c r="G59" s="169"/>
      <c r="H59" s="169"/>
      <c r="I59" s="182"/>
    </row>
    <row r="60" spans="2:9" x14ac:dyDescent="0.35">
      <c r="B60" s="374"/>
      <c r="C60" s="181">
        <v>2046</v>
      </c>
      <c r="D60" s="178">
        <f t="shared" si="1"/>
        <v>5.6311011513024152</v>
      </c>
      <c r="E60" s="179">
        <v>2.2374627757509202E-2</v>
      </c>
      <c r="G60" s="169"/>
      <c r="H60" s="169"/>
      <c r="I60" s="182"/>
    </row>
    <row r="61" spans="2:9" x14ac:dyDescent="0.35">
      <c r="B61" s="374"/>
      <c r="C61" s="181">
        <v>2047</v>
      </c>
      <c r="D61" s="178">
        <f t="shared" si="1"/>
        <v>5.7598049377637182</v>
      </c>
      <c r="E61" s="179">
        <v>2.2855882535786964E-2</v>
      </c>
      <c r="G61" s="169"/>
      <c r="H61" s="169"/>
      <c r="I61" s="182"/>
    </row>
    <row r="62" spans="2:9" x14ac:dyDescent="0.35">
      <c r="B62" s="374"/>
      <c r="C62" s="181">
        <v>2048</v>
      </c>
      <c r="D62" s="178">
        <f t="shared" si="1"/>
        <v>5.8932569911169548</v>
      </c>
      <c r="E62" s="179">
        <v>2.3169543898660327E-2</v>
      </c>
      <c r="G62" s="169"/>
      <c r="H62" s="169"/>
      <c r="I62" s="182"/>
    </row>
    <row r="63" spans="2:9" x14ac:dyDescent="0.35">
      <c r="B63" s="374"/>
      <c r="C63" s="181">
        <v>2049</v>
      </c>
      <c r="D63" s="178">
        <f t="shared" si="1"/>
        <v>6.0298608055651668</v>
      </c>
      <c r="E63" s="179">
        <v>2.3179680549162862E-2</v>
      </c>
      <c r="G63" s="169"/>
      <c r="H63" s="169"/>
      <c r="I63" s="182"/>
    </row>
    <row r="64" spans="2:9" x14ac:dyDescent="0.35">
      <c r="B64" s="374"/>
      <c r="C64" s="181">
        <v>2050</v>
      </c>
      <c r="D64" s="178">
        <f t="shared" si="1"/>
        <v>6.1705785211242592</v>
      </c>
      <c r="E64" s="179">
        <v>2.3336809935847747E-2</v>
      </c>
      <c r="G64" s="169"/>
      <c r="H64" s="169"/>
      <c r="I64" s="182"/>
    </row>
    <row r="65" spans="2:8" x14ac:dyDescent="0.35">
      <c r="B65" s="374"/>
      <c r="C65" s="177">
        <v>2051</v>
      </c>
      <c r="D65" s="178">
        <f t="shared" si="1"/>
        <v>6.3179832770256441</v>
      </c>
      <c r="E65" s="179">
        <v>2.3888320259885187E-2</v>
      </c>
      <c r="H65" s="169"/>
    </row>
    <row r="66" spans="2:8" x14ac:dyDescent="0.35">
      <c r="B66" s="374"/>
      <c r="C66" s="181">
        <v>5052</v>
      </c>
      <c r="D66" s="178">
        <f t="shared" si="1"/>
        <v>6.4700270417406793</v>
      </c>
      <c r="E66" s="179">
        <v>2.4065236966979375E-2</v>
      </c>
      <c r="H66" s="169"/>
    </row>
    <row r="67" spans="2:8" ht="15" thickBot="1" x14ac:dyDescent="0.4">
      <c r="B67" s="375"/>
      <c r="C67" s="184">
        <v>2053</v>
      </c>
      <c r="D67" s="185">
        <f t="shared" si="1"/>
        <v>6.6272616800525324</v>
      </c>
      <c r="E67" s="186">
        <v>2.4302006359087969E-2</v>
      </c>
      <c r="H67" s="169"/>
    </row>
    <row r="68" spans="2:8" x14ac:dyDescent="0.35">
      <c r="H68" s="169"/>
    </row>
    <row r="69" spans="2:8" x14ac:dyDescent="0.35">
      <c r="H69" s="169"/>
    </row>
    <row r="70" spans="2:8" x14ac:dyDescent="0.35">
      <c r="B70" s="187" t="s">
        <v>78</v>
      </c>
      <c r="D70" s="163"/>
      <c r="E70" s="188"/>
    </row>
    <row r="71" spans="2:8" x14ac:dyDescent="0.35">
      <c r="B71" s="187" t="s">
        <v>79</v>
      </c>
      <c r="D71" s="163"/>
      <c r="E71" s="188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112</v>
      </c>
    </row>
    <row r="3" spans="1:1" x14ac:dyDescent="0.35">
      <c r="A3" s="34" t="s">
        <v>113</v>
      </c>
    </row>
    <row r="4" spans="1:1" x14ac:dyDescent="0.35">
      <c r="A4" t="s">
        <v>114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f548cd3c-1b85-426a-a0cd-b0f6eb27d655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A8AD74A236C8448433028245F38787" ma:contentTypeVersion="8" ma:contentTypeDescription="Create a new document." ma:contentTypeScope="" ma:versionID="97cf32067001c8dd2ba3e62e12d73bbe">
  <xsd:schema xmlns:xsd="http://www.w3.org/2001/XMLSchema" xmlns:xs="http://www.w3.org/2001/XMLSchema" xmlns:p="http://schemas.microsoft.com/office/2006/metadata/properties" xmlns:ns1="http://schemas.microsoft.com/sharepoint/v3" xmlns:ns2="d0a5a960-d2b1-4050-b19d-10b4037ecd00" xmlns:ns3="f548cd3c-1b85-426a-a0cd-b0f6eb27d655" targetNamespace="http://schemas.microsoft.com/office/2006/metadata/properties" ma:root="true" ma:fieldsID="696a3fd6ef7be1c134b4a9c5ff9212fa" ns1:_="" ns2:_="" ns3:_="">
    <xsd:import namespace="http://schemas.microsoft.com/sharepoint/v3"/>
    <xsd:import namespace="d0a5a960-d2b1-4050-b19d-10b4037ecd00"/>
    <xsd:import namespace="f548cd3c-1b85-426a-a0cd-b0f6eb27d6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a5a960-d2b1-4050-b19d-10b4037ecd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8cd3c-1b85-426a-a0cd-b0f6eb27d65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purl.org/dc/elements/1.1/"/>
    <ds:schemaRef ds:uri="http://schemas.microsoft.com/office/2006/documentManagement/types"/>
    <ds:schemaRef ds:uri="d0a5a960-d2b1-4050-b19d-10b4037ecd00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f548cd3c-1b85-426a-a0cd-b0f6eb27d655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EDC53A-94AD-4ABD-85DB-C63DA0ABDF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0a5a960-d2b1-4050-b19d-10b4037ecd00"/>
    <ds:schemaRef ds:uri="f548cd3c-1b85-426a-a0cd-b0f6eb27d6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 Stats</vt:lpstr>
      <vt:lpstr>Leased Facilities</vt:lpstr>
      <vt:lpstr>Rec Leased Facilities</vt:lpstr>
      <vt:lpstr>Owned Facilities</vt:lpstr>
      <vt:lpstr>state federal split</vt:lpstr>
      <vt:lpstr>Space Type Lookup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Hamilton, Linda (OFM)</cp:lastModifiedBy>
  <cp:revision/>
  <dcterms:created xsi:type="dcterms:W3CDTF">2010-05-04T20:18:05Z</dcterms:created>
  <dcterms:modified xsi:type="dcterms:W3CDTF">2024-10-18T21:21:28Z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0x0101009CA8AD74A236C8448433028245F38787</vt:lpwstr>
  </property>
</Properties>
</file>