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https://stateofwa-my.sharepoint.com/personal/krista_gobeille_ofm_wa_gov/Documents/Desktop/"/>
    </mc:Choice>
  </mc:AlternateContent>
  <xr:revisionPtr revIDLastSave="1" documentId="8_{1C37A6CA-085C-4C0F-AA2D-4DA89E93ADD1}" xr6:coauthVersionLast="47" xr6:coauthVersionMax="47" xr10:uidLastSave="{BD1BC062-443C-4A9D-9799-F97D2BE96CC8}"/>
  <bookViews>
    <workbookView xWindow="-108" yWindow="-108" windowWidth="23256" windowHeight="12456" xr2:uid="{DD9EE686-1690-466C-BD7E-D26C7B565A60}"/>
  </bookViews>
  <sheets>
    <sheet name="Op Expenses 2026" sheetId="1" r:id="rId1"/>
    <sheet name="Interpretation Notes " sheetId="2" r:id="rId2"/>
    <sheet name="Service Descriptions" sheetId="3" r:id="rId3"/>
  </sheets>
  <definedNames>
    <definedName name="ACTIONTYPE" localSheetId="0">#REF!</definedName>
    <definedName name="ACTIONTYPE">#REF!</definedName>
    <definedName name="City" localSheetId="0">#REF!</definedName>
    <definedName name="City">#REF!</definedName>
    <definedName name="Markets" localSheetId="0">#REF!</definedName>
    <definedName name="Markets">#REF!</definedName>
    <definedName name="_xlnm.Print_Titles" localSheetId="0">'Op Expenses 2026'!$1:$4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9" i="1" l="1"/>
  <c r="D79" i="1"/>
  <c r="C78" i="1"/>
  <c r="D78" i="1"/>
  <c r="I79" i="1"/>
  <c r="H78" i="1"/>
  <c r="G78" i="1"/>
  <c r="F78" i="1"/>
  <c r="E78" i="1"/>
  <c r="I63" i="1"/>
  <c r="H63" i="1"/>
  <c r="G63" i="1"/>
  <c r="H62" i="1"/>
  <c r="G62" i="1"/>
  <c r="F62" i="1"/>
  <c r="F63" i="1"/>
  <c r="I62" i="1"/>
  <c r="E63" i="1"/>
  <c r="D62" i="1"/>
  <c r="C62" i="1"/>
  <c r="D46" i="1"/>
  <c r="C46" i="1"/>
  <c r="H46" i="1"/>
  <c r="G46" i="1"/>
  <c r="F46" i="1"/>
  <c r="E46" i="1"/>
  <c r="G30" i="1"/>
  <c r="F30" i="1"/>
  <c r="E30" i="1"/>
  <c r="F29" i="1"/>
  <c r="E29" i="1"/>
  <c r="D29" i="1"/>
  <c r="E28" i="1"/>
  <c r="E41" i="1" s="1"/>
  <c r="E47" i="1" s="1"/>
  <c r="D28" i="1"/>
  <c r="D41" i="1" s="1"/>
  <c r="D47" i="1" s="1"/>
  <c r="C28" i="1"/>
  <c r="C41" i="1" s="1"/>
  <c r="C47" i="1" s="1"/>
  <c r="I27" i="1"/>
  <c r="D27" i="1"/>
  <c r="C27" i="1"/>
  <c r="I26" i="1"/>
  <c r="H26" i="1"/>
  <c r="C26" i="1"/>
  <c r="I25" i="1"/>
  <c r="H25" i="1"/>
  <c r="G25" i="1"/>
  <c r="I24" i="1"/>
  <c r="H24" i="1"/>
  <c r="G24" i="1"/>
  <c r="F24" i="1"/>
  <c r="H23" i="1"/>
  <c r="H31" i="1" s="1"/>
  <c r="G23" i="1"/>
  <c r="F23" i="1"/>
  <c r="E23" i="1"/>
  <c r="I30" i="1"/>
  <c r="H30" i="1"/>
  <c r="D30" i="1"/>
  <c r="C30" i="1"/>
  <c r="I29" i="1"/>
  <c r="H29" i="1"/>
  <c r="G29" i="1"/>
  <c r="C29" i="1"/>
  <c r="I28" i="1"/>
  <c r="I41" i="1" s="1"/>
  <c r="I47" i="1" s="1"/>
  <c r="H28" i="1"/>
  <c r="H41" i="1" s="1"/>
  <c r="G28" i="1"/>
  <c r="G41" i="1" s="1"/>
  <c r="F28" i="1"/>
  <c r="F41" i="1" s="1"/>
  <c r="H27" i="1"/>
  <c r="G27" i="1"/>
  <c r="F27" i="1"/>
  <c r="E27" i="1"/>
  <c r="G26" i="1"/>
  <c r="F26" i="1"/>
  <c r="E26" i="1"/>
  <c r="D26" i="1"/>
  <c r="F25" i="1"/>
  <c r="E25" i="1"/>
  <c r="D25" i="1"/>
  <c r="C25" i="1"/>
  <c r="E24" i="1"/>
  <c r="D24" i="1"/>
  <c r="C24" i="1"/>
  <c r="I18" i="1"/>
  <c r="H18" i="1"/>
  <c r="G18" i="1"/>
  <c r="D23" i="1"/>
  <c r="C19" i="1"/>
  <c r="F31" i="1" l="1"/>
  <c r="H32" i="1"/>
  <c r="G31" i="1"/>
  <c r="E32" i="1"/>
  <c r="D31" i="1"/>
  <c r="D32" i="1"/>
  <c r="G32" i="1"/>
  <c r="C79" i="1"/>
  <c r="E18" i="1"/>
  <c r="C18" i="1"/>
  <c r="D19" i="1"/>
  <c r="E31" i="1"/>
  <c r="F32" i="1"/>
  <c r="I46" i="1"/>
  <c r="E62" i="1"/>
  <c r="I78" i="1"/>
  <c r="D18" i="1"/>
  <c r="F19" i="1"/>
  <c r="F18" i="1"/>
  <c r="G19" i="1"/>
  <c r="H19" i="1"/>
  <c r="I23" i="1"/>
  <c r="F47" i="1"/>
  <c r="F79" i="1"/>
  <c r="E19" i="1"/>
  <c r="I19" i="1"/>
  <c r="G47" i="1"/>
  <c r="C63" i="1"/>
  <c r="G79" i="1"/>
  <c r="C23" i="1"/>
  <c r="H47" i="1"/>
  <c r="D63" i="1"/>
  <c r="H79" i="1"/>
  <c r="C31" i="1" l="1"/>
  <c r="C32" i="1"/>
  <c r="I31" i="1"/>
  <c r="I32" i="1"/>
</calcChain>
</file>

<file path=xl/sharedStrings.xml><?xml version="1.0" encoding="utf-8"?>
<sst xmlns="http://schemas.openxmlformats.org/spreadsheetml/2006/main" count="183" uniqueCount="50">
  <si>
    <t xml:space="preserve">Washington State Office of Financial Management (OFM) </t>
  </si>
  <si>
    <t>Facilities Oversight and Planning</t>
  </si>
  <si>
    <t xml:space="preserve"> Operating Expenses For Seven Washington Regions Based On Facility Cost Tool From CBRE Used for 2026 Calendar</t>
  </si>
  <si>
    <t>(Data as of October 2025)</t>
  </si>
  <si>
    <t>2026 Operating Expenses Use for Leased Office Facilities</t>
  </si>
  <si>
    <t>Service Category</t>
  </si>
  <si>
    <t>Service Level</t>
  </si>
  <si>
    <t>Anacortes</t>
  </si>
  <si>
    <t>Olympia</t>
  </si>
  <si>
    <t>Portland</t>
  </si>
  <si>
    <t>Richland</t>
  </si>
  <si>
    <t>Seattle</t>
  </si>
  <si>
    <t>Spokane</t>
  </si>
  <si>
    <t>Tacoma</t>
  </si>
  <si>
    <t>Custodial</t>
  </si>
  <si>
    <t>Medium</t>
  </si>
  <si>
    <t>Energy</t>
  </si>
  <si>
    <t>Low</t>
  </si>
  <si>
    <t>Refuse</t>
  </si>
  <si>
    <t>Water/Sewer</t>
  </si>
  <si>
    <t>Grounds</t>
  </si>
  <si>
    <t>Maintenance and Repair</t>
  </si>
  <si>
    <t>Management</t>
  </si>
  <si>
    <t>Pest Control</t>
  </si>
  <si>
    <t>Road Clearance</t>
  </si>
  <si>
    <t>Security</t>
  </si>
  <si>
    <t>Total Op.Exp/Modified Gross Leases</t>
  </si>
  <si>
    <t>Total Op.Exp/Full Service Leases</t>
  </si>
  <si>
    <t>2026 Operating Expenses Use for Owned Office Facilities</t>
  </si>
  <si>
    <t>2026 Operating Expenses Use for Leased General Laboratory Facilities</t>
  </si>
  <si>
    <t>Maintenance and Repair*</t>
  </si>
  <si>
    <t xml:space="preserve">* Used office space M&amp;R costs due to unique laboratory operation in Washington State Government </t>
  </si>
  <si>
    <t xml:space="preserve">2026 Operating Expenses Use for Leased Warehouse (Non-Temperature) Facilities
</t>
  </si>
  <si>
    <t xml:space="preserve">2026 Operating Expenses Use for Leased Warehouse (Temp Control) Facilities
</t>
  </si>
  <si>
    <t>State Facilities Oversight</t>
  </si>
  <si>
    <t>Service Categories and Descriptions Based on The Cost Libbrary from CBRE</t>
  </si>
  <si>
    <t>Service Description</t>
  </si>
  <si>
    <r>
      <t xml:space="preserve">The collection of activities necessary of keeping a facility in good working order. Other tasks associated with 
facility operation such as custodial services, landscaping, waste disposal, and the provision of central utilities 
are not included in definition of M&amp;R, nor are costs associated with recapitalization. M&amp;R activities are divided 
into four types:
</t>
    </r>
    <r>
      <rPr>
        <b/>
        <sz val="11"/>
        <color theme="1"/>
        <rFont val="Calibri"/>
        <family val="2"/>
        <scheme val="minor"/>
      </rPr>
      <t>1.</t>
    </r>
    <r>
      <rPr>
        <sz val="11"/>
        <color theme="1"/>
        <rFont val="Calibri"/>
        <family val="2"/>
        <scheme val="minor"/>
      </rPr>
      <t xml:space="preserve"> </t>
    </r>
    <r>
      <rPr>
        <b/>
        <sz val="11"/>
        <color theme="1"/>
        <rFont val="Calibri"/>
        <family val="2"/>
        <scheme val="minor"/>
      </rPr>
      <t>Preventative maintenance (PM) and minor repair</t>
    </r>
    <r>
      <rPr>
        <sz val="11"/>
        <color theme="1"/>
        <rFont val="Calibri"/>
        <family val="2"/>
        <scheme val="minor"/>
      </rPr>
      <t xml:space="preserve"> consists of scheduled tasks that sustain a component's level 
of service during a prescribed lifetime.
</t>
    </r>
    <r>
      <rPr>
        <b/>
        <sz val="11"/>
        <color theme="1"/>
        <rFont val="Calibri"/>
        <family val="2"/>
        <scheme val="minor"/>
      </rPr>
      <t>2.</t>
    </r>
    <r>
      <rPr>
        <sz val="11"/>
        <color theme="1"/>
        <rFont val="Calibri"/>
        <family val="2"/>
        <scheme val="minor"/>
      </rPr>
      <t xml:space="preserve"> </t>
    </r>
    <r>
      <rPr>
        <b/>
        <sz val="11"/>
        <color theme="1"/>
        <rFont val="Calibri"/>
        <family val="2"/>
        <scheme val="minor"/>
      </rPr>
      <t>Unscheduled maintenance</t>
    </r>
    <r>
      <rPr>
        <sz val="11"/>
        <color theme="1"/>
        <rFont val="Calibri"/>
        <family val="2"/>
        <scheme val="minor"/>
      </rPr>
      <t xml:space="preserve"> consists of service calls, emergency response, and other tasks that cannot be 
individually anticipated.
</t>
    </r>
    <r>
      <rPr>
        <b/>
        <sz val="11"/>
        <color theme="1"/>
        <rFont val="Calibri"/>
        <family val="2"/>
        <scheme val="minor"/>
      </rPr>
      <t>3.</t>
    </r>
    <r>
      <rPr>
        <sz val="11"/>
        <color theme="1"/>
        <rFont val="Calibri"/>
        <family val="2"/>
        <scheme val="minor"/>
      </rPr>
      <t xml:space="preserve"> </t>
    </r>
    <r>
      <rPr>
        <b/>
        <sz val="11"/>
        <color theme="1"/>
        <rFont val="Calibri"/>
        <family val="2"/>
        <scheme val="minor"/>
      </rPr>
      <t>Renewal and replacement</t>
    </r>
    <r>
      <rPr>
        <sz val="11"/>
        <color theme="1"/>
        <rFont val="Calibri"/>
        <family val="2"/>
        <scheme val="minor"/>
      </rPr>
      <t xml:space="preserve"> consists of component overhaul or major replacement tasks. These tasks extend a 
component lifetime, and reset the schedule of PM and minor repair tasks.
</t>
    </r>
  </si>
  <si>
    <t xml:space="preserve">Service include the cleaning of offices, work areas, restrooms and common areas. Trash removal is not included. </t>
  </si>
  <si>
    <t>includes all expenses related to the purchase, generation, distribution, and conservation of energy and source 
fuels necessary to operate an asset and its typical programmatic equipment. Not included are utilities maintenance or supervision.</t>
  </si>
  <si>
    <t xml:space="preserve">Include the maintenance of exterior landscaped areas. It does not include street sweeping or snow removal, 
the maintenance of parking lots or roadways, or the maintenance of signage. Also not included is the maintenance 
of semi-improved and unimproved areas. </t>
  </si>
  <si>
    <t>Includes management services common to a large commercial facility or campus: project management, material 
procurement, facility IT support, business services, planning and engineering. It does not include leasing 
commissions or direct supervision of M&amp;R, grounds, or utilities.</t>
  </si>
  <si>
    <t>Includes rodent control and insect abatement procedures and inspections, both indoors and outdoors. Use of 
herbicides is not included.</t>
  </si>
  <si>
    <t>Service includes trash collection and disposal, pick-up services, fees, recycling operations and administration. 
Not included are the handling and disposal of hazardous materials and investment in recycling programs or facilities.</t>
  </si>
  <si>
    <t>Includes sweeping sand and debris and removing show and ice from paved areas including roads, sidewalks, 
walkways, and parking lots.</t>
  </si>
  <si>
    <t>Services insure the physical security of assets and occupants, and include monitoring equipment, personnel, and 
patrol services.</t>
  </si>
  <si>
    <t>Telecommunications</t>
  </si>
  <si>
    <t>Includes voice and data equipment and service.</t>
  </si>
  <si>
    <t>Water and Sewer</t>
  </si>
  <si>
    <t>Includes potable water, irrigation water, and sewage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</si>
</sst>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s>
  <fills count="5">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34">
    <xf numFmtId="0" fontId="0" fillId="0" borderId="0" xfId="0"/>
    <xf numFmtId="0" fontId="2" fillId="0" borderId="4" xfId="1" applyFont="1" applyBorder="1"/>
    <xf numFmtId="0" fontId="2" fillId="0" borderId="4" xfId="1" applyFont="1" applyBorder="1" applyAlignment="1">
      <alignment wrapText="1"/>
    </xf>
    <xf numFmtId="0" fontId="2" fillId="0" borderId="4" xfId="1" applyFont="1" applyBorder="1" applyAlignment="1">
      <alignment horizontal="center" wrapText="1"/>
    </xf>
    <xf numFmtId="0" fontId="1" fillId="3" borderId="4" xfId="1" applyFill="1" applyBorder="1"/>
    <xf numFmtId="0" fontId="0" fillId="3" borderId="4" xfId="1" applyFont="1" applyFill="1" applyBorder="1"/>
    <xf numFmtId="164" fontId="3" fillId="3" borderId="4" xfId="0" applyNumberFormat="1" applyFont="1" applyFill="1" applyBorder="1"/>
    <xf numFmtId="0" fontId="1" fillId="0" borderId="4" xfId="1" applyBorder="1"/>
    <xf numFmtId="0" fontId="0" fillId="0" borderId="4" xfId="1" applyFont="1" applyBorder="1"/>
    <xf numFmtId="164" fontId="0" fillId="0" borderId="4" xfId="0" applyNumberFormat="1" applyBorder="1"/>
    <xf numFmtId="164" fontId="3" fillId="0" borderId="4" xfId="0" applyNumberFormat="1" applyFont="1" applyBorder="1"/>
    <xf numFmtId="0" fontId="2" fillId="4" borderId="0" xfId="1" applyFont="1" applyFill="1" applyAlignment="1">
      <alignment horizontal="left"/>
    </xf>
    <xf numFmtId="0" fontId="0" fillId="3" borderId="0" xfId="0" applyFill="1"/>
    <xf numFmtId="164" fontId="2" fillId="3" borderId="0" xfId="0" applyNumberFormat="1" applyFont="1" applyFill="1"/>
    <xf numFmtId="0" fontId="2" fillId="0" borderId="0" xfId="1" applyFont="1" applyAlignment="1">
      <alignment horizontal="left"/>
    </xf>
    <xf numFmtId="164" fontId="2" fillId="0" borderId="0" xfId="0" applyNumberFormat="1" applyFont="1"/>
    <xf numFmtId="0" fontId="2" fillId="4" borderId="0" xfId="1" applyFont="1" applyFill="1" applyAlignment="1">
      <alignment horizontal="right"/>
    </xf>
    <xf numFmtId="164" fontId="2" fillId="4" borderId="0" xfId="1" applyNumberFormat="1" applyFont="1" applyFill="1"/>
    <xf numFmtId="0" fontId="2" fillId="0" borderId="0" xfId="1" applyFont="1" applyAlignment="1">
      <alignment horizontal="right"/>
    </xf>
    <xf numFmtId="164" fontId="2" fillId="0" borderId="0" xfId="1" applyNumberFormat="1" applyFont="1"/>
    <xf numFmtId="164" fontId="0" fillId="3" borderId="4" xfId="0" applyNumberFormat="1" applyFill="1" applyBorder="1"/>
    <xf numFmtId="0" fontId="2" fillId="0" borderId="4" xfId="0" applyFont="1" applyBorder="1"/>
    <xf numFmtId="0" fontId="2" fillId="0" borderId="4" xfId="0" applyFont="1" applyBorder="1" applyAlignment="1">
      <alignment vertical="center" wrapText="1"/>
    </xf>
    <xf numFmtId="0" fontId="0" fillId="0" borderId="4" xfId="0" applyBorder="1" applyAlignment="1">
      <alignment vertical="top" wrapText="1"/>
    </xf>
    <xf numFmtId="0" fontId="2" fillId="0" borderId="4" xfId="0" applyFont="1" applyBorder="1" applyAlignment="1">
      <alignment vertical="center"/>
    </xf>
    <xf numFmtId="0" fontId="0" fillId="0" borderId="4" xfId="0" applyBorder="1" applyAlignment="1">
      <alignment vertical="center"/>
    </xf>
    <xf numFmtId="0" fontId="0" fillId="0" borderId="4" xfId="0" applyBorder="1" applyAlignment="1">
      <alignment vertical="center"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2" fillId="0" borderId="0" xfId="0" applyFont="1" applyAlignment="1">
      <alignment horizontal="center"/>
    </xf>
  </cellXfs>
  <cellStyles count="2">
    <cellStyle name="Normal" xfId="0" builtinId="0"/>
    <cellStyle name="Normal 9" xfId="1" xr:uid="{FD89BC72-E189-4990-9AAF-4944AAF337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188910</xdr:rowOff>
    </xdr:from>
    <xdr:to>
      <xdr:col>8</xdr:col>
      <xdr:colOff>381000</xdr:colOff>
      <xdr:row>30</xdr:row>
      <xdr:rowOff>10583</xdr:rowOff>
    </xdr:to>
    <xdr:sp macro="" textlink="">
      <xdr:nvSpPr>
        <xdr:cNvPr id="2" name="TextBox 1">
          <a:extLst>
            <a:ext uri="{FF2B5EF4-FFF2-40B4-BE49-F238E27FC236}">
              <a16:creationId xmlns:a16="http://schemas.microsoft.com/office/drawing/2014/main" id="{98D50FDD-5453-4D91-B343-882478504AAB}"/>
            </a:ext>
          </a:extLst>
        </xdr:cNvPr>
        <xdr:cNvSpPr txBox="1"/>
      </xdr:nvSpPr>
      <xdr:spPr>
        <a:xfrm>
          <a:off x="0" y="188910"/>
          <a:ext cx="5291667" cy="55366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Interpretation Notes for</a:t>
          </a:r>
          <a:r>
            <a:rPr lang="en-US" b="1" baseline="0"/>
            <a:t> c</a:t>
          </a:r>
          <a:r>
            <a:rPr lang="en-US" b="1"/>
            <a:t>alendar Year 2026</a:t>
          </a:r>
        </a:p>
        <a:p>
          <a:endParaRPr lang="en-US" b="1"/>
        </a:p>
        <a:p>
          <a:r>
            <a:rPr lang="en-US" b="1"/>
            <a:t>Purpose </a:t>
          </a:r>
        </a:p>
        <a:p>
          <a:r>
            <a:rPr lang="en-US"/>
            <a:t>Operating expense assumptions are used to convert partially serviced or un-serviced leases to fully serviced equivalents and to support lease review, market analysis, and facilities planning and budgeting.</a:t>
          </a:r>
        </a:p>
        <a:p>
          <a:endParaRPr lang="en-US" b="1"/>
        </a:p>
        <a:p>
          <a:r>
            <a:rPr lang="en-US" b="1"/>
            <a:t>Methodology</a:t>
          </a:r>
        </a:p>
        <a:p>
          <a:r>
            <a:rPr lang="en-US"/>
            <a:t>Assumptions are based on the CBRE/Whitestone facility cost tool, which is updated annually and standardized to seven regional cost indexes: Anacortes, Olympia, Portland/Vancouver, Richland, Seattle, Spokane, and Tacoma. Selected service categories and service levels are applied consistently year over year.</a:t>
          </a:r>
        </a:p>
        <a:p>
          <a:endParaRPr lang="en-US" b="1"/>
        </a:p>
        <a:p>
          <a:r>
            <a:rPr lang="en-US" b="1"/>
            <a:t>Notable Year-Over-Year Changes (2025 → 2026)</a:t>
          </a:r>
        </a:p>
        <a:p>
          <a:r>
            <a:rPr lang="en-US"/>
            <a:t>From calendar year 2025 to 2026, most operating expense assumptions changed within a modest range. Notable exceptions occurred in select </a:t>
          </a:r>
          <a:r>
            <a:rPr lang="en-US" b="1"/>
            <a:t>Office</a:t>
          </a:r>
          <a:r>
            <a:rPr lang="en-US"/>
            <a:t> and </a:t>
          </a:r>
          <a:r>
            <a:rPr lang="en-US" b="1"/>
            <a:t>Laboratory</a:t>
          </a:r>
          <a:r>
            <a:rPr lang="en-US"/>
            <a:t> indexes, where total operating expenses increased approximately </a:t>
          </a:r>
          <a:r>
            <a:rPr lang="en-US" b="1"/>
            <a:t>8 to 30 percent</a:t>
          </a:r>
          <a:r>
            <a:rPr lang="en-US"/>
            <a:t>. These increases are not uniform statewide and are concentrated in specific regions.</a:t>
          </a:r>
        </a:p>
        <a:p>
          <a:r>
            <a:rPr lang="en-US"/>
            <a:t>The primary cost drivers for these changes are updated </a:t>
          </a:r>
          <a:r>
            <a:rPr lang="en-US" b="1"/>
            <a:t>Water and Sewer</a:t>
          </a:r>
          <a:r>
            <a:rPr lang="en-US"/>
            <a:t> inputs in the CBRE/Whitestone tool. For </a:t>
          </a:r>
          <a:r>
            <a:rPr lang="en-US" b="1"/>
            <a:t>Laboratory</a:t>
          </a:r>
          <a:r>
            <a:rPr lang="en-US"/>
            <a:t> space, higher </a:t>
          </a:r>
          <a:r>
            <a:rPr lang="en-US" b="1"/>
            <a:t>Energy</a:t>
          </a:r>
          <a:r>
            <a:rPr lang="en-US"/>
            <a:t> costs also contributed meaningfully to year-over-year increases. Other service categories generally experienced comparatively smaller changes.</a:t>
          </a:r>
        </a:p>
        <a:p>
          <a:endParaRPr lang="en-US" b="1"/>
        </a:p>
        <a:p>
          <a:r>
            <a:rPr lang="en-US" b="1"/>
            <a:t>Interpretation and Use</a:t>
          </a:r>
        </a:p>
        <a:p>
          <a:r>
            <a:rPr lang="en-US"/>
            <a:t>Year-over-year changes primarily reflect updates to underlying cost data rather than changes in service scope, lease structure, or policy assumptions. Users should consider this context when comparing costs across years, evaluating lease approvals, or applying operating expense assumptions for planning and budgeting purposes.</a:t>
          </a: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007C7-C2EE-4BBB-8664-13D2E17CA101}">
  <dimension ref="A1:I79"/>
  <sheetViews>
    <sheetView tabSelected="1" zoomScaleNormal="100" zoomScaleSheetLayoutView="109" zoomScalePageLayoutView="63" workbookViewId="0">
      <selection activeCell="R19" sqref="R19"/>
    </sheetView>
  </sheetViews>
  <sheetFormatPr defaultRowHeight="14.4" x14ac:dyDescent="0.3"/>
  <cols>
    <col min="1" max="1" width="20.6640625" customWidth="1"/>
    <col min="2" max="2" width="15.33203125" customWidth="1"/>
    <col min="3" max="3" width="11.109375" customWidth="1"/>
    <col min="11" max="11" width="12.109375" customWidth="1"/>
  </cols>
  <sheetData>
    <row r="1" spans="1:9" x14ac:dyDescent="0.3">
      <c r="A1" s="33" t="s">
        <v>0</v>
      </c>
      <c r="B1" s="33"/>
      <c r="C1" s="33"/>
      <c r="D1" s="33"/>
      <c r="E1" s="33"/>
      <c r="F1" s="33"/>
      <c r="G1" s="33"/>
      <c r="H1" s="33"/>
      <c r="I1" s="33"/>
    </row>
    <row r="2" spans="1:9" x14ac:dyDescent="0.3">
      <c r="A2" s="33" t="s">
        <v>1</v>
      </c>
      <c r="B2" s="33"/>
      <c r="C2" s="33"/>
      <c r="D2" s="33"/>
      <c r="E2" s="33"/>
      <c r="F2" s="33"/>
      <c r="G2" s="33"/>
      <c r="H2" s="33"/>
      <c r="I2" s="33"/>
    </row>
    <row r="3" spans="1:9" x14ac:dyDescent="0.3">
      <c r="A3" s="33" t="s">
        <v>2</v>
      </c>
      <c r="B3" s="33"/>
      <c r="C3" s="33"/>
      <c r="D3" s="33"/>
      <c r="E3" s="33"/>
      <c r="F3" s="33"/>
      <c r="G3" s="33"/>
      <c r="H3" s="33"/>
      <c r="I3" s="33"/>
    </row>
    <row r="4" spans="1:9" x14ac:dyDescent="0.3">
      <c r="A4" s="33" t="s">
        <v>3</v>
      </c>
      <c r="B4" s="33"/>
      <c r="C4" s="33"/>
      <c r="D4" s="33"/>
      <c r="E4" s="33"/>
      <c r="F4" s="33"/>
      <c r="G4" s="33"/>
      <c r="H4" s="33"/>
      <c r="I4" s="33"/>
    </row>
    <row r="6" spans="1:9" x14ac:dyDescent="0.3">
      <c r="A6" s="27" t="s">
        <v>4</v>
      </c>
      <c r="B6" s="28"/>
      <c r="C6" s="28"/>
      <c r="D6" s="28"/>
      <c r="E6" s="28"/>
      <c r="F6" s="28"/>
      <c r="G6" s="28"/>
      <c r="H6" s="28"/>
      <c r="I6" s="29"/>
    </row>
    <row r="7" spans="1:9" ht="29.25" customHeight="1" x14ac:dyDescent="0.3">
      <c r="A7" s="1" t="s">
        <v>5</v>
      </c>
      <c r="B7" s="2" t="s">
        <v>6</v>
      </c>
      <c r="C7" s="3" t="s">
        <v>7</v>
      </c>
      <c r="D7" s="3" t="s">
        <v>8</v>
      </c>
      <c r="E7" s="3" t="s">
        <v>9</v>
      </c>
      <c r="F7" s="3" t="s">
        <v>10</v>
      </c>
      <c r="G7" s="3" t="s">
        <v>11</v>
      </c>
      <c r="H7" s="3" t="s">
        <v>12</v>
      </c>
      <c r="I7" s="3" t="s">
        <v>13</v>
      </c>
    </row>
    <row r="8" spans="1:9" x14ac:dyDescent="0.3">
      <c r="A8" s="4" t="s">
        <v>14</v>
      </c>
      <c r="B8" s="5" t="s">
        <v>15</v>
      </c>
      <c r="C8" s="6">
        <v>1.8</v>
      </c>
      <c r="D8" s="6">
        <v>1.89</v>
      </c>
      <c r="E8" s="6">
        <v>1.89</v>
      </c>
      <c r="F8" s="6">
        <v>1.77</v>
      </c>
      <c r="G8" s="6">
        <v>1.98</v>
      </c>
      <c r="H8" s="6">
        <v>1.74</v>
      </c>
      <c r="I8" s="6">
        <v>1.98</v>
      </c>
    </row>
    <row r="9" spans="1:9" x14ac:dyDescent="0.3">
      <c r="A9" s="4" t="s">
        <v>16</v>
      </c>
      <c r="B9" s="5" t="s">
        <v>17</v>
      </c>
      <c r="C9" s="6">
        <v>1.46</v>
      </c>
      <c r="D9" s="6">
        <v>1.48</v>
      </c>
      <c r="E9" s="6">
        <v>1.44</v>
      </c>
      <c r="F9" s="6">
        <v>1.48</v>
      </c>
      <c r="G9" s="6">
        <v>1.4</v>
      </c>
      <c r="H9" s="6">
        <v>1.55</v>
      </c>
      <c r="I9" s="6">
        <v>1.4</v>
      </c>
    </row>
    <row r="10" spans="1:9" x14ac:dyDescent="0.3">
      <c r="A10" s="4" t="s">
        <v>18</v>
      </c>
      <c r="B10" s="5" t="s">
        <v>15</v>
      </c>
      <c r="C10" s="6">
        <v>0.1</v>
      </c>
      <c r="D10" s="6">
        <v>0.57999999999999996</v>
      </c>
      <c r="E10" s="6">
        <v>0.25</v>
      </c>
      <c r="F10" s="6">
        <v>0.06</v>
      </c>
      <c r="G10" s="6">
        <v>0.33</v>
      </c>
      <c r="H10" s="6">
        <v>0.25</v>
      </c>
      <c r="I10" s="6">
        <v>0.04</v>
      </c>
    </row>
    <row r="11" spans="1:9" x14ac:dyDescent="0.3">
      <c r="A11" s="4" t="s">
        <v>19</v>
      </c>
      <c r="B11" s="5" t="s">
        <v>15</v>
      </c>
      <c r="C11" s="6">
        <v>4.05</v>
      </c>
      <c r="D11" s="6">
        <v>1.57</v>
      </c>
      <c r="E11" s="6">
        <v>1.1100000000000001</v>
      </c>
      <c r="F11" s="6">
        <v>0.18</v>
      </c>
      <c r="G11" s="6">
        <v>1.44</v>
      </c>
      <c r="H11" s="6">
        <v>1.19</v>
      </c>
      <c r="I11" s="6">
        <v>0.44</v>
      </c>
    </row>
    <row r="12" spans="1:9" x14ac:dyDescent="0.3">
      <c r="A12" s="7" t="s">
        <v>20</v>
      </c>
      <c r="B12" s="8" t="s">
        <v>17</v>
      </c>
      <c r="C12" s="9">
        <v>0.09</v>
      </c>
      <c r="D12" s="9">
        <v>7.0000000000000007E-2</v>
      </c>
      <c r="E12" s="9">
        <v>0.08</v>
      </c>
      <c r="F12" s="9">
        <v>0.08</v>
      </c>
      <c r="G12" s="9">
        <v>0.1</v>
      </c>
      <c r="H12" s="9">
        <v>7.0000000000000007E-2</v>
      </c>
      <c r="I12" s="9">
        <v>0.1</v>
      </c>
    </row>
    <row r="13" spans="1:9" x14ac:dyDescent="0.3">
      <c r="A13" s="8" t="s">
        <v>21</v>
      </c>
      <c r="B13" s="8"/>
      <c r="C13" s="10">
        <v>6.76</v>
      </c>
      <c r="D13" s="10">
        <v>6.6</v>
      </c>
      <c r="E13" s="10">
        <v>6.93</v>
      </c>
      <c r="F13" s="10">
        <v>6.89</v>
      </c>
      <c r="G13" s="10">
        <v>7.36</v>
      </c>
      <c r="H13" s="10">
        <v>6.45</v>
      </c>
      <c r="I13" s="10">
        <v>7.26</v>
      </c>
    </row>
    <row r="14" spans="1:9" x14ac:dyDescent="0.3">
      <c r="A14" s="7" t="s">
        <v>22</v>
      </c>
      <c r="B14" s="8" t="s">
        <v>17</v>
      </c>
      <c r="C14" s="9">
        <v>1.08</v>
      </c>
      <c r="D14" s="9">
        <v>0.99</v>
      </c>
      <c r="E14" s="9">
        <v>1.02</v>
      </c>
      <c r="F14" s="9">
        <v>1.03</v>
      </c>
      <c r="G14" s="9">
        <v>1.08</v>
      </c>
      <c r="H14" s="9">
        <v>0.95</v>
      </c>
      <c r="I14" s="9">
        <v>1.08</v>
      </c>
    </row>
    <row r="15" spans="1:9" x14ac:dyDescent="0.3">
      <c r="A15" s="7" t="s">
        <v>23</v>
      </c>
      <c r="B15" s="8" t="s">
        <v>17</v>
      </c>
      <c r="C15" s="9">
        <v>0.15</v>
      </c>
      <c r="D15" s="9">
        <v>0.11</v>
      </c>
      <c r="E15" s="9">
        <v>0.11</v>
      </c>
      <c r="F15" s="9">
        <v>0.13</v>
      </c>
      <c r="G15" s="9">
        <v>0.13</v>
      </c>
      <c r="H15" s="9">
        <v>0.12</v>
      </c>
      <c r="I15" s="9">
        <v>0.13</v>
      </c>
    </row>
    <row r="16" spans="1:9" x14ac:dyDescent="0.3">
      <c r="A16" s="7" t="s">
        <v>24</v>
      </c>
      <c r="B16" s="8" t="s">
        <v>15</v>
      </c>
      <c r="C16" s="9">
        <v>0.05</v>
      </c>
      <c r="D16" s="9">
        <v>0.15</v>
      </c>
      <c r="E16" s="9">
        <v>0.08</v>
      </c>
      <c r="F16" s="9">
        <v>0.17</v>
      </c>
      <c r="G16" s="9">
        <v>0.11</v>
      </c>
      <c r="H16" s="9">
        <v>0.17</v>
      </c>
      <c r="I16" s="9">
        <v>0.11</v>
      </c>
    </row>
    <row r="17" spans="1:9" x14ac:dyDescent="0.3">
      <c r="A17" s="7" t="s">
        <v>25</v>
      </c>
      <c r="B17" s="8" t="s">
        <v>17</v>
      </c>
      <c r="C17" s="9">
        <v>0.11</v>
      </c>
      <c r="D17" s="9">
        <v>0.11</v>
      </c>
      <c r="E17" s="9">
        <v>0.11</v>
      </c>
      <c r="F17" s="9">
        <v>0.11</v>
      </c>
      <c r="G17" s="9">
        <v>0.11</v>
      </c>
      <c r="H17" s="9">
        <v>0.11</v>
      </c>
      <c r="I17" s="9">
        <v>0.11</v>
      </c>
    </row>
    <row r="18" spans="1:9" x14ac:dyDescent="0.3">
      <c r="A18" s="11" t="s">
        <v>26</v>
      </c>
      <c r="B18" s="12"/>
      <c r="C18" s="13">
        <f>SUM(C$8:C$11)</f>
        <v>7.41</v>
      </c>
      <c r="D18" s="13">
        <f t="shared" ref="D18:I18" si="0">SUM(D$8:D$11)</f>
        <v>5.5200000000000005</v>
      </c>
      <c r="E18" s="13">
        <f t="shared" si="0"/>
        <v>4.6900000000000004</v>
      </c>
      <c r="F18" s="13">
        <f t="shared" si="0"/>
        <v>3.49</v>
      </c>
      <c r="G18" s="13">
        <f t="shared" si="0"/>
        <v>5.15</v>
      </c>
      <c r="H18" s="13">
        <f t="shared" si="0"/>
        <v>4.7300000000000004</v>
      </c>
      <c r="I18" s="13">
        <f t="shared" si="0"/>
        <v>3.86</v>
      </c>
    </row>
    <row r="19" spans="1:9" x14ac:dyDescent="0.3">
      <c r="A19" s="14" t="s">
        <v>27</v>
      </c>
      <c r="C19" s="15">
        <f>SUM(C$8:C$17)</f>
        <v>15.65</v>
      </c>
      <c r="D19" s="15">
        <f t="shared" ref="D19:I19" si="1">SUM(D$8:D$17)</f>
        <v>13.55</v>
      </c>
      <c r="E19" s="15">
        <f t="shared" si="1"/>
        <v>13.019999999999998</v>
      </c>
      <c r="F19" s="15">
        <f t="shared" si="1"/>
        <v>11.9</v>
      </c>
      <c r="G19" s="15">
        <f t="shared" si="1"/>
        <v>14.04</v>
      </c>
      <c r="H19" s="15">
        <f t="shared" si="1"/>
        <v>12.599999999999998</v>
      </c>
      <c r="I19" s="15">
        <f t="shared" si="1"/>
        <v>12.649999999999999</v>
      </c>
    </row>
    <row r="21" spans="1:9" x14ac:dyDescent="0.3">
      <c r="A21" s="27" t="s">
        <v>28</v>
      </c>
      <c r="B21" s="28"/>
      <c r="C21" s="28"/>
      <c r="D21" s="28"/>
      <c r="E21" s="28"/>
      <c r="F21" s="28"/>
      <c r="G21" s="28"/>
      <c r="H21" s="28"/>
      <c r="I21" s="29"/>
    </row>
    <row r="22" spans="1:9" x14ac:dyDescent="0.3">
      <c r="A22" s="1" t="s">
        <v>5</v>
      </c>
      <c r="B22" s="2" t="s">
        <v>6</v>
      </c>
      <c r="C22" s="3" t="s">
        <v>7</v>
      </c>
      <c r="D22" s="3" t="s">
        <v>8</v>
      </c>
      <c r="E22" s="3" t="s">
        <v>9</v>
      </c>
      <c r="F22" s="3" t="s">
        <v>10</v>
      </c>
      <c r="G22" s="3" t="s">
        <v>11</v>
      </c>
      <c r="H22" s="3" t="s">
        <v>12</v>
      </c>
      <c r="I22" s="3" t="s">
        <v>13</v>
      </c>
    </row>
    <row r="23" spans="1:9" x14ac:dyDescent="0.3">
      <c r="A23" s="4" t="s">
        <v>14</v>
      </c>
      <c r="B23" s="5" t="s">
        <v>15</v>
      </c>
      <c r="C23" s="6">
        <f>+C8</f>
        <v>1.8</v>
      </c>
      <c r="D23" s="6">
        <f t="shared" ref="D23:I23" si="2">+D8</f>
        <v>1.89</v>
      </c>
      <c r="E23" s="6">
        <f t="shared" si="2"/>
        <v>1.89</v>
      </c>
      <c r="F23" s="6">
        <f t="shared" si="2"/>
        <v>1.77</v>
      </c>
      <c r="G23" s="6">
        <f t="shared" si="2"/>
        <v>1.98</v>
      </c>
      <c r="H23" s="6">
        <f t="shared" si="2"/>
        <v>1.74</v>
      </c>
      <c r="I23" s="6">
        <f t="shared" si="2"/>
        <v>1.98</v>
      </c>
    </row>
    <row r="24" spans="1:9" x14ac:dyDescent="0.3">
      <c r="A24" s="4" t="s">
        <v>16</v>
      </c>
      <c r="B24" s="5" t="s">
        <v>17</v>
      </c>
      <c r="C24" s="6">
        <f t="shared" ref="C24:I28" si="3">+C9</f>
        <v>1.46</v>
      </c>
      <c r="D24" s="6">
        <f t="shared" si="3"/>
        <v>1.48</v>
      </c>
      <c r="E24" s="6">
        <f t="shared" si="3"/>
        <v>1.44</v>
      </c>
      <c r="F24" s="6">
        <f t="shared" si="3"/>
        <v>1.48</v>
      </c>
      <c r="G24" s="6">
        <f t="shared" si="3"/>
        <v>1.4</v>
      </c>
      <c r="H24" s="6">
        <f t="shared" si="3"/>
        <v>1.55</v>
      </c>
      <c r="I24" s="6">
        <f t="shared" si="3"/>
        <v>1.4</v>
      </c>
    </row>
    <row r="25" spans="1:9" x14ac:dyDescent="0.3">
      <c r="A25" s="4" t="s">
        <v>18</v>
      </c>
      <c r="B25" s="5" t="s">
        <v>15</v>
      </c>
      <c r="C25" s="6">
        <f t="shared" si="3"/>
        <v>0.1</v>
      </c>
      <c r="D25" s="6">
        <f t="shared" si="3"/>
        <v>0.57999999999999996</v>
      </c>
      <c r="E25" s="6">
        <f t="shared" si="3"/>
        <v>0.25</v>
      </c>
      <c r="F25" s="6">
        <f t="shared" si="3"/>
        <v>0.06</v>
      </c>
      <c r="G25" s="6">
        <f t="shared" si="3"/>
        <v>0.33</v>
      </c>
      <c r="H25" s="6">
        <f t="shared" si="3"/>
        <v>0.25</v>
      </c>
      <c r="I25" s="6">
        <f t="shared" si="3"/>
        <v>0.04</v>
      </c>
    </row>
    <row r="26" spans="1:9" x14ac:dyDescent="0.3">
      <c r="A26" s="4" t="s">
        <v>19</v>
      </c>
      <c r="B26" s="5" t="s">
        <v>15</v>
      </c>
      <c r="C26" s="6">
        <f t="shared" si="3"/>
        <v>4.05</v>
      </c>
      <c r="D26" s="6">
        <f t="shared" si="3"/>
        <v>1.57</v>
      </c>
      <c r="E26" s="6">
        <f t="shared" si="3"/>
        <v>1.1100000000000001</v>
      </c>
      <c r="F26" s="6">
        <f t="shared" si="3"/>
        <v>0.18</v>
      </c>
      <c r="G26" s="6">
        <f t="shared" si="3"/>
        <v>1.44</v>
      </c>
      <c r="H26" s="6">
        <f t="shared" si="3"/>
        <v>1.19</v>
      </c>
      <c r="I26" s="6">
        <f t="shared" si="3"/>
        <v>0.44</v>
      </c>
    </row>
    <row r="27" spans="1:9" x14ac:dyDescent="0.3">
      <c r="A27" s="7" t="s">
        <v>20</v>
      </c>
      <c r="B27" s="8" t="s">
        <v>17</v>
      </c>
      <c r="C27" s="9">
        <f t="shared" si="3"/>
        <v>0.09</v>
      </c>
      <c r="D27" s="9">
        <f t="shared" si="3"/>
        <v>7.0000000000000007E-2</v>
      </c>
      <c r="E27" s="9">
        <f t="shared" si="3"/>
        <v>0.08</v>
      </c>
      <c r="F27" s="9">
        <f t="shared" si="3"/>
        <v>0.08</v>
      </c>
      <c r="G27" s="9">
        <f t="shared" si="3"/>
        <v>0.1</v>
      </c>
      <c r="H27" s="9">
        <f t="shared" si="3"/>
        <v>7.0000000000000007E-2</v>
      </c>
      <c r="I27" s="9">
        <f t="shared" si="3"/>
        <v>0.1</v>
      </c>
    </row>
    <row r="28" spans="1:9" x14ac:dyDescent="0.3">
      <c r="A28" s="8" t="s">
        <v>21</v>
      </c>
      <c r="B28" s="8"/>
      <c r="C28" s="9">
        <f t="shared" si="3"/>
        <v>6.76</v>
      </c>
      <c r="D28" s="9">
        <f t="shared" si="3"/>
        <v>6.6</v>
      </c>
      <c r="E28" s="9">
        <f t="shared" si="3"/>
        <v>6.93</v>
      </c>
      <c r="F28" s="9">
        <f t="shared" si="3"/>
        <v>6.89</v>
      </c>
      <c r="G28" s="9">
        <f t="shared" si="3"/>
        <v>7.36</v>
      </c>
      <c r="H28" s="9">
        <f t="shared" si="3"/>
        <v>6.45</v>
      </c>
      <c r="I28" s="9">
        <f t="shared" si="3"/>
        <v>7.26</v>
      </c>
    </row>
    <row r="29" spans="1:9" x14ac:dyDescent="0.3">
      <c r="A29" s="7" t="s">
        <v>23</v>
      </c>
      <c r="B29" s="8" t="s">
        <v>17</v>
      </c>
      <c r="C29" s="9">
        <f>+C15</f>
        <v>0.15</v>
      </c>
      <c r="D29" s="9">
        <f t="shared" ref="D29:I30" si="4">+D15</f>
        <v>0.11</v>
      </c>
      <c r="E29" s="9">
        <f t="shared" si="4"/>
        <v>0.11</v>
      </c>
      <c r="F29" s="9">
        <f t="shared" si="4"/>
        <v>0.13</v>
      </c>
      <c r="G29" s="9">
        <f t="shared" si="4"/>
        <v>0.13</v>
      </c>
      <c r="H29" s="9">
        <f t="shared" si="4"/>
        <v>0.12</v>
      </c>
      <c r="I29" s="9">
        <f t="shared" si="4"/>
        <v>0.13</v>
      </c>
    </row>
    <row r="30" spans="1:9" x14ac:dyDescent="0.3">
      <c r="A30" s="7" t="s">
        <v>24</v>
      </c>
      <c r="B30" s="8" t="s">
        <v>15</v>
      </c>
      <c r="C30" s="9">
        <f>+C16</f>
        <v>0.05</v>
      </c>
      <c r="D30" s="9">
        <f t="shared" si="4"/>
        <v>0.15</v>
      </c>
      <c r="E30" s="9">
        <f t="shared" si="4"/>
        <v>0.08</v>
      </c>
      <c r="F30" s="9">
        <f t="shared" si="4"/>
        <v>0.17</v>
      </c>
      <c r="G30" s="9">
        <f t="shared" si="4"/>
        <v>0.11</v>
      </c>
      <c r="H30" s="9">
        <f t="shared" si="4"/>
        <v>0.17</v>
      </c>
      <c r="I30" s="9">
        <f t="shared" si="4"/>
        <v>0.11</v>
      </c>
    </row>
    <row r="31" spans="1:9" x14ac:dyDescent="0.3">
      <c r="A31" s="11" t="s">
        <v>26</v>
      </c>
      <c r="B31" s="16"/>
      <c r="C31" s="17">
        <f>SUM(C$23:C$26)</f>
        <v>7.41</v>
      </c>
      <c r="D31" s="17">
        <f t="shared" ref="D31:I31" si="5">SUM(D$23:D$26)</f>
        <v>5.5200000000000005</v>
      </c>
      <c r="E31" s="17">
        <f t="shared" si="5"/>
        <v>4.6900000000000004</v>
      </c>
      <c r="F31" s="17">
        <f t="shared" si="5"/>
        <v>3.49</v>
      </c>
      <c r="G31" s="17">
        <f t="shared" si="5"/>
        <v>5.15</v>
      </c>
      <c r="H31" s="17">
        <f t="shared" si="5"/>
        <v>4.7300000000000004</v>
      </c>
      <c r="I31" s="17">
        <f t="shared" si="5"/>
        <v>3.86</v>
      </c>
    </row>
    <row r="32" spans="1:9" x14ac:dyDescent="0.3">
      <c r="A32" s="14" t="s">
        <v>27</v>
      </c>
      <c r="B32" s="18"/>
      <c r="C32" s="19">
        <f>SUM(C$23:C$30)</f>
        <v>14.46</v>
      </c>
      <c r="D32" s="19">
        <f t="shared" ref="D32:I32" si="6">SUM(D$23:D$30)</f>
        <v>12.450000000000001</v>
      </c>
      <c r="E32" s="19">
        <f t="shared" si="6"/>
        <v>11.889999999999999</v>
      </c>
      <c r="F32" s="19">
        <f t="shared" si="6"/>
        <v>10.760000000000002</v>
      </c>
      <c r="G32" s="19">
        <f t="shared" si="6"/>
        <v>12.85</v>
      </c>
      <c r="H32" s="19">
        <f t="shared" si="6"/>
        <v>11.54</v>
      </c>
      <c r="I32" s="19">
        <f t="shared" si="6"/>
        <v>11.459999999999999</v>
      </c>
    </row>
    <row r="34" spans="1:9" x14ac:dyDescent="0.3">
      <c r="A34" s="27" t="s">
        <v>29</v>
      </c>
      <c r="B34" s="28"/>
      <c r="C34" s="28"/>
      <c r="D34" s="28"/>
      <c r="E34" s="28"/>
      <c r="F34" s="28"/>
      <c r="G34" s="28"/>
      <c r="H34" s="28"/>
      <c r="I34" s="29"/>
    </row>
    <row r="35" spans="1:9" ht="15.75" customHeight="1" x14ac:dyDescent="0.3">
      <c r="A35" s="1" t="s">
        <v>5</v>
      </c>
      <c r="B35" s="2" t="s">
        <v>6</v>
      </c>
      <c r="C35" s="2" t="s">
        <v>7</v>
      </c>
      <c r="D35" s="2" t="s">
        <v>8</v>
      </c>
      <c r="E35" s="2" t="s">
        <v>9</v>
      </c>
      <c r="F35" s="2" t="s">
        <v>10</v>
      </c>
      <c r="G35" s="2" t="s">
        <v>11</v>
      </c>
      <c r="H35" s="2" t="s">
        <v>12</v>
      </c>
      <c r="I35" s="2" t="s">
        <v>13</v>
      </c>
    </row>
    <row r="36" spans="1:9" x14ac:dyDescent="0.3">
      <c r="A36" s="4" t="s">
        <v>14</v>
      </c>
      <c r="B36" s="5" t="s">
        <v>15</v>
      </c>
      <c r="C36" s="20">
        <v>1.81</v>
      </c>
      <c r="D36" s="20">
        <v>1.89</v>
      </c>
      <c r="E36" s="20">
        <v>1.89</v>
      </c>
      <c r="F36" s="20">
        <v>1.78</v>
      </c>
      <c r="G36" s="20">
        <v>1.99</v>
      </c>
      <c r="H36" s="20">
        <v>1.74</v>
      </c>
      <c r="I36" s="20">
        <v>1.99</v>
      </c>
    </row>
    <row r="37" spans="1:9" x14ac:dyDescent="0.3">
      <c r="A37" s="4" t="s">
        <v>16</v>
      </c>
      <c r="B37" s="5" t="s">
        <v>15</v>
      </c>
      <c r="C37" s="20">
        <v>5.81</v>
      </c>
      <c r="D37" s="20">
        <v>5.88</v>
      </c>
      <c r="E37" s="20">
        <v>5.75</v>
      </c>
      <c r="F37" s="20">
        <v>5.89</v>
      </c>
      <c r="G37" s="20">
        <v>5.56</v>
      </c>
      <c r="H37" s="20">
        <v>6.15</v>
      </c>
      <c r="I37" s="20">
        <v>5.56</v>
      </c>
    </row>
    <row r="38" spans="1:9" x14ac:dyDescent="0.3">
      <c r="A38" s="4" t="s">
        <v>18</v>
      </c>
      <c r="B38" s="5" t="s">
        <v>15</v>
      </c>
      <c r="C38" s="20">
        <v>0.1</v>
      </c>
      <c r="D38" s="20">
        <v>0.57999999999999996</v>
      </c>
      <c r="E38" s="20">
        <v>0.25</v>
      </c>
      <c r="F38" s="20">
        <v>0.06</v>
      </c>
      <c r="G38" s="20">
        <v>0.33</v>
      </c>
      <c r="H38" s="20">
        <v>0.25</v>
      </c>
      <c r="I38" s="20">
        <v>0.04</v>
      </c>
    </row>
    <row r="39" spans="1:9" x14ac:dyDescent="0.3">
      <c r="A39" s="4" t="s">
        <v>19</v>
      </c>
      <c r="B39" s="5" t="s">
        <v>15</v>
      </c>
      <c r="C39" s="20">
        <v>4.95</v>
      </c>
      <c r="D39" s="20">
        <v>1.91</v>
      </c>
      <c r="E39" s="20">
        <v>1.36</v>
      </c>
      <c r="F39" s="20">
        <v>0.22</v>
      </c>
      <c r="G39" s="20">
        <v>1.76</v>
      </c>
      <c r="H39" s="20">
        <v>1.45</v>
      </c>
      <c r="I39" s="20">
        <v>0.54</v>
      </c>
    </row>
    <row r="40" spans="1:9" x14ac:dyDescent="0.3">
      <c r="A40" s="7" t="s">
        <v>20</v>
      </c>
      <c r="B40" s="8" t="s">
        <v>17</v>
      </c>
      <c r="C40" s="9">
        <v>0.09</v>
      </c>
      <c r="D40" s="9">
        <v>7.0000000000000007E-2</v>
      </c>
      <c r="E40" s="9">
        <v>0.08</v>
      </c>
      <c r="F40" s="9">
        <v>0.08</v>
      </c>
      <c r="G40" s="9">
        <v>0.1</v>
      </c>
      <c r="H40" s="9">
        <v>7.0000000000000007E-2</v>
      </c>
      <c r="I40" s="9">
        <v>0.1</v>
      </c>
    </row>
    <row r="41" spans="1:9" x14ac:dyDescent="0.3">
      <c r="A41" s="8" t="s">
        <v>30</v>
      </c>
      <c r="B41" s="8"/>
      <c r="C41" s="10">
        <f>+C28</f>
        <v>6.76</v>
      </c>
      <c r="D41" s="10">
        <f t="shared" ref="D41:I41" si="7">+D28</f>
        <v>6.6</v>
      </c>
      <c r="E41" s="10">
        <f t="shared" si="7"/>
        <v>6.93</v>
      </c>
      <c r="F41" s="10">
        <f t="shared" si="7"/>
        <v>6.89</v>
      </c>
      <c r="G41" s="10">
        <f t="shared" si="7"/>
        <v>7.36</v>
      </c>
      <c r="H41" s="10">
        <f t="shared" si="7"/>
        <v>6.45</v>
      </c>
      <c r="I41" s="10">
        <f t="shared" si="7"/>
        <v>7.26</v>
      </c>
    </row>
    <row r="42" spans="1:9" x14ac:dyDescent="0.3">
      <c r="A42" s="7" t="s">
        <v>22</v>
      </c>
      <c r="B42" s="8" t="s">
        <v>17</v>
      </c>
      <c r="C42" s="9">
        <v>1.77</v>
      </c>
      <c r="D42" s="9">
        <v>1.61</v>
      </c>
      <c r="E42" s="9">
        <v>1.67</v>
      </c>
      <c r="F42" s="9">
        <v>1.68</v>
      </c>
      <c r="G42" s="9">
        <v>1.76</v>
      </c>
      <c r="H42" s="9">
        <v>1.54</v>
      </c>
      <c r="I42" s="9">
        <v>1.76</v>
      </c>
    </row>
    <row r="43" spans="1:9" x14ac:dyDescent="0.3">
      <c r="A43" s="7" t="s">
        <v>23</v>
      </c>
      <c r="B43" s="8" t="s">
        <v>17</v>
      </c>
      <c r="C43" s="9">
        <v>0.15</v>
      </c>
      <c r="D43" s="9">
        <v>0.11</v>
      </c>
      <c r="E43" s="9">
        <v>0.11</v>
      </c>
      <c r="F43" s="9">
        <v>0.13</v>
      </c>
      <c r="G43" s="9">
        <v>0.13</v>
      </c>
      <c r="H43" s="9">
        <v>0.12</v>
      </c>
      <c r="I43" s="9">
        <v>0.13</v>
      </c>
    </row>
    <row r="44" spans="1:9" x14ac:dyDescent="0.3">
      <c r="A44" s="7" t="s">
        <v>24</v>
      </c>
      <c r="B44" s="8" t="s">
        <v>15</v>
      </c>
      <c r="C44" s="9">
        <v>0.05</v>
      </c>
      <c r="D44" s="9">
        <v>0.15</v>
      </c>
      <c r="E44" s="9">
        <v>0.08</v>
      </c>
      <c r="F44" s="9">
        <v>0.17</v>
      </c>
      <c r="G44" s="9">
        <v>0.11</v>
      </c>
      <c r="H44" s="9">
        <v>0.17</v>
      </c>
      <c r="I44" s="9">
        <v>0.11</v>
      </c>
    </row>
    <row r="45" spans="1:9" x14ac:dyDescent="0.3">
      <c r="A45" s="7" t="s">
        <v>25</v>
      </c>
      <c r="B45" s="8" t="s">
        <v>17</v>
      </c>
      <c r="C45" s="9">
        <v>0.13</v>
      </c>
      <c r="D45" s="9">
        <v>0.13</v>
      </c>
      <c r="E45" s="9">
        <v>0.13</v>
      </c>
      <c r="F45" s="9">
        <v>0.13</v>
      </c>
      <c r="G45" s="9">
        <v>0.13</v>
      </c>
      <c r="H45" s="9">
        <v>0.13</v>
      </c>
      <c r="I45" s="9">
        <v>0.13</v>
      </c>
    </row>
    <row r="46" spans="1:9" x14ac:dyDescent="0.3">
      <c r="A46" s="11" t="s">
        <v>26</v>
      </c>
      <c r="C46" s="15">
        <f t="shared" ref="C46:I46" si="8">SUM(C$36:C$39)</f>
        <v>12.669999999999998</v>
      </c>
      <c r="D46" s="15">
        <f t="shared" si="8"/>
        <v>10.26</v>
      </c>
      <c r="E46" s="15">
        <f t="shared" si="8"/>
        <v>9.25</v>
      </c>
      <c r="F46" s="15">
        <f t="shared" si="8"/>
        <v>7.9499999999999993</v>
      </c>
      <c r="G46" s="15">
        <f t="shared" si="8"/>
        <v>9.64</v>
      </c>
      <c r="H46" s="15">
        <f t="shared" si="8"/>
        <v>9.59</v>
      </c>
      <c r="I46" s="15">
        <f t="shared" si="8"/>
        <v>8.129999999999999</v>
      </c>
    </row>
    <row r="47" spans="1:9" x14ac:dyDescent="0.3">
      <c r="A47" s="14" t="s">
        <v>27</v>
      </c>
      <c r="C47" s="15">
        <f t="shared" ref="C47:I47" si="9">SUM(C$36:C$45)</f>
        <v>21.619999999999994</v>
      </c>
      <c r="D47" s="15">
        <f t="shared" si="9"/>
        <v>18.929999999999996</v>
      </c>
      <c r="E47" s="15">
        <f t="shared" si="9"/>
        <v>18.249999999999996</v>
      </c>
      <c r="F47" s="15">
        <f t="shared" si="9"/>
        <v>17.029999999999998</v>
      </c>
      <c r="G47" s="15">
        <f t="shared" si="9"/>
        <v>19.23</v>
      </c>
      <c r="H47" s="15">
        <f t="shared" si="9"/>
        <v>18.07</v>
      </c>
      <c r="I47" s="15">
        <f t="shared" si="9"/>
        <v>17.619999999999997</v>
      </c>
    </row>
    <row r="48" spans="1:9" x14ac:dyDescent="0.3">
      <c r="A48" s="14" t="s">
        <v>31</v>
      </c>
    </row>
    <row r="50" spans="1:9" x14ac:dyDescent="0.3">
      <c r="A50" s="30" t="s">
        <v>32</v>
      </c>
      <c r="B50" s="31"/>
      <c r="C50" s="31"/>
      <c r="D50" s="31"/>
      <c r="E50" s="31"/>
      <c r="F50" s="31"/>
      <c r="G50" s="31"/>
      <c r="H50" s="31"/>
      <c r="I50" s="32"/>
    </row>
    <row r="51" spans="1:9" ht="30" customHeight="1" x14ac:dyDescent="0.3">
      <c r="A51" s="1" t="s">
        <v>5</v>
      </c>
      <c r="B51" s="2" t="s">
        <v>6</v>
      </c>
      <c r="C51" s="3" t="s">
        <v>7</v>
      </c>
      <c r="D51" s="3" t="s">
        <v>8</v>
      </c>
      <c r="E51" s="3" t="s">
        <v>9</v>
      </c>
      <c r="F51" s="3" t="s">
        <v>10</v>
      </c>
      <c r="G51" s="3" t="s">
        <v>11</v>
      </c>
      <c r="H51" s="3" t="s">
        <v>12</v>
      </c>
      <c r="I51" s="3" t="s">
        <v>13</v>
      </c>
    </row>
    <row r="52" spans="1:9" x14ac:dyDescent="0.3">
      <c r="A52" s="4" t="s">
        <v>14</v>
      </c>
      <c r="B52" s="5" t="s">
        <v>17</v>
      </c>
      <c r="C52" s="20">
        <v>7.0000000000000007E-2</v>
      </c>
      <c r="D52" s="20">
        <v>0.08</v>
      </c>
      <c r="E52" s="20">
        <v>0.08</v>
      </c>
      <c r="F52" s="20">
        <v>7.0000000000000007E-2</v>
      </c>
      <c r="G52" s="20">
        <v>0.08</v>
      </c>
      <c r="H52" s="20">
        <v>7.0000000000000007E-2</v>
      </c>
      <c r="I52" s="20">
        <v>0.08</v>
      </c>
    </row>
    <row r="53" spans="1:9" x14ac:dyDescent="0.3">
      <c r="A53" s="4" t="s">
        <v>16</v>
      </c>
      <c r="B53" s="5" t="s">
        <v>17</v>
      </c>
      <c r="C53" s="20">
        <v>0.48</v>
      </c>
      <c r="D53" s="20">
        <v>0.48</v>
      </c>
      <c r="E53" s="20">
        <v>0.47</v>
      </c>
      <c r="F53" s="20">
        <v>0.49</v>
      </c>
      <c r="G53" s="20">
        <v>0.46</v>
      </c>
      <c r="H53" s="20">
        <v>0.51</v>
      </c>
      <c r="I53" s="20">
        <v>0.46</v>
      </c>
    </row>
    <row r="54" spans="1:9" x14ac:dyDescent="0.3">
      <c r="A54" s="4" t="s">
        <v>18</v>
      </c>
      <c r="B54" s="5" t="s">
        <v>17</v>
      </c>
      <c r="C54" s="20">
        <v>0.01</v>
      </c>
      <c r="D54" s="20">
        <v>0.03</v>
      </c>
      <c r="E54" s="20">
        <v>0.01</v>
      </c>
      <c r="F54" s="20">
        <v>0</v>
      </c>
      <c r="G54" s="20">
        <v>0.02</v>
      </c>
      <c r="H54" s="20">
        <v>0.01</v>
      </c>
      <c r="I54" s="20">
        <v>0</v>
      </c>
    </row>
    <row r="55" spans="1:9" x14ac:dyDescent="0.3">
      <c r="A55" s="4" t="s">
        <v>19</v>
      </c>
      <c r="B55" s="5" t="s">
        <v>17</v>
      </c>
      <c r="C55" s="20">
        <v>7.0000000000000007E-2</v>
      </c>
      <c r="D55" s="20">
        <v>0.03</v>
      </c>
      <c r="E55" s="20">
        <v>0.02</v>
      </c>
      <c r="F55" s="20">
        <v>0</v>
      </c>
      <c r="G55" s="20">
        <v>0.02</v>
      </c>
      <c r="H55" s="20">
        <v>0.02</v>
      </c>
      <c r="I55" s="20">
        <v>0.01</v>
      </c>
    </row>
    <row r="56" spans="1:9" x14ac:dyDescent="0.3">
      <c r="A56" s="7" t="s">
        <v>20</v>
      </c>
      <c r="B56" s="8" t="s">
        <v>17</v>
      </c>
      <c r="C56" s="9">
        <v>0.04</v>
      </c>
      <c r="D56" s="9">
        <v>0.03</v>
      </c>
      <c r="E56" s="9">
        <v>0.04</v>
      </c>
      <c r="F56" s="9">
        <v>0.03</v>
      </c>
      <c r="G56" s="9">
        <v>0.04</v>
      </c>
      <c r="H56" s="9">
        <v>0.03</v>
      </c>
      <c r="I56" s="9">
        <v>0.04</v>
      </c>
    </row>
    <row r="57" spans="1:9" x14ac:dyDescent="0.3">
      <c r="A57" s="8" t="s">
        <v>21</v>
      </c>
      <c r="B57" s="8"/>
      <c r="C57" s="9">
        <v>3.1</v>
      </c>
      <c r="D57" s="9">
        <v>3.03</v>
      </c>
      <c r="E57" s="9">
        <v>3.11</v>
      </c>
      <c r="F57" s="9">
        <v>3.11</v>
      </c>
      <c r="G57" s="9">
        <v>3.35</v>
      </c>
      <c r="H57" s="9">
        <v>2.92</v>
      </c>
      <c r="I57" s="9">
        <v>3.28</v>
      </c>
    </row>
    <row r="58" spans="1:9" x14ac:dyDescent="0.3">
      <c r="A58" s="8" t="s">
        <v>22</v>
      </c>
      <c r="B58" s="8" t="s">
        <v>17</v>
      </c>
      <c r="C58" s="9">
        <v>0.65</v>
      </c>
      <c r="D58" s="9">
        <v>0.6</v>
      </c>
      <c r="E58" s="9">
        <v>0.62</v>
      </c>
      <c r="F58" s="9">
        <v>0.62</v>
      </c>
      <c r="G58" s="9">
        <v>0.65</v>
      </c>
      <c r="H58" s="9">
        <v>0.56999999999999995</v>
      </c>
      <c r="I58" s="9">
        <v>0.65</v>
      </c>
    </row>
    <row r="59" spans="1:9" x14ac:dyDescent="0.3">
      <c r="A59" s="7" t="s">
        <v>23</v>
      </c>
      <c r="B59" s="8" t="s">
        <v>17</v>
      </c>
      <c r="C59" s="9">
        <v>0.15</v>
      </c>
      <c r="D59" s="9">
        <v>0.11</v>
      </c>
      <c r="E59" s="9">
        <v>0.11</v>
      </c>
      <c r="F59" s="9">
        <v>0.13</v>
      </c>
      <c r="G59" s="9">
        <v>0.13</v>
      </c>
      <c r="H59" s="9">
        <v>0.12</v>
      </c>
      <c r="I59" s="9">
        <v>0.13</v>
      </c>
    </row>
    <row r="60" spans="1:9" x14ac:dyDescent="0.3">
      <c r="A60" s="8" t="s">
        <v>24</v>
      </c>
      <c r="B60" s="8" t="s">
        <v>15</v>
      </c>
      <c r="C60" s="9">
        <v>0.05</v>
      </c>
      <c r="D60" s="9">
        <v>0.15</v>
      </c>
      <c r="E60" s="9">
        <v>0.08</v>
      </c>
      <c r="F60" s="9">
        <v>0.17</v>
      </c>
      <c r="G60" s="9">
        <v>0.11</v>
      </c>
      <c r="H60" s="9">
        <v>0.17</v>
      </c>
      <c r="I60" s="9">
        <v>0.11</v>
      </c>
    </row>
    <row r="61" spans="1:9" x14ac:dyDescent="0.3">
      <c r="A61" s="8" t="s">
        <v>25</v>
      </c>
      <c r="B61" s="8" t="s">
        <v>17</v>
      </c>
      <c r="C61" s="9">
        <v>0.09</v>
      </c>
      <c r="D61" s="9">
        <v>0.09</v>
      </c>
      <c r="E61" s="9">
        <v>0.09</v>
      </c>
      <c r="F61" s="9">
        <v>0.09</v>
      </c>
      <c r="G61" s="9">
        <v>0.09</v>
      </c>
      <c r="H61" s="9">
        <v>0.09</v>
      </c>
      <c r="I61" s="9">
        <v>0.09</v>
      </c>
    </row>
    <row r="62" spans="1:9" x14ac:dyDescent="0.3">
      <c r="A62" s="11" t="s">
        <v>26</v>
      </c>
      <c r="C62" s="15">
        <f>SUM(C$52:C$55)</f>
        <v>0.63000000000000012</v>
      </c>
      <c r="D62" s="15">
        <f t="shared" ref="D62:I62" si="10">SUM(D$52:D$55)</f>
        <v>0.62</v>
      </c>
      <c r="E62" s="15">
        <f t="shared" si="10"/>
        <v>0.57999999999999996</v>
      </c>
      <c r="F62" s="15">
        <f t="shared" si="10"/>
        <v>0.56000000000000005</v>
      </c>
      <c r="G62" s="15">
        <f t="shared" si="10"/>
        <v>0.58000000000000007</v>
      </c>
      <c r="H62" s="15">
        <f t="shared" si="10"/>
        <v>0.6100000000000001</v>
      </c>
      <c r="I62" s="15">
        <f t="shared" si="10"/>
        <v>0.55000000000000004</v>
      </c>
    </row>
    <row r="63" spans="1:9" x14ac:dyDescent="0.3">
      <c r="A63" s="14" t="s">
        <v>27</v>
      </c>
      <c r="C63" s="15">
        <f>SUM(C$52:C$61)</f>
        <v>4.7100000000000009</v>
      </c>
      <c r="D63" s="15">
        <f t="shared" ref="D63:I63" si="11">SUM(D$52:D$61)</f>
        <v>4.63</v>
      </c>
      <c r="E63" s="15">
        <f t="shared" si="11"/>
        <v>4.63</v>
      </c>
      <c r="F63" s="15">
        <f t="shared" si="11"/>
        <v>4.71</v>
      </c>
      <c r="G63" s="15">
        <f t="shared" si="11"/>
        <v>4.95</v>
      </c>
      <c r="H63" s="15">
        <f t="shared" si="11"/>
        <v>4.51</v>
      </c>
      <c r="I63" s="15">
        <f t="shared" si="11"/>
        <v>4.8500000000000005</v>
      </c>
    </row>
    <row r="66" spans="1:9" ht="21" customHeight="1" x14ac:dyDescent="0.3">
      <c r="A66" s="30" t="s">
        <v>33</v>
      </c>
      <c r="B66" s="31"/>
      <c r="C66" s="31"/>
      <c r="D66" s="31"/>
      <c r="E66" s="31"/>
      <c r="F66" s="31"/>
      <c r="G66" s="31"/>
      <c r="H66" s="31"/>
      <c r="I66" s="32"/>
    </row>
    <row r="67" spans="1:9" ht="28.5" customHeight="1" x14ac:dyDescent="0.3">
      <c r="A67" s="1" t="s">
        <v>5</v>
      </c>
      <c r="B67" s="2" t="s">
        <v>6</v>
      </c>
      <c r="C67" s="3" t="s">
        <v>7</v>
      </c>
      <c r="D67" s="3" t="s">
        <v>8</v>
      </c>
      <c r="E67" s="3" t="s">
        <v>9</v>
      </c>
      <c r="F67" s="3" t="s">
        <v>10</v>
      </c>
      <c r="G67" s="3" t="s">
        <v>11</v>
      </c>
      <c r="H67" s="3" t="s">
        <v>12</v>
      </c>
      <c r="I67" s="3" t="s">
        <v>13</v>
      </c>
    </row>
    <row r="68" spans="1:9" x14ac:dyDescent="0.3">
      <c r="A68" s="4" t="s">
        <v>14</v>
      </c>
      <c r="B68" s="5" t="s">
        <v>17</v>
      </c>
      <c r="C68" s="20">
        <v>0.12</v>
      </c>
      <c r="D68" s="20">
        <v>0.12</v>
      </c>
      <c r="E68" s="20">
        <v>0.12</v>
      </c>
      <c r="F68" s="20">
        <v>0.11</v>
      </c>
      <c r="G68" s="20">
        <v>0.13</v>
      </c>
      <c r="H68" s="20">
        <v>0.11</v>
      </c>
      <c r="I68" s="20">
        <v>0.13</v>
      </c>
    </row>
    <row r="69" spans="1:9" x14ac:dyDescent="0.3">
      <c r="A69" s="4" t="s">
        <v>16</v>
      </c>
      <c r="B69" s="5" t="s">
        <v>17</v>
      </c>
      <c r="C69" s="20">
        <v>1.03</v>
      </c>
      <c r="D69" s="20">
        <v>1.04</v>
      </c>
      <c r="E69" s="20">
        <v>1.02</v>
      </c>
      <c r="F69" s="20">
        <v>1.04</v>
      </c>
      <c r="G69" s="20">
        <v>0.99</v>
      </c>
      <c r="H69" s="20">
        <v>1.0900000000000001</v>
      </c>
      <c r="I69" s="20">
        <v>0.99</v>
      </c>
    </row>
    <row r="70" spans="1:9" x14ac:dyDescent="0.3">
      <c r="A70" s="4" t="s">
        <v>18</v>
      </c>
      <c r="B70" s="5" t="s">
        <v>17</v>
      </c>
      <c r="C70" s="20">
        <v>0.01</v>
      </c>
      <c r="D70" s="20">
        <v>0.03</v>
      </c>
      <c r="E70" s="20">
        <v>0.01</v>
      </c>
      <c r="F70" s="20">
        <v>0</v>
      </c>
      <c r="G70" s="20">
        <v>0.02</v>
      </c>
      <c r="H70" s="20">
        <v>0.01</v>
      </c>
      <c r="I70" s="20">
        <v>0</v>
      </c>
    </row>
    <row r="71" spans="1:9" x14ac:dyDescent="0.3">
      <c r="A71" s="4" t="s">
        <v>19</v>
      </c>
      <c r="B71" s="5" t="s">
        <v>17</v>
      </c>
      <c r="C71" s="20">
        <v>0.62</v>
      </c>
      <c r="D71" s="20">
        <v>0.24</v>
      </c>
      <c r="E71" s="20">
        <v>0.17</v>
      </c>
      <c r="F71" s="20">
        <v>0.03</v>
      </c>
      <c r="G71" s="20">
        <v>0.22</v>
      </c>
      <c r="H71" s="20">
        <v>0.18</v>
      </c>
      <c r="I71" s="20">
        <v>7.0000000000000007E-2</v>
      </c>
    </row>
    <row r="72" spans="1:9" x14ac:dyDescent="0.3">
      <c r="A72" s="7" t="s">
        <v>20</v>
      </c>
      <c r="B72" s="8" t="s">
        <v>17</v>
      </c>
      <c r="C72" s="9">
        <v>0.04</v>
      </c>
      <c r="D72" s="9">
        <v>0.03</v>
      </c>
      <c r="E72" s="9">
        <v>0.04</v>
      </c>
      <c r="F72" s="9">
        <v>0.03</v>
      </c>
      <c r="G72" s="9">
        <v>0.04</v>
      </c>
      <c r="H72" s="9">
        <v>0.03</v>
      </c>
      <c r="I72" s="9">
        <v>0.04</v>
      </c>
    </row>
    <row r="73" spans="1:9" x14ac:dyDescent="0.3">
      <c r="A73" s="8" t="s">
        <v>21</v>
      </c>
      <c r="B73" s="8"/>
      <c r="C73" s="9">
        <v>6.3</v>
      </c>
      <c r="D73" s="9">
        <v>6.17</v>
      </c>
      <c r="E73" s="9">
        <v>6.39</v>
      </c>
      <c r="F73" s="9">
        <v>6.36</v>
      </c>
      <c r="G73" s="9">
        <v>6.72</v>
      </c>
      <c r="H73" s="9">
        <v>5.97</v>
      </c>
      <c r="I73" s="9">
        <v>6.63</v>
      </c>
    </row>
    <row r="74" spans="1:9" x14ac:dyDescent="0.3">
      <c r="A74" s="8" t="s">
        <v>22</v>
      </c>
      <c r="B74" s="8" t="s">
        <v>17</v>
      </c>
      <c r="C74" s="9">
        <v>0.68</v>
      </c>
      <c r="D74" s="9">
        <v>0.62</v>
      </c>
      <c r="E74" s="9">
        <v>0.64</v>
      </c>
      <c r="F74" s="9">
        <v>0.64</v>
      </c>
      <c r="G74" s="9">
        <v>0.68</v>
      </c>
      <c r="H74" s="9">
        <v>0.59</v>
      </c>
      <c r="I74" s="9">
        <v>0.68</v>
      </c>
    </row>
    <row r="75" spans="1:9" x14ac:dyDescent="0.3">
      <c r="A75" s="7" t="s">
        <v>23</v>
      </c>
      <c r="B75" s="8" t="s">
        <v>17</v>
      </c>
      <c r="C75" s="9">
        <v>0.15</v>
      </c>
      <c r="D75" s="9">
        <v>0.11</v>
      </c>
      <c r="E75" s="9">
        <v>0.11</v>
      </c>
      <c r="F75" s="9">
        <v>0.13</v>
      </c>
      <c r="G75" s="9">
        <v>0.13</v>
      </c>
      <c r="H75" s="9">
        <v>0.12</v>
      </c>
      <c r="I75" s="9">
        <v>0.13</v>
      </c>
    </row>
    <row r="76" spans="1:9" x14ac:dyDescent="0.3">
      <c r="A76" s="8" t="s">
        <v>24</v>
      </c>
      <c r="B76" s="8" t="s">
        <v>15</v>
      </c>
      <c r="C76" s="9">
        <v>0.05</v>
      </c>
      <c r="D76" s="9">
        <v>0.15</v>
      </c>
      <c r="E76" s="9">
        <v>0.08</v>
      </c>
      <c r="F76" s="9">
        <v>0.17</v>
      </c>
      <c r="G76" s="9">
        <v>0.11</v>
      </c>
      <c r="H76" s="9">
        <v>0.17</v>
      </c>
      <c r="I76" s="9">
        <v>0.11</v>
      </c>
    </row>
    <row r="77" spans="1:9" x14ac:dyDescent="0.3">
      <c r="A77" s="8" t="s">
        <v>25</v>
      </c>
      <c r="B77" s="8" t="s">
        <v>17</v>
      </c>
      <c r="C77" s="9">
        <v>0.34</v>
      </c>
      <c r="D77" s="9">
        <v>0.34</v>
      </c>
      <c r="E77" s="9">
        <v>0.34</v>
      </c>
      <c r="F77" s="9">
        <v>0.34</v>
      </c>
      <c r="G77" s="9">
        <v>0.34</v>
      </c>
      <c r="H77" s="9">
        <v>0.34</v>
      </c>
      <c r="I77" s="9">
        <v>0.34</v>
      </c>
    </row>
    <row r="78" spans="1:9" x14ac:dyDescent="0.3">
      <c r="A78" s="11" t="s">
        <v>26</v>
      </c>
      <c r="C78" s="15">
        <f>SUM(C$68:C$71)</f>
        <v>1.7799999999999998</v>
      </c>
      <c r="D78" s="15">
        <f t="shared" ref="D78:I78" si="12">SUM(D$68:D$71)</f>
        <v>1.4300000000000002</v>
      </c>
      <c r="E78" s="15">
        <f t="shared" si="12"/>
        <v>1.32</v>
      </c>
      <c r="F78" s="15">
        <f t="shared" si="12"/>
        <v>1.1800000000000002</v>
      </c>
      <c r="G78" s="15">
        <f t="shared" si="12"/>
        <v>1.36</v>
      </c>
      <c r="H78" s="15">
        <f t="shared" si="12"/>
        <v>1.3900000000000001</v>
      </c>
      <c r="I78" s="15">
        <f t="shared" si="12"/>
        <v>1.1900000000000002</v>
      </c>
    </row>
    <row r="79" spans="1:9" x14ac:dyDescent="0.3">
      <c r="A79" s="14" t="s">
        <v>27</v>
      </c>
      <c r="C79" s="15">
        <f>SUM(C$68:C$77)</f>
        <v>9.34</v>
      </c>
      <c r="D79" s="15">
        <f t="shared" ref="D79:I79" si="13">SUM(D$68:D$77)</f>
        <v>8.85</v>
      </c>
      <c r="E79" s="15">
        <f t="shared" si="13"/>
        <v>8.92</v>
      </c>
      <c r="F79" s="15">
        <f t="shared" si="13"/>
        <v>8.8500000000000014</v>
      </c>
      <c r="G79" s="15">
        <f t="shared" si="13"/>
        <v>9.379999999999999</v>
      </c>
      <c r="H79" s="15">
        <f t="shared" si="13"/>
        <v>8.61</v>
      </c>
      <c r="I79" s="15">
        <f t="shared" si="13"/>
        <v>9.120000000000001</v>
      </c>
    </row>
  </sheetData>
  <sheetProtection algorithmName="SHA-512" hashValue="MXUdcCpEZ5Mxom0tep8lral1yyQ8NIoG40dLUDmDlb5NoIf7bYkGHDMnnu8IK8CeKfSYJ0dQ4aMeosTCv0cvyQ==" saltValue="OXuN2/cLgiEmNB57AT8J0g==" spinCount="100000" sheet="1" objects="1" scenarios="1"/>
  <mergeCells count="9">
    <mergeCell ref="A34:I34"/>
    <mergeCell ref="A50:I50"/>
    <mergeCell ref="A66:I66"/>
    <mergeCell ref="A1:I1"/>
    <mergeCell ref="A2:I2"/>
    <mergeCell ref="A3:I3"/>
    <mergeCell ref="A4:I4"/>
    <mergeCell ref="A6:I6"/>
    <mergeCell ref="A21:I21"/>
  </mergeCells>
  <printOptions horizontalCentered="1"/>
  <pageMargins left="0.2" right="0.2" top="0" bottom="0" header="0.3" footer="0.3"/>
  <pageSetup scale="95" orientation="portrait" r:id="rId1"/>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86A12-97CB-414E-A5F9-6DE168FD2030}">
  <dimension ref="A1"/>
  <sheetViews>
    <sheetView showGridLines="0" view="pageBreakPreview" zoomScale="130" zoomScaleNormal="68" zoomScaleSheetLayoutView="130" workbookViewId="0">
      <selection activeCell="K13" sqref="K13"/>
    </sheetView>
  </sheetViews>
  <sheetFormatPr defaultRowHeight="14.4" x14ac:dyDescent="0.3"/>
  <sheetData/>
  <sheetProtection algorithmName="SHA-512" hashValue="/MNz9FSqaARGIItTZ3FKBTTfLyw83pfb5ZT6CnaHPCQoHmTbVuycoNYtk1rJfYVTkGVvOlEL+OuRK3fEB9Egow==" saltValue="KeFMLr5YaHGdzY8dTXvEGA==" spinCount="100000" sheet="1" objects="1" scenario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A56C7-DA0A-459F-ADCE-83F38E8B2475}">
  <sheetPr>
    <pageSetUpPr fitToPage="1"/>
  </sheetPr>
  <dimension ref="A1:B17"/>
  <sheetViews>
    <sheetView zoomScaleNormal="100" workbookViewId="0">
      <selection sqref="A1:B17"/>
    </sheetView>
  </sheetViews>
  <sheetFormatPr defaultRowHeight="14.4" x14ac:dyDescent="0.3"/>
  <cols>
    <col min="1" max="1" width="20.109375" customWidth="1"/>
    <col min="2" max="2" width="101.44140625" customWidth="1"/>
  </cols>
  <sheetData>
    <row r="1" spans="1:2" x14ac:dyDescent="0.3">
      <c r="A1" s="33" t="s">
        <v>0</v>
      </c>
      <c r="B1" s="33"/>
    </row>
    <row r="2" spans="1:2" x14ac:dyDescent="0.3">
      <c r="A2" s="33" t="s">
        <v>34</v>
      </c>
      <c r="B2" s="33"/>
    </row>
    <row r="3" spans="1:2" x14ac:dyDescent="0.3">
      <c r="A3" s="33" t="s">
        <v>35</v>
      </c>
      <c r="B3" s="33"/>
    </row>
    <row r="6" spans="1:2" x14ac:dyDescent="0.3">
      <c r="A6" s="21" t="s">
        <v>5</v>
      </c>
      <c r="B6" s="21" t="s">
        <v>36</v>
      </c>
    </row>
    <row r="7" spans="1:2" ht="162" customHeight="1" x14ac:dyDescent="0.3">
      <c r="A7" s="22" t="s">
        <v>21</v>
      </c>
      <c r="B7" s="23" t="s">
        <v>37</v>
      </c>
    </row>
    <row r="8" spans="1:2" x14ac:dyDescent="0.3">
      <c r="A8" s="24" t="s">
        <v>14</v>
      </c>
      <c r="B8" s="25" t="s">
        <v>38</v>
      </c>
    </row>
    <row r="9" spans="1:2" ht="43.2" x14ac:dyDescent="0.3">
      <c r="A9" s="24" t="s">
        <v>16</v>
      </c>
      <c r="B9" s="26" t="s">
        <v>39</v>
      </c>
    </row>
    <row r="10" spans="1:2" ht="43.2" x14ac:dyDescent="0.3">
      <c r="A10" s="24" t="s">
        <v>20</v>
      </c>
      <c r="B10" s="26" t="s">
        <v>40</v>
      </c>
    </row>
    <row r="11" spans="1:2" ht="43.2" x14ac:dyDescent="0.3">
      <c r="A11" s="24" t="s">
        <v>22</v>
      </c>
      <c r="B11" s="26" t="s">
        <v>41</v>
      </c>
    </row>
    <row r="12" spans="1:2" ht="28.8" x14ac:dyDescent="0.3">
      <c r="A12" s="24" t="s">
        <v>23</v>
      </c>
      <c r="B12" s="26" t="s">
        <v>42</v>
      </c>
    </row>
    <row r="13" spans="1:2" ht="28.8" x14ac:dyDescent="0.3">
      <c r="A13" s="24" t="s">
        <v>18</v>
      </c>
      <c r="B13" s="26" t="s">
        <v>43</v>
      </c>
    </row>
    <row r="14" spans="1:2" ht="28.8" x14ac:dyDescent="0.3">
      <c r="A14" s="24" t="s">
        <v>24</v>
      </c>
      <c r="B14" s="26" t="s">
        <v>44</v>
      </c>
    </row>
    <row r="15" spans="1:2" ht="28.8" x14ac:dyDescent="0.3">
      <c r="A15" s="24" t="s">
        <v>25</v>
      </c>
      <c r="B15" s="26" t="s">
        <v>45</v>
      </c>
    </row>
    <row r="16" spans="1:2" x14ac:dyDescent="0.3">
      <c r="A16" s="24" t="s">
        <v>46</v>
      </c>
      <c r="B16" s="25" t="s">
        <v>47</v>
      </c>
    </row>
    <row r="17" spans="1:2" x14ac:dyDescent="0.3">
      <c r="A17" s="24" t="s">
        <v>48</v>
      </c>
      <c r="B17" s="25" t="s">
        <v>49</v>
      </c>
    </row>
  </sheetData>
  <sheetProtection algorithmName="SHA-512" hashValue="KsFyRBOM8VKBHlYi1TDp9MRIndwvGFgYdN+9R0AiCudacpKUOxdZJGDEEU9f6OmR1aiz0xq8vGEuw2O5ziKZug==" saltValue="Y4DxAdaaknDCP/hTescbtg==" spinCount="100000" sheet="1" objects="1" scenarios="1"/>
  <mergeCells count="3">
    <mergeCell ref="A1:B1"/>
    <mergeCell ref="A2:B2"/>
    <mergeCell ref="A3:B3"/>
  </mergeCells>
  <pageMargins left="0.25" right="0.25" top="0.75" bottom="0.75" header="0.3" footer="0.3"/>
  <pageSetup scale="83" orientation="portrait" r:id="rId1"/>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Op Expenses 2026</vt:lpstr>
      <vt:lpstr>Interpretation Notes </vt:lpstr>
      <vt:lpstr>Service Descriptions</vt:lpstr>
      <vt:lpstr>'Op Expenses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Operating Expense Assumptions</dc:title>
  <dc:creator>Swenson, Timothy (OFM)</dc:creator>
  <cp:lastModifiedBy>Gobeille, Krista (OFM)</cp:lastModifiedBy>
  <cp:lastPrinted>2025-12-29T18:42:15Z</cp:lastPrinted>
  <dcterms:created xsi:type="dcterms:W3CDTF">2025-12-24T19:27:36Z</dcterms:created>
  <dcterms:modified xsi:type="dcterms:W3CDTF">2026-01-14T02:57:23Z</dcterms:modified>
</cp:coreProperties>
</file>