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ofm.wa.lcl\OFM\SWA\SAAM\Resources\Leases.SBITAs\"/>
    </mc:Choice>
  </mc:AlternateContent>
  <xr:revisionPtr revIDLastSave="0" documentId="13_ncr:1_{46BC5EAA-57E8-4544-A18B-AB67584E89CD}" xr6:coauthVersionLast="47" xr6:coauthVersionMax="47" xr10:uidLastSave="{00000000-0000-0000-0000-000000000000}"/>
  <bookViews>
    <workbookView xWindow="-120" yWindow="-120" windowWidth="29040" windowHeight="15720" tabRatio="834" xr2:uid="{314698CD-C2DC-4010-BA63-08D194ACE002}"/>
  </bookViews>
  <sheets>
    <sheet name="Instructions" sheetId="3" r:id="rId1"/>
    <sheet name="Capital Asset Disclosure" sheetId="27" r:id="rId2"/>
    <sheet name="Lease&amp;SBITA Disclosure" sheetId="28" r:id="rId3"/>
    <sheet name="LiabilitiesbyMajorClass Disc" sheetId="29" r:id="rId4"/>
    <sheet name="Lease-Lessee Footnote" sheetId="21" r:id="rId5"/>
    <sheet name="Lease-Activity (Rollforward)" sheetId="22" r:id="rId6"/>
    <sheet name="Lease-Fund (Rollforward)" sheetId="23" r:id="rId7"/>
    <sheet name="Subscription - Footnote" sheetId="24" r:id="rId8"/>
    <sheet name="SBITA-Activity (Rollforward)" sheetId="25" r:id="rId9"/>
    <sheet name="SBITA-Fund (Rollforward)" sheetId="26" r:id="rId10"/>
  </sheets>
  <externalReferences>
    <externalReference r:id="rId11"/>
    <externalReference r:id="rId12"/>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 i="29" l="1"/>
  <c r="E5" i="29"/>
  <c r="F4" i="29"/>
  <c r="E4" i="29"/>
  <c r="E34" i="28"/>
  <c r="F34" i="28"/>
  <c r="E35" i="28"/>
  <c r="F35" i="28"/>
  <c r="E36" i="28"/>
  <c r="F36" i="28"/>
  <c r="F33" i="28"/>
  <c r="F47" i="28" s="1"/>
  <c r="E33" i="28"/>
  <c r="C34" i="28"/>
  <c r="D34" i="28"/>
  <c r="D33" i="28"/>
  <c r="C33" i="28"/>
  <c r="E10" i="28"/>
  <c r="F10" i="28"/>
  <c r="F11" i="28"/>
  <c r="F12" i="28"/>
  <c r="F13" i="28"/>
  <c r="E11" i="28"/>
  <c r="E12" i="28"/>
  <c r="E13" i="28"/>
  <c r="C11" i="28"/>
  <c r="D11" i="28"/>
  <c r="C12" i="28"/>
  <c r="D12" i="28"/>
  <c r="C13" i="28"/>
  <c r="D13" i="28"/>
  <c r="C14" i="28"/>
  <c r="D14" i="28"/>
  <c r="C15" i="28"/>
  <c r="D15" i="28"/>
  <c r="D10" i="28"/>
  <c r="C10" i="28"/>
  <c r="E15" i="27"/>
  <c r="D15" i="27"/>
  <c r="E14" i="27"/>
  <c r="D14" i="27"/>
  <c r="E13" i="27"/>
  <c r="D13" i="27"/>
  <c r="E12" i="27"/>
  <c r="D12" i="27"/>
  <c r="G12" i="27" s="1"/>
  <c r="I12" i="27" s="1"/>
  <c r="E7" i="27"/>
  <c r="D7" i="27"/>
  <c r="G7" i="27" s="1"/>
  <c r="I7" i="27" s="1"/>
  <c r="E6" i="27"/>
  <c r="D6" i="27"/>
  <c r="G6" i="27" s="1"/>
  <c r="I6" i="27" s="1"/>
  <c r="E5" i="27"/>
  <c r="D5" i="27"/>
  <c r="D19" i="28"/>
  <c r="D18" i="28"/>
  <c r="C18" i="28"/>
  <c r="D17" i="28"/>
  <c r="C17" i="28"/>
  <c r="D16" i="28"/>
  <c r="C16" i="28"/>
  <c r="C12" i="26"/>
  <c r="C14" i="26" s="1"/>
  <c r="D12" i="26"/>
  <c r="E12" i="26"/>
  <c r="F12" i="26"/>
  <c r="F14" i="26" s="1"/>
  <c r="G12" i="26"/>
  <c r="G14" i="26" s="1"/>
  <c r="J12" i="26"/>
  <c r="J14" i="26" s="1"/>
  <c r="K12" i="26"/>
  <c r="K14" i="26" s="1"/>
  <c r="L12" i="26"/>
  <c r="L14" i="26" s="1"/>
  <c r="M12" i="26"/>
  <c r="M14" i="26" s="1"/>
  <c r="M22" i="26" s="1"/>
  <c r="D14" i="26"/>
  <c r="E14" i="26"/>
  <c r="J19" i="26"/>
  <c r="J21" i="26" s="1"/>
  <c r="K19" i="26"/>
  <c r="K21" i="26" s="1"/>
  <c r="L19" i="26"/>
  <c r="L21" i="26" s="1"/>
  <c r="M19" i="26"/>
  <c r="M21" i="26"/>
  <c r="C29" i="26"/>
  <c r="C31" i="26" s="1"/>
  <c r="D29" i="26"/>
  <c r="D31" i="26" s="1"/>
  <c r="E29" i="26"/>
  <c r="E31" i="26" s="1"/>
  <c r="F29" i="26"/>
  <c r="F31" i="26" s="1"/>
  <c r="G29" i="26"/>
  <c r="G31" i="26" s="1"/>
  <c r="J29" i="26"/>
  <c r="J31" i="26" s="1"/>
  <c r="J39" i="26" s="1"/>
  <c r="K29" i="26"/>
  <c r="K31" i="26" s="1"/>
  <c r="K39" i="26" s="1"/>
  <c r="L29" i="26"/>
  <c r="L31" i="26" s="1"/>
  <c r="M29" i="26"/>
  <c r="M31" i="26" s="1"/>
  <c r="J36" i="26"/>
  <c r="K36" i="26"/>
  <c r="L36" i="26"/>
  <c r="L38" i="26" s="1"/>
  <c r="M36" i="26"/>
  <c r="M38" i="26" s="1"/>
  <c r="J38" i="26"/>
  <c r="K38" i="26"/>
  <c r="C46" i="26"/>
  <c r="C48" i="26" s="1"/>
  <c r="D46" i="26"/>
  <c r="D48" i="26" s="1"/>
  <c r="E46" i="26"/>
  <c r="E48" i="26" s="1"/>
  <c r="F46" i="26"/>
  <c r="F48" i="26" s="1"/>
  <c r="G46" i="26"/>
  <c r="G48" i="26" s="1"/>
  <c r="J46" i="26"/>
  <c r="J48" i="26" s="1"/>
  <c r="K46" i="26"/>
  <c r="K48" i="26" s="1"/>
  <c r="L46" i="26"/>
  <c r="L48" i="26" s="1"/>
  <c r="M46" i="26"/>
  <c r="M48" i="26"/>
  <c r="J53" i="26"/>
  <c r="J55" i="26" s="1"/>
  <c r="K53" i="26"/>
  <c r="K55" i="26" s="1"/>
  <c r="L53" i="26"/>
  <c r="L55" i="26" s="1"/>
  <c r="M53" i="26"/>
  <c r="M55" i="26" s="1"/>
  <c r="M56" i="26" s="1"/>
  <c r="C63" i="26"/>
  <c r="C65" i="26" s="1"/>
  <c r="D63" i="26"/>
  <c r="D65" i="26" s="1"/>
  <c r="E63" i="26"/>
  <c r="E65" i="26" s="1"/>
  <c r="F63" i="26"/>
  <c r="F65" i="26" s="1"/>
  <c r="G63" i="26"/>
  <c r="G65" i="26" s="1"/>
  <c r="J63" i="26"/>
  <c r="J65" i="26" s="1"/>
  <c r="K63" i="26"/>
  <c r="K65" i="26" s="1"/>
  <c r="L63" i="26"/>
  <c r="M63" i="26"/>
  <c r="L65" i="26"/>
  <c r="M65" i="26"/>
  <c r="J70" i="26"/>
  <c r="J72" i="26" s="1"/>
  <c r="K70" i="26"/>
  <c r="K72" i="26" s="1"/>
  <c r="L70" i="26"/>
  <c r="M70" i="26"/>
  <c r="L72" i="26"/>
  <c r="M72" i="26"/>
  <c r="C80" i="26"/>
  <c r="C82" i="26" s="1"/>
  <c r="D80" i="26"/>
  <c r="D82" i="26" s="1"/>
  <c r="E80" i="26"/>
  <c r="E82" i="26" s="1"/>
  <c r="F80" i="26"/>
  <c r="F82" i="26" s="1"/>
  <c r="G80" i="26"/>
  <c r="J80" i="26"/>
  <c r="K80" i="26"/>
  <c r="L80" i="26"/>
  <c r="M80" i="26"/>
  <c r="G82" i="26"/>
  <c r="J82" i="26"/>
  <c r="K82" i="26"/>
  <c r="L82" i="26"/>
  <c r="M82" i="26"/>
  <c r="M90" i="26" s="1"/>
  <c r="J87" i="26"/>
  <c r="J89" i="26" s="1"/>
  <c r="K87" i="26"/>
  <c r="K89" i="26" s="1"/>
  <c r="L87" i="26"/>
  <c r="L89" i="26" s="1"/>
  <c r="M87" i="26"/>
  <c r="M89" i="26"/>
  <c r="C13" i="25"/>
  <c r="D13" i="25"/>
  <c r="E13" i="25"/>
  <c r="F13" i="25"/>
  <c r="G13" i="25"/>
  <c r="G15" i="25" s="1"/>
  <c r="J13" i="25"/>
  <c r="J15" i="25" s="1"/>
  <c r="J24" i="25" s="1"/>
  <c r="K13" i="25"/>
  <c r="K15" i="25" s="1"/>
  <c r="L13" i="25"/>
  <c r="L15" i="25" s="1"/>
  <c r="L24" i="25" s="1"/>
  <c r="M13" i="25"/>
  <c r="M15" i="25" s="1"/>
  <c r="M24" i="25" s="1"/>
  <c r="C15" i="25"/>
  <c r="D15" i="25"/>
  <c r="E15" i="25"/>
  <c r="F15" i="25"/>
  <c r="J21" i="25"/>
  <c r="J23" i="25" s="1"/>
  <c r="K21" i="25"/>
  <c r="K23" i="25" s="1"/>
  <c r="L21" i="25"/>
  <c r="M21" i="25"/>
  <c r="L23" i="25"/>
  <c r="M23" i="25"/>
  <c r="C12" i="24"/>
  <c r="D12" i="24"/>
  <c r="C12" i="23"/>
  <c r="D12" i="23"/>
  <c r="D14" i="23" s="1"/>
  <c r="E12" i="23"/>
  <c r="E14" i="23" s="1"/>
  <c r="F12" i="23"/>
  <c r="F14" i="23" s="1"/>
  <c r="G12" i="23"/>
  <c r="G14" i="23" s="1"/>
  <c r="J12" i="23"/>
  <c r="J14" i="23" s="1"/>
  <c r="J22" i="23" s="1"/>
  <c r="K12" i="23"/>
  <c r="K14" i="23" s="1"/>
  <c r="K22" i="23" s="1"/>
  <c r="L12" i="23"/>
  <c r="L14" i="23" s="1"/>
  <c r="M12" i="23"/>
  <c r="M14" i="23" s="1"/>
  <c r="M22" i="23" s="1"/>
  <c r="C14" i="23"/>
  <c r="J19" i="23"/>
  <c r="K19" i="23"/>
  <c r="L19" i="23"/>
  <c r="L21" i="23" s="1"/>
  <c r="M19" i="23"/>
  <c r="M21" i="23" s="1"/>
  <c r="J21" i="23"/>
  <c r="K21" i="23"/>
  <c r="C31" i="23"/>
  <c r="D31" i="23"/>
  <c r="E31" i="23"/>
  <c r="F31" i="23"/>
  <c r="G31" i="23"/>
  <c r="G37" i="23" s="1"/>
  <c r="J31" i="23"/>
  <c r="J37" i="23" s="1"/>
  <c r="J51" i="23" s="1"/>
  <c r="K31" i="23"/>
  <c r="K37" i="23" s="1"/>
  <c r="K51" i="23" s="1"/>
  <c r="L31" i="23"/>
  <c r="L37" i="23" s="1"/>
  <c r="L51" i="23" s="1"/>
  <c r="M31" i="23"/>
  <c r="C35" i="23"/>
  <c r="D35" i="23"/>
  <c r="E35" i="23"/>
  <c r="F35" i="23"/>
  <c r="G35" i="23"/>
  <c r="J35" i="23"/>
  <c r="K35" i="23"/>
  <c r="L35" i="23"/>
  <c r="M35" i="23"/>
  <c r="M37" i="23" s="1"/>
  <c r="M51" i="23" s="1"/>
  <c r="C37" i="23"/>
  <c r="D37" i="23"/>
  <c r="E37" i="23"/>
  <c r="F37" i="23"/>
  <c r="J44" i="23"/>
  <c r="K44" i="23"/>
  <c r="K50" i="23" s="1"/>
  <c r="L44" i="23"/>
  <c r="L50" i="23" s="1"/>
  <c r="M44" i="23"/>
  <c r="M50" i="23" s="1"/>
  <c r="J48" i="23"/>
  <c r="K48" i="23"/>
  <c r="L48" i="23"/>
  <c r="M48" i="23"/>
  <c r="J50" i="23"/>
  <c r="C58" i="23"/>
  <c r="D58" i="23"/>
  <c r="E58" i="23"/>
  <c r="F58" i="23"/>
  <c r="F66" i="23" s="1"/>
  <c r="G58" i="23"/>
  <c r="G66" i="23" s="1"/>
  <c r="J58" i="23"/>
  <c r="J66" i="23" s="1"/>
  <c r="J80" i="23" s="1"/>
  <c r="K58" i="23"/>
  <c r="K66" i="23" s="1"/>
  <c r="K80" i="23" s="1"/>
  <c r="L58" i="23"/>
  <c r="M58" i="23"/>
  <c r="C64" i="23"/>
  <c r="D64" i="23"/>
  <c r="E64" i="23"/>
  <c r="F64" i="23"/>
  <c r="G64" i="23"/>
  <c r="J64" i="23"/>
  <c r="K64" i="23"/>
  <c r="L64" i="23"/>
  <c r="L66" i="23" s="1"/>
  <c r="L80" i="23" s="1"/>
  <c r="M64" i="23"/>
  <c r="M66" i="23" s="1"/>
  <c r="M80" i="23" s="1"/>
  <c r="C66" i="23"/>
  <c r="D66" i="23"/>
  <c r="E66" i="23"/>
  <c r="J71" i="23"/>
  <c r="J79" i="23" s="1"/>
  <c r="K71" i="23"/>
  <c r="K79" i="23" s="1"/>
  <c r="L71" i="23"/>
  <c r="L79" i="23" s="1"/>
  <c r="M71" i="23"/>
  <c r="M79" i="23" s="1"/>
  <c r="J77" i="23"/>
  <c r="K77" i="23"/>
  <c r="L77" i="23"/>
  <c r="M77" i="23"/>
  <c r="C16" i="22"/>
  <c r="D16" i="22"/>
  <c r="D28" i="22" s="1"/>
  <c r="E16" i="22"/>
  <c r="E28" i="22" s="1"/>
  <c r="F16" i="22"/>
  <c r="F28" i="22" s="1"/>
  <c r="G16" i="22"/>
  <c r="G28" i="22" s="1"/>
  <c r="J16" i="22"/>
  <c r="J28" i="22" s="1"/>
  <c r="J50" i="22" s="1"/>
  <c r="K16" i="22"/>
  <c r="L16" i="22"/>
  <c r="L28" i="22" s="1"/>
  <c r="M16" i="22"/>
  <c r="M28" i="22" s="1"/>
  <c r="C22" i="22"/>
  <c r="D22" i="22"/>
  <c r="E22" i="22"/>
  <c r="F22" i="22"/>
  <c r="G22" i="22"/>
  <c r="J22" i="22"/>
  <c r="K22" i="22"/>
  <c r="L22" i="22"/>
  <c r="M22" i="22"/>
  <c r="C26" i="22"/>
  <c r="C28" i="22" s="1"/>
  <c r="D26" i="22"/>
  <c r="E26" i="22"/>
  <c r="F26" i="22"/>
  <c r="G26" i="22"/>
  <c r="J26" i="22"/>
  <c r="K26" i="22"/>
  <c r="L26" i="22"/>
  <c r="M26" i="22"/>
  <c r="K28" i="22"/>
  <c r="J37" i="22"/>
  <c r="J49" i="22" s="1"/>
  <c r="K37" i="22"/>
  <c r="L37" i="22"/>
  <c r="L49" i="22" s="1"/>
  <c r="M37" i="22"/>
  <c r="M49" i="22" s="1"/>
  <c r="J43" i="22"/>
  <c r="K43" i="22"/>
  <c r="K49" i="22" s="1"/>
  <c r="L43" i="22"/>
  <c r="M43" i="22"/>
  <c r="J47" i="22"/>
  <c r="K47" i="22"/>
  <c r="L47" i="22"/>
  <c r="M47" i="22"/>
  <c r="C14" i="21"/>
  <c r="D14" i="21"/>
  <c r="H4" i="29" l="1"/>
  <c r="J4" i="29" s="1"/>
  <c r="D47" i="28"/>
  <c r="E47" i="28"/>
  <c r="F24" i="28"/>
  <c r="E24" i="28"/>
  <c r="D24" i="28"/>
  <c r="C47" i="28"/>
  <c r="L90" i="26"/>
  <c r="K90" i="26"/>
  <c r="J90" i="26"/>
  <c r="K73" i="26"/>
  <c r="L22" i="26"/>
  <c r="K22" i="26"/>
  <c r="M73" i="26"/>
  <c r="J22" i="26"/>
  <c r="L73" i="26"/>
  <c r="K24" i="25"/>
  <c r="D8" i="27"/>
  <c r="E8" i="27"/>
  <c r="H5" i="29"/>
  <c r="J5" i="29" s="1"/>
  <c r="G13" i="27"/>
  <c r="I13" i="27" s="1"/>
  <c r="G5" i="27"/>
  <c r="I5" i="27" s="1"/>
  <c r="G14" i="27"/>
  <c r="I14" i="27" s="1"/>
  <c r="G15" i="27"/>
  <c r="I15" i="27" s="1"/>
  <c r="C24" i="28"/>
  <c r="L22" i="23"/>
  <c r="L56" i="26"/>
  <c r="K56" i="26"/>
  <c r="M39" i="26"/>
  <c r="L39" i="26"/>
  <c r="M50" i="22"/>
  <c r="K50" i="22"/>
  <c r="J73" i="26"/>
  <c r="J56" i="26"/>
  <c r="L50" i="22"/>
  <c r="G8" i="27" l="1"/>
  <c r="I8" i="27" s="1"/>
</calcChain>
</file>

<file path=xl/sharedStrings.xml><?xml version="1.0" encoding="utf-8"?>
<sst xmlns="http://schemas.openxmlformats.org/spreadsheetml/2006/main" count="1538" uniqueCount="190">
  <si>
    <t>INSTRUCTIONS</t>
  </si>
  <si>
    <t/>
  </si>
  <si>
    <t>Total Lease Accumulated Amortization</t>
  </si>
  <si>
    <t>Total Building Lease Accumulated Amortization</t>
  </si>
  <si>
    <t>Buildings</t>
  </si>
  <si>
    <t>Lease Accumulated Amortization</t>
  </si>
  <si>
    <t>Total Lease Assets</t>
  </si>
  <si>
    <t>Total Lease Liability</t>
  </si>
  <si>
    <t>Total Building Lease Assets</t>
  </si>
  <si>
    <t>Total Building Lease Liability</t>
  </si>
  <si>
    <t>Lease Assets</t>
  </si>
  <si>
    <t>Lease Liability</t>
  </si>
  <si>
    <t>Reductions</t>
  </si>
  <si>
    <t>Additions</t>
  </si>
  <si>
    <t>Balance as of</t>
  </si>
  <si>
    <t>Short-Term Balance as of</t>
  </si>
  <si>
    <t>Fund (Rollforward Schedule)</t>
  </si>
  <si>
    <t>NOTES TO FINANCIAL STATEMENTS</t>
  </si>
  <si>
    <t>Account</t>
  </si>
  <si>
    <t>Total Subscription Accumulated Amortization</t>
  </si>
  <si>
    <t>Total Software Subscription Accumulated Amortization</t>
  </si>
  <si>
    <t>Software</t>
  </si>
  <si>
    <t>Subscription Accumulated Amortization</t>
  </si>
  <si>
    <t>Total Subscription Assets</t>
  </si>
  <si>
    <t>Total Subscription Liability</t>
  </si>
  <si>
    <t>Total Software Subscription Assets</t>
  </si>
  <si>
    <t>Total Software Subscription Liability</t>
  </si>
  <si>
    <t>Subscription Assets</t>
  </si>
  <si>
    <t>Subscription Liability</t>
  </si>
  <si>
    <t>Ensure you are within the Leases module of DebtBook and navigate to Reporting --&gt; Audit Notes --&gt; Create Notes</t>
  </si>
  <si>
    <t>Give your report a name</t>
  </si>
  <si>
    <t>Select your profile</t>
  </si>
  <si>
    <t>Export Format = Charts Only</t>
  </si>
  <si>
    <t>Source Scheduled</t>
  </si>
  <si>
    <t>Input the following parameters &amp; click Next:</t>
  </si>
  <si>
    <t>Click "Create Export"</t>
  </si>
  <si>
    <t>From the list of Exports, find your report and under "Actions" click "Export"</t>
  </si>
  <si>
    <t>At the top right of your screen, you will see a bell icon. Click on it to review your exports and then click the download icon to download your report.</t>
  </si>
  <si>
    <t>Gather the following reports:</t>
  </si>
  <si>
    <t>06/30/20XX for the current fiscal year</t>
  </si>
  <si>
    <r>
      <t xml:space="preserve">Repeat step 2, but create the audit notes within the </t>
    </r>
    <r>
      <rPr>
        <b/>
        <u/>
        <sz val="11"/>
        <color theme="1"/>
        <rFont val="Source Sans Pro"/>
        <family val="2"/>
      </rPr>
      <t>Subscription</t>
    </r>
    <r>
      <rPr>
        <sz val="11"/>
        <color theme="1"/>
        <rFont val="Source Sans Pro"/>
        <family val="2"/>
      </rPr>
      <t xml:space="preserve"> module of DebtBook</t>
    </r>
  </si>
  <si>
    <t>Other</t>
  </si>
  <si>
    <t>Total Other Lease Accumulated Amortization</t>
  </si>
  <si>
    <t>Total Other Lease Assets</t>
  </si>
  <si>
    <t>Total Other Lease Liability</t>
  </si>
  <si>
    <t>YEAR ENDED 6/30/2025</t>
  </si>
  <si>
    <t>Total</t>
  </si>
  <si>
    <t>Principal Payments</t>
  </si>
  <si>
    <t>Principal</t>
  </si>
  <si>
    <t>2 - DebtBook Audit Report - for Subscriptions (If your agency has capitalizable subscriptions)</t>
  </si>
  <si>
    <t>1 - DebtBook Audit Notes Report - for Leases  (If your agency has capitalizable leases)</t>
  </si>
  <si>
    <t>2031 - 2035</t>
  </si>
  <si>
    <t>2030</t>
  </si>
  <si>
    <t>2029</t>
  </si>
  <si>
    <t>2028</t>
  </si>
  <si>
    <t>2027</t>
  </si>
  <si>
    <t>2026</t>
  </si>
  <si>
    <t>Total Payments</t>
  </si>
  <si>
    <t>Interest Payments</t>
  </si>
  <si>
    <t>Fiscal Year</t>
  </si>
  <si>
    <t>Governmental Activities</t>
  </si>
  <si>
    <t>Principal and Interest Requirements to Maturity</t>
  </si>
  <si>
    <t>Total Leases</t>
  </si>
  <si>
    <t>Land</t>
  </si>
  <si>
    <t>Accumulated Amortization</t>
  </si>
  <si>
    <t>Lease Asset Value</t>
  </si>
  <si>
    <t>Asset Class</t>
  </si>
  <si>
    <t>As of Fiscal Year-end</t>
  </si>
  <si>
    <t>Amount of Lease Assets by Major Classes of Underlying Asset</t>
  </si>
  <si>
    <t>Leases Payable</t>
  </si>
  <si>
    <t>405 - DEPARTMENT OF TRANSPORTATION</t>
  </si>
  <si>
    <t>Total Governmental Lease Assets, Net</t>
  </si>
  <si>
    <t xml:space="preserve">     DOT - Wireless Lease 0P01262 0</t>
  </si>
  <si>
    <t>Total Land Lease Accumulated Amortization</t>
  </si>
  <si>
    <t xml:space="preserve">     Sidney 2012</t>
  </si>
  <si>
    <t xml:space="preserve">     Kingston 2000</t>
  </si>
  <si>
    <t xml:space="preserve">     Anacortes 2008</t>
  </si>
  <si>
    <t xml:space="preserve">     SRL 22-0107</t>
  </si>
  <si>
    <t xml:space="preserve">     SRL 21-0049</t>
  </si>
  <si>
    <t xml:space="preserve">     SRL 19-0150</t>
  </si>
  <si>
    <t xml:space="preserve">     SRL 18-0133</t>
  </si>
  <si>
    <t xml:space="preserve">     SRL 17-0021</t>
  </si>
  <si>
    <t>Total Land Lease Assets</t>
  </si>
  <si>
    <t>Total Land Lease Liability</t>
  </si>
  <si>
    <t>GOVERNMENTAL ACTIVITIES:</t>
  </si>
  <si>
    <t>Activity (Rollforward Schedule)</t>
  </si>
  <si>
    <t>Total 109 - Puget Sound Ferry Operations Acct Lease Assets, Net</t>
  </si>
  <si>
    <t>109 - PUGET SOUND FERRY OPERATIONS ACCT ACTIVITIES:</t>
  </si>
  <si>
    <t>Total 108 - Motor Vehicle Account Lease Assets, Net</t>
  </si>
  <si>
    <t>108 - MOTOR VEHICLE ACCOUNT ACTIVITIES:</t>
  </si>
  <si>
    <t>Total 099 - Puget Sound Capital Construction Lease Assets, Net</t>
  </si>
  <si>
    <t>099 - PUGET SOUND CAPITAL CONSTRUCTION ACTIVITIES:</t>
  </si>
  <si>
    <t>Total Subscriptions</t>
  </si>
  <si>
    <t>Subscription Asset Value</t>
  </si>
  <si>
    <t>Amount of Subscription Assets by Major Classes of Underlying Asset</t>
  </si>
  <si>
    <t>Subscriptions Payable</t>
  </si>
  <si>
    <t>Total Governmental Subscription Assets, Net</t>
  </si>
  <si>
    <t xml:space="preserve">     Oracle K1436</t>
  </si>
  <si>
    <t xml:space="preserve">     EAM - K1424</t>
  </si>
  <si>
    <t>Total 108 - Motor Vehicle Account Subscription Assets, Net</t>
  </si>
  <si>
    <t>Total 550 - Transportation 2003 Account Subscription Assets, Net</t>
  </si>
  <si>
    <t>550 - TRANSPORTATION 2003 ACCOUNT ACTIVITIES:</t>
  </si>
  <si>
    <t>Total 09H - Transportation Partnership Account Subscription Assets, Net</t>
  </si>
  <si>
    <t>09H - TRANSPORTATION PARTNERSHIP ACCOUNT ACTIVITIES:</t>
  </si>
  <si>
    <t>Total 109 - Puget Sound Ferry Operations Acct Subscription Assets, Net</t>
  </si>
  <si>
    <t>Total 099 - Puget Sound Capital Construction Subscription Assets, Net</t>
  </si>
  <si>
    <t>Capital Assets - Summary of Activity Disclosure</t>
  </si>
  <si>
    <t>Capital Assets</t>
  </si>
  <si>
    <t>GL</t>
  </si>
  <si>
    <t>Beginning Balance from AFRS</t>
  </si>
  <si>
    <t>DR</t>
  </si>
  <si>
    <t>CR</t>
  </si>
  <si>
    <t>Adjustments</t>
  </si>
  <si>
    <t>Calculated Ending Balance</t>
  </si>
  <si>
    <t>Ending Balance from AFRS</t>
  </si>
  <si>
    <t>Difference (Must be Zero)</t>
  </si>
  <si>
    <t>Comment</t>
  </si>
  <si>
    <t>  997 - General Capital Assets</t>
  </si>
  <si>
    <t>  2610 - Lease Asset - Land</t>
  </si>
  <si>
    <t>  2630 - Lease Asset - Building</t>
  </si>
  <si>
    <t>  2650 - Lease Asset - Equipment</t>
  </si>
  <si>
    <t>  2670 - Subscription IT Asset</t>
  </si>
  <si>
    <t>Depreciation/Amortization and Allowance for Depreciation/Amortization</t>
  </si>
  <si>
    <t>  2620 - Allow for Amort - Land Lease Asset</t>
  </si>
  <si>
    <t>  2640 - Allow for Amort - Bldg Lease Asset</t>
  </si>
  <si>
    <t>  2660 - Allow for Amort - Equipment Lease Asset</t>
  </si>
  <si>
    <t>  2680 - Allow for Amort - Subscription IT Asset</t>
  </si>
  <si>
    <t>Lease and SBITA Disclosure</t>
  </si>
  <si>
    <t>Leases:</t>
  </si>
  <si>
    <t>Governmental and Internal Service fund type accounts</t>
  </si>
  <si>
    <t>  Enterprise fund type accounts</t>
  </si>
  <si>
    <t>Interest</t>
  </si>
  <si>
    <t>  2026</t>
  </si>
  <si>
    <t>  2027</t>
  </si>
  <si>
    <t>  2028</t>
  </si>
  <si>
    <t>  2029</t>
  </si>
  <si>
    <t>  2030</t>
  </si>
  <si>
    <t>  2031-2035</t>
  </si>
  <si>
    <t>  2036-2040</t>
  </si>
  <si>
    <t>  2041-2045</t>
  </si>
  <si>
    <t>  2046-2050</t>
  </si>
  <si>
    <t>  2051-2055</t>
  </si>
  <si>
    <t>  2056-2060</t>
  </si>
  <si>
    <t>  2061-2065</t>
  </si>
  <si>
    <t>  2066-2070</t>
  </si>
  <si>
    <t>  Thereafter</t>
  </si>
  <si>
    <t>Subscription-Based IT Arrangements (SBITAs):</t>
  </si>
  <si>
    <t>Liabilities by Major Class - Summary of Activity Disclosure</t>
  </si>
  <si>
    <t>Major Class</t>
  </si>
  <si>
    <t>GL Code</t>
  </si>
  <si>
    <t>Beginning Balance From AFRS</t>
  </si>
  <si>
    <t>DR
Decreases</t>
  </si>
  <si>
    <t>CR
Increases</t>
  </si>
  <si>
    <t>Difference
(Must be zero)</t>
  </si>
  <si>
    <t>  999 - General Long Term Obligations</t>
  </si>
  <si>
    <t>Right-to-Use Lease Liability</t>
  </si>
  <si>
    <t>5174/5274</t>
  </si>
  <si>
    <t>Subscription Information Technology Liability</t>
  </si>
  <si>
    <t>5175/5275</t>
  </si>
  <si>
    <t>From Activity (Rollforward Schedule) - either Lease OR Subscription</t>
  </si>
  <si>
    <t>Notes:</t>
  </si>
  <si>
    <t>Agencies with Internal Service &amp; Proprietary activity will need to use the "Fund" tab for the specific accounts. In those situations you may need to sumarize multiple funds for the 997 activity</t>
  </si>
  <si>
    <t>DR Additions</t>
  </si>
  <si>
    <t>CR Deletions</t>
  </si>
  <si>
    <t>Business-Type Activities</t>
  </si>
  <si>
    <t>From Subscription - Footnote Tab</t>
  </si>
  <si>
    <t>From Lease-Lessee Footnote Tab</t>
  </si>
  <si>
    <t>Fiduciary activity is included in the Business-Type Activities amounts and needs to be excluded. Within DebtBook, utilize the "Schedules by Fund" information to determine the amounts related to fiduciary activity</t>
  </si>
  <si>
    <t>The DebtBook report will include any future modifications to leases - which should not be included on the disclosure form. Try to wait to add future fiscal year activity in DebtBook until the closing fiscal year is complete</t>
  </si>
  <si>
    <r>
      <t xml:space="preserve">Allocation adjustment activity can show as an increase </t>
    </r>
    <r>
      <rPr>
        <u/>
        <sz val="11"/>
        <color theme="1"/>
        <rFont val="Source Sans Pro"/>
        <family val="2"/>
      </rPr>
      <t>or</t>
    </r>
    <r>
      <rPr>
        <sz val="11"/>
        <color theme="1"/>
        <rFont val="Source Sans Pro"/>
        <family val="2"/>
      </rPr>
      <t xml:space="preserve"> decrease on the DebtBook Audit Notes report. Those amounts should not be included as increases or decreases but should listed in the "Adjustments" column and NET to zero for the agency</t>
    </r>
  </si>
  <si>
    <t>See the BLUE tabs within this spreadsheet for an example of this report</t>
  </si>
  <si>
    <t>See the GREEN tabs within this spreadsheet for an example of this report</t>
  </si>
  <si>
    <t xml:space="preserve">2. Right-to-Use Lease Agreement Future Payments (state agency is lessee) - Principal and Interest to Maturity: For leases paid to external entities (not state agencies) having initial </t>
  </si>
  <si>
    <t xml:space="preserve">noncancelable lease terms in excess of one year, report the future payments, by principal and interest, as of June 30, for each of the five succeeding fiscal years and in five-year </t>
  </si>
  <si>
    <t>increments thereafter. Reporting should be limited to existing leases.</t>
  </si>
  <si>
    <t xml:space="preserve">6. SBITA Future Payments (state agency is lessee) - Principal and Interest to Maturity: SBITAs paid to external entities (not state agencies) having initial noncancelable subscription </t>
  </si>
  <si>
    <t>terms in excess of one year, report the future payments, by principal and interest, as of June 30, for each of the five succeeding fiscal years and in five-year increments thereafter. </t>
  </si>
  <si>
    <t>Reporting should be limited to existing contracts.</t>
  </si>
  <si>
    <t>3 - See each of the subsequent three tabs for the disclosure forms that require input related to Leases and/or SBITA related disclosure forms to see which sections of the DebtBook Audit Notes reports can be used when completing these disclosure forms.</t>
  </si>
  <si>
    <t>Lease-Activity (Rollfoward) Tab -  "Total Land Lease Assets" line - DR = Additions; CR = Reductions</t>
  </si>
  <si>
    <t>Lease-Activity (Rollfoward) Tab - "Total Building Lease Assets" line - DR = Additions; CR = Reductions</t>
  </si>
  <si>
    <t>Lease-Activity (Rollfoward) Tab - "Total Equipment Lease Assets" or "Total Other Lease Assets" line - DR = Additions; CR = Reductions</t>
  </si>
  <si>
    <t>SBITA-Activity (Rollfoward) Tab - "Total Subscription Assets" line - DR = Additions; CR = Reductions</t>
  </si>
  <si>
    <t>Lease-Activity (Rollfoward) Tab - "Total Land Lease Accumulated Amortization" line - DR = Reductions; CR = Additions</t>
  </si>
  <si>
    <t>Lease-Activity (Rollfoward) Tab - "Total Building Lease Accumulated Amortization" line - DR = Reductions; CR = Additions</t>
  </si>
  <si>
    <t>Lease-Activity (Rollfoward) Tab - "Total Equipment Lease Accumulated Amortization" line - DR = Reductions; CR = Additions</t>
  </si>
  <si>
    <t>SBITA-Activity (Rollfoward) Tab - "Total Subscription Accumulated Amortization" or "Total Other Lease Accumulated Amortization" line - DR = Reductions; CR = Additions</t>
  </si>
  <si>
    <t>Agencies with Internal Service &amp; Proprietary activity will need to use the "Fund" tab for the specific accounts. In those situations you may need to sumarize multiple funds for the 999 activity</t>
  </si>
  <si>
    <t>Lease-Activity (Rollfoward) Tab - "Total Lease Liability" line - DR = Reductions; CR = Additions</t>
  </si>
  <si>
    <t>SBITA-Activity (Rollfoward) Tab - "Total Subscription Liability" line - DR = Reductions; CR = Additions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</si>
</sst>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mmmm\ d\,\ yyyy"/>
    <numFmt numFmtId="165" formatCode="_(* #,##0_);_(* \(#,##0\);_(* &quot;-&quot;??_);_(@_)"/>
    <numFmt numFmtId="166" formatCode="#,##0;\(#,##0\);\-"/>
  </numFmts>
  <fonts count="18" x14ac:knownFonts="1">
    <font>
      <sz val="10"/>
      <name val="Arial"/>
    </font>
    <font>
      <sz val="11"/>
      <color theme="1"/>
      <name val="Calibri"/>
      <family val="2"/>
      <scheme val="minor"/>
    </font>
    <font>
      <sz val="10"/>
      <name val="Arial"/>
      <family val="2"/>
    </font>
    <font>
      <sz val="11"/>
      <name val="Arial"/>
      <family val="1"/>
    </font>
    <font>
      <b/>
      <sz val="11"/>
      <name val="Arial"/>
      <family val="1"/>
    </font>
    <font>
      <sz val="10"/>
      <color indexed="8"/>
      <name val="Arial"/>
      <family val="2"/>
    </font>
    <font>
      <b/>
      <sz val="11"/>
      <color theme="1"/>
      <name val="Source Sans Pro"/>
      <family val="2"/>
    </font>
    <font>
      <sz val="11"/>
      <name val="Source Sans Pro"/>
      <family val="2"/>
    </font>
    <font>
      <b/>
      <u/>
      <sz val="11"/>
      <color theme="1"/>
      <name val="Source Sans Pro"/>
      <family val="2"/>
    </font>
    <font>
      <sz val="11"/>
      <color theme="1"/>
      <name val="Source Sans Pro"/>
      <family val="2"/>
    </font>
    <font>
      <sz val="8"/>
      <name val="Source Sans Pro"/>
      <family val="2"/>
    </font>
    <font>
      <sz val="10"/>
      <color rgb="FF000000"/>
      <name val="Arial"/>
      <family val="2"/>
    </font>
    <font>
      <b/>
      <sz val="11"/>
      <name val="Arial"/>
      <family val="2"/>
    </font>
    <font>
      <sz val="11"/>
      <name val="Arial"/>
      <family val="2"/>
    </font>
    <font>
      <u/>
      <sz val="11"/>
      <color theme="1"/>
      <name val="Source Sans Pro"/>
      <family val="2"/>
    </font>
    <font>
      <sz val="11"/>
      <color rgb="FF000000"/>
      <name val="Source Sans Pro"/>
      <family val="2"/>
    </font>
    <font>
      <i/>
      <sz val="11"/>
      <name val="Source Sans Pro"/>
      <family val="2"/>
    </font>
    <font>
      <b/>
      <u/>
      <sz val="11"/>
      <name val="Source Sans Pro"/>
      <family val="2"/>
    </font>
  </fonts>
  <fills count="10">
    <fill>
      <patternFill patternType="none"/>
    </fill>
    <fill>
      <patternFill patternType="gray125"/>
    </fill>
    <fill>
      <patternFill patternType="solid">
        <fgColor theme="7" tint="0.79998168889431442"/>
        <bgColor indexed="64"/>
      </patternFill>
    </fill>
    <fill>
      <patternFill patternType="solid">
        <fgColor theme="8" tint="0.79998168889431442"/>
        <bgColor indexed="64"/>
      </patternFill>
    </fill>
    <fill>
      <patternFill patternType="solid">
        <fgColor rgb="FFFFFF00"/>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3" tint="0.79998168889431442"/>
        <bgColor indexed="64"/>
      </patternFill>
    </fill>
  </fills>
  <borders count="6">
    <border>
      <left/>
      <right/>
      <top/>
      <bottom/>
      <diagonal/>
    </border>
    <border>
      <left/>
      <right/>
      <top/>
      <bottom style="thin">
        <color indexed="64"/>
      </bottom>
      <diagonal/>
    </border>
    <border>
      <left/>
      <right/>
      <top style="thin">
        <color indexed="64"/>
      </top>
      <bottom style="double">
        <color indexed="64"/>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0">
    <xf numFmtId="0" fontId="0" fillId="0" borderId="0"/>
    <xf numFmtId="0" fontId="3" fillId="0" borderId="0"/>
    <xf numFmtId="0" fontId="5" fillId="0" borderId="0">
      <alignment vertical="top"/>
    </xf>
    <xf numFmtId="0" fontId="1" fillId="0" borderId="0"/>
    <xf numFmtId="43" fontId="2"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cellStyleXfs>
  <cellXfs count="83">
    <xf numFmtId="0" fontId="0" fillId="0" borderId="0" xfId="0"/>
    <xf numFmtId="0" fontId="3" fillId="0" borderId="0" xfId="1"/>
    <xf numFmtId="164" fontId="3" fillId="0" borderId="4" xfId="1" applyNumberFormat="1" applyBorder="1" applyAlignment="1">
      <alignment horizontal="center"/>
    </xf>
    <xf numFmtId="0" fontId="3" fillId="0" borderId="4" xfId="1" applyBorder="1" applyAlignment="1">
      <alignment horizontal="center"/>
    </xf>
    <xf numFmtId="0" fontId="3" fillId="0" borderId="0" xfId="1" applyAlignment="1">
      <alignment horizontal="center"/>
    </xf>
    <xf numFmtId="0" fontId="4" fillId="0" borderId="0" xfId="1" applyFont="1"/>
    <xf numFmtId="0" fontId="6" fillId="0" borderId="1" xfId="0" applyFont="1" applyBorder="1" applyAlignment="1">
      <alignment horizontal="center"/>
    </xf>
    <xf numFmtId="0" fontId="7" fillId="0" borderId="0" xfId="0" applyFont="1"/>
    <xf numFmtId="0" fontId="8" fillId="0" borderId="0" xfId="0" applyFont="1" applyAlignment="1">
      <alignment horizontal="left" vertical="center"/>
    </xf>
    <xf numFmtId="0" fontId="9" fillId="0" borderId="0" xfId="0" applyFont="1" applyAlignment="1">
      <alignment horizontal="left" vertical="center"/>
    </xf>
    <xf numFmtId="0" fontId="9" fillId="0" borderId="0" xfId="0" applyFont="1" applyAlignment="1">
      <alignment horizontal="left" vertical="center" indent="2"/>
    </xf>
    <xf numFmtId="0" fontId="7" fillId="0" borderId="0" xfId="0" applyFont="1" applyAlignment="1">
      <alignment horizontal="right"/>
    </xf>
    <xf numFmtId="0" fontId="10" fillId="0" borderId="0" xfId="0" applyFont="1" applyAlignment="1">
      <alignment horizontal="right"/>
    </xf>
    <xf numFmtId="0" fontId="7" fillId="0" borderId="0" xfId="0" applyFont="1" applyAlignment="1">
      <alignment horizontal="left" indent="2"/>
    </xf>
    <xf numFmtId="0" fontId="7" fillId="0" borderId="0" xfId="0" applyFont="1" applyAlignment="1">
      <alignment horizontal="left" wrapText="1" indent="2"/>
    </xf>
    <xf numFmtId="0" fontId="7" fillId="0" borderId="0" xfId="0" applyFont="1" applyAlignment="1">
      <alignment vertical="center"/>
    </xf>
    <xf numFmtId="166" fontId="3" fillId="0" borderId="0" xfId="1" applyNumberFormat="1" applyAlignment="1">
      <alignment horizontal="right"/>
    </xf>
    <xf numFmtId="0" fontId="3" fillId="0" borderId="4" xfId="1" applyBorder="1"/>
    <xf numFmtId="166" fontId="3" fillId="0" borderId="4" xfId="1" applyNumberFormat="1" applyBorder="1" applyAlignment="1">
      <alignment horizontal="right"/>
    </xf>
    <xf numFmtId="166" fontId="3" fillId="0" borderId="3" xfId="1" applyNumberFormat="1" applyBorder="1" applyAlignment="1">
      <alignment horizontal="right"/>
    </xf>
    <xf numFmtId="0" fontId="3" fillId="0" borderId="3" xfId="1" applyBorder="1"/>
    <xf numFmtId="166" fontId="3" fillId="3" borderId="3" xfId="1" applyNumberFormat="1" applyFill="1" applyBorder="1" applyAlignment="1">
      <alignment horizontal="right"/>
    </xf>
    <xf numFmtId="166" fontId="3" fillId="6" borderId="3" xfId="1" applyNumberFormat="1" applyFill="1" applyBorder="1" applyAlignment="1">
      <alignment horizontal="right"/>
    </xf>
    <xf numFmtId="0" fontId="12" fillId="0" borderId="0" xfId="1" applyFont="1"/>
    <xf numFmtId="0" fontId="13" fillId="0" borderId="0" xfId="1" applyFont="1"/>
    <xf numFmtId="0" fontId="13" fillId="0" borderId="4" xfId="1" applyFont="1" applyBorder="1"/>
    <xf numFmtId="0" fontId="13" fillId="0" borderId="4" xfId="1" applyFont="1" applyBorder="1" applyAlignment="1">
      <alignment horizontal="center"/>
    </xf>
    <xf numFmtId="166" fontId="13" fillId="0" borderId="4" xfId="1" applyNumberFormat="1" applyFont="1" applyBorder="1" applyAlignment="1">
      <alignment horizontal="right"/>
    </xf>
    <xf numFmtId="0" fontId="13" fillId="0" borderId="0" xfId="0" applyFont="1"/>
    <xf numFmtId="0" fontId="13" fillId="0" borderId="4" xfId="0" applyFont="1" applyBorder="1" applyAlignment="1">
      <alignment horizontal="center"/>
    </xf>
    <xf numFmtId="0" fontId="13" fillId="0" borderId="0" xfId="0" applyFont="1" applyAlignment="1">
      <alignment horizontal="center"/>
    </xf>
    <xf numFmtId="39" fontId="13" fillId="0" borderId="0" xfId="0" applyNumberFormat="1" applyFont="1" applyAlignment="1">
      <alignment horizontal="right"/>
    </xf>
    <xf numFmtId="0" fontId="13" fillId="0" borderId="0" xfId="1" applyFont="1" applyAlignment="1">
      <alignment horizontal="center"/>
    </xf>
    <xf numFmtId="166" fontId="13" fillId="0" borderId="0" xfId="1" applyNumberFormat="1" applyFont="1" applyAlignment="1">
      <alignment horizontal="right"/>
    </xf>
    <xf numFmtId="39" fontId="13" fillId="9" borderId="0" xfId="0" applyNumberFormat="1" applyFont="1" applyFill="1" applyAlignment="1">
      <alignment horizontal="right"/>
    </xf>
    <xf numFmtId="166" fontId="13" fillId="2" borderId="0" xfId="1" applyNumberFormat="1" applyFont="1" applyFill="1" applyAlignment="1">
      <alignment horizontal="right"/>
    </xf>
    <xf numFmtId="166" fontId="3" fillId="2" borderId="0" xfId="1" applyNumberFormat="1" applyFill="1" applyAlignment="1">
      <alignment horizontal="right"/>
    </xf>
    <xf numFmtId="166" fontId="3" fillId="7" borderId="3" xfId="1" applyNumberFormat="1" applyFill="1" applyBorder="1" applyAlignment="1">
      <alignment horizontal="right"/>
    </xf>
    <xf numFmtId="0" fontId="6" fillId="0" borderId="0" xfId="3" applyFont="1"/>
    <xf numFmtId="0" fontId="9" fillId="0" borderId="0" xfId="3" applyFont="1"/>
    <xf numFmtId="0" fontId="14" fillId="0" borderId="0" xfId="3" applyFont="1"/>
    <xf numFmtId="0" fontId="9" fillId="0" borderId="0" xfId="3" applyFont="1" applyAlignment="1">
      <alignment wrapText="1"/>
    </xf>
    <xf numFmtId="0" fontId="8" fillId="0" borderId="0" xfId="3" applyFont="1"/>
    <xf numFmtId="0" fontId="9" fillId="4" borderId="0" xfId="3" applyFont="1" applyFill="1"/>
    <xf numFmtId="165" fontId="7" fillId="0" borderId="0" xfId="4" applyNumberFormat="1" applyFont="1" applyFill="1" applyAlignment="1">
      <alignment wrapText="1"/>
    </xf>
    <xf numFmtId="165" fontId="7" fillId="3" borderId="0" xfId="4" applyNumberFormat="1" applyFont="1" applyFill="1" applyAlignment="1">
      <alignment wrapText="1"/>
    </xf>
    <xf numFmtId="0" fontId="7" fillId="8" borderId="0" xfId="0" applyFont="1" applyFill="1"/>
    <xf numFmtId="165" fontId="15" fillId="0" borderId="0" xfId="4" applyNumberFormat="1" applyFont="1" applyFill="1" applyAlignment="1">
      <alignment wrapText="1"/>
    </xf>
    <xf numFmtId="0" fontId="7" fillId="5" borderId="0" xfId="0" applyFont="1" applyFill="1"/>
    <xf numFmtId="165" fontId="7" fillId="0" borderId="0" xfId="4" applyNumberFormat="1" applyFont="1"/>
    <xf numFmtId="165" fontId="7" fillId="6" borderId="0" xfId="4" applyNumberFormat="1" applyFont="1" applyFill="1"/>
    <xf numFmtId="165" fontId="7" fillId="0" borderId="0" xfId="4" applyNumberFormat="1" applyFont="1" applyFill="1"/>
    <xf numFmtId="165" fontId="15" fillId="0" borderId="0" xfId="4" applyNumberFormat="1" applyFont="1" applyFill="1"/>
    <xf numFmtId="0" fontId="9" fillId="0" borderId="0" xfId="6" applyFont="1" applyAlignment="1">
      <alignment wrapText="1"/>
    </xf>
    <xf numFmtId="0" fontId="9" fillId="0" borderId="0" xfId="6" applyFont="1"/>
    <xf numFmtId="0" fontId="6" fillId="0" borderId="0" xfId="6" applyFont="1" applyAlignment="1">
      <alignment wrapText="1"/>
    </xf>
    <xf numFmtId="0" fontId="8" fillId="8" borderId="0" xfId="3" applyFont="1" applyFill="1"/>
    <xf numFmtId="0" fontId="9" fillId="0" borderId="2" xfId="6" applyFont="1" applyBorder="1" applyAlignment="1">
      <alignment wrapText="1"/>
    </xf>
    <xf numFmtId="0" fontId="8" fillId="5" borderId="0" xfId="3" applyFont="1" applyFill="1"/>
    <xf numFmtId="165" fontId="7" fillId="2" borderId="0" xfId="7" applyNumberFormat="1" applyFont="1" applyFill="1" applyAlignment="1">
      <alignment wrapText="1"/>
    </xf>
    <xf numFmtId="165" fontId="7" fillId="9" borderId="0" xfId="7" applyNumberFormat="1" applyFont="1" applyFill="1" applyAlignment="1">
      <alignment wrapText="1"/>
    </xf>
    <xf numFmtId="165" fontId="7" fillId="0" borderId="2" xfId="7" applyNumberFormat="1" applyFont="1" applyBorder="1" applyAlignment="1">
      <alignment wrapText="1"/>
    </xf>
    <xf numFmtId="165" fontId="7" fillId="0" borderId="2" xfId="8" applyNumberFormat="1" applyFont="1" applyBorder="1" applyAlignment="1">
      <alignment wrapText="1"/>
    </xf>
    <xf numFmtId="165" fontId="9" fillId="0" borderId="0" xfId="9" applyNumberFormat="1" applyFont="1"/>
    <xf numFmtId="165" fontId="9" fillId="7" borderId="0" xfId="9" applyNumberFormat="1" applyFont="1" applyFill="1"/>
    <xf numFmtId="165" fontId="9" fillId="0" borderId="0" xfId="9" applyNumberFormat="1" applyFont="1" applyFill="1"/>
    <xf numFmtId="0" fontId="16" fillId="8" borderId="0" xfId="0" applyFont="1" applyFill="1" applyAlignment="1">
      <alignment horizontal="left" wrapText="1" indent="2"/>
    </xf>
    <xf numFmtId="0" fontId="16" fillId="5" borderId="0" xfId="0" applyFont="1" applyFill="1" applyAlignment="1">
      <alignment horizontal="left" wrapText="1" indent="2"/>
    </xf>
    <xf numFmtId="0" fontId="9" fillId="0" borderId="0" xfId="6" applyFont="1" applyAlignment="1">
      <alignment horizontal="center" wrapText="1"/>
    </xf>
    <xf numFmtId="0" fontId="6" fillId="0" borderId="0" xfId="6" applyFont="1" applyAlignment="1">
      <alignment horizontal="left" wrapText="1"/>
    </xf>
    <xf numFmtId="0" fontId="6" fillId="0" borderId="0" xfId="6" applyFont="1" applyAlignment="1">
      <alignment horizontal="left"/>
    </xf>
    <xf numFmtId="0" fontId="13" fillId="0" borderId="4" xfId="1" applyFont="1" applyBorder="1"/>
    <xf numFmtId="0" fontId="13" fillId="0" borderId="4" xfId="1" applyFont="1" applyBorder="1" applyAlignment="1">
      <alignment horizontal="center"/>
    </xf>
    <xf numFmtId="0" fontId="13" fillId="0" borderId="5" xfId="1" applyFont="1" applyBorder="1" applyAlignment="1">
      <alignment horizontal="center"/>
    </xf>
    <xf numFmtId="0" fontId="13" fillId="0" borderId="5" xfId="0" applyFont="1" applyBorder="1" applyAlignment="1">
      <alignment horizontal="center"/>
    </xf>
    <xf numFmtId="0" fontId="3" fillId="0" borderId="4" xfId="1" applyBorder="1"/>
    <xf numFmtId="0" fontId="3" fillId="0" borderId="4" xfId="1" applyBorder="1" applyAlignment="1">
      <alignment horizontal="center"/>
    </xf>
    <xf numFmtId="0" fontId="3" fillId="0" borderId="5" xfId="1" applyBorder="1" applyAlignment="1">
      <alignment horizontal="center"/>
    </xf>
    <xf numFmtId="0" fontId="7" fillId="0" borderId="0" xfId="0" applyFont="1" applyFill="1"/>
    <xf numFmtId="0" fontId="7" fillId="0" borderId="0" xfId="0" applyFont="1" applyFill="1" applyAlignment="1">
      <alignment vertical="center"/>
    </xf>
    <xf numFmtId="0" fontId="7" fillId="0" borderId="0" xfId="0" applyFont="1" applyFill="1" applyAlignment="1">
      <alignment horizontal="left" vertical="center" wrapText="1"/>
    </xf>
    <xf numFmtId="0" fontId="7" fillId="0" borderId="0" xfId="3" applyFont="1"/>
    <xf numFmtId="0" fontId="17" fillId="0" borderId="0" xfId="3" applyFont="1"/>
  </cellXfs>
  <cellStyles count="10">
    <cellStyle name="Comma 2" xfId="4" xr:uid="{7E449E2B-554A-4B28-AC2E-DFE482DACABF}"/>
    <cellStyle name="Comma 3" xfId="9" xr:uid="{ACA52AF8-E2FF-4BA8-8576-E1D83DAC4DDC}"/>
    <cellStyle name="Comma 4" xfId="5" xr:uid="{E6DAF635-325C-46E1-A422-D58998147745}"/>
    <cellStyle name="Comma 4 2" xfId="7" xr:uid="{82C23AEA-9DE7-465B-85FC-75034F248458}"/>
    <cellStyle name="Comma 5" xfId="8" xr:uid="{1D6C1E54-6E52-47FF-B10C-DDFF1F7E6DAA}"/>
    <cellStyle name="Normal" xfId="0" builtinId="0"/>
    <cellStyle name="Normal 2" xfId="1" xr:uid="{0F3A4646-D5C8-44D1-9A2B-E94DE330F860}"/>
    <cellStyle name="Normal 3" xfId="2" xr:uid="{AD51DD46-5284-4A82-B7A0-6B0A03B2643B}"/>
    <cellStyle name="Normal 7" xfId="3" xr:uid="{9A47A6F7-120D-48AC-90FB-9DC801387A9D}"/>
    <cellStyle name="Normal 7 2" xfId="6" xr:uid="{A5D818C4-51CD-4FCD-9CB9-BCF6AAFF8BA8}"/>
  </cellStyles>
  <dxfs count="0"/>
  <tableStyles count="0" defaultTableStyle="TableStyleMedium9" defaultPivotStyle="PivotStyleLight16"/>
  <colors>
    <mruColors>
      <color rgb="FF00FF00"/>
      <color rgb="FF00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894953</xdr:colOff>
      <xdr:row>13</xdr:row>
      <xdr:rowOff>153458</xdr:rowOff>
    </xdr:from>
    <xdr:to>
      <xdr:col>0</xdr:col>
      <xdr:colOff>4634934</xdr:colOff>
      <xdr:row>36</xdr:row>
      <xdr:rowOff>87768</xdr:rowOff>
    </xdr:to>
    <xdr:pic>
      <xdr:nvPicPr>
        <xdr:cNvPr id="33" name="Picture 32" descr="Screenshot from DebtBook showing inputs for audit note export.">
          <a:extLst>
            <a:ext uri="{FF2B5EF4-FFF2-40B4-BE49-F238E27FC236}">
              <a16:creationId xmlns:a16="http://schemas.microsoft.com/office/drawing/2014/main" id="{475CBB98-BB4E-40DA-BB95-F24A99CF8785}"/>
            </a:ext>
          </a:extLst>
        </xdr:cNvPr>
        <xdr:cNvPicPr>
          <a:picLocks noChangeAspect="1"/>
        </xdr:cNvPicPr>
      </xdr:nvPicPr>
      <xdr:blipFill>
        <a:blip xmlns:r="http://schemas.openxmlformats.org/officeDocument/2006/relationships" r:embed="rId1"/>
        <a:stretch>
          <a:fillRect/>
        </a:stretch>
      </xdr:blipFill>
      <xdr:spPr>
        <a:xfrm>
          <a:off x="894953" y="2629958"/>
          <a:ext cx="3739981" cy="4315810"/>
        </a:xfrm>
        <a:prstGeom prst="rect">
          <a:avLst/>
        </a:prstGeom>
      </xdr:spPr>
    </xdr:pic>
    <xdr:clientData/>
  </xdr:twoCellAnchor>
  <xdr:twoCellAnchor editAs="oneCell">
    <xdr:from>
      <xdr:col>0</xdr:col>
      <xdr:colOff>1100667</xdr:colOff>
      <xdr:row>38</xdr:row>
      <xdr:rowOff>31750</xdr:rowOff>
    </xdr:from>
    <xdr:to>
      <xdr:col>0</xdr:col>
      <xdr:colOff>4562111</xdr:colOff>
      <xdr:row>58</xdr:row>
      <xdr:rowOff>41275</xdr:rowOff>
    </xdr:to>
    <xdr:pic>
      <xdr:nvPicPr>
        <xdr:cNvPr id="34" name="Picture 33" descr="Screenshot from DebtBook showing review of audit note export.">
          <a:extLst>
            <a:ext uri="{FF2B5EF4-FFF2-40B4-BE49-F238E27FC236}">
              <a16:creationId xmlns:a16="http://schemas.microsoft.com/office/drawing/2014/main" id="{4E53A5ED-0971-496A-8AA1-05400128DCCE}"/>
            </a:ext>
          </a:extLst>
        </xdr:cNvPr>
        <xdr:cNvPicPr>
          <a:picLocks noChangeAspect="1"/>
        </xdr:cNvPicPr>
      </xdr:nvPicPr>
      <xdr:blipFill>
        <a:blip xmlns:r="http://schemas.openxmlformats.org/officeDocument/2006/relationships" r:embed="rId2"/>
        <a:stretch>
          <a:fillRect/>
        </a:stretch>
      </xdr:blipFill>
      <xdr:spPr>
        <a:xfrm>
          <a:off x="1100667" y="13938250"/>
          <a:ext cx="3461444" cy="3819525"/>
        </a:xfrm>
        <a:prstGeom prst="rect">
          <a:avLst/>
        </a:prstGeom>
      </xdr:spPr>
    </xdr:pic>
    <xdr:clientData/>
  </xdr:twoCellAnchor>
  <xdr:twoCellAnchor>
    <xdr:from>
      <xdr:col>0</xdr:col>
      <xdr:colOff>508000</xdr:colOff>
      <xdr:row>60</xdr:row>
      <xdr:rowOff>63500</xdr:rowOff>
    </xdr:from>
    <xdr:to>
      <xdr:col>0</xdr:col>
      <xdr:colOff>5689599</xdr:colOff>
      <xdr:row>67</xdr:row>
      <xdr:rowOff>92075</xdr:rowOff>
    </xdr:to>
    <xdr:grpSp>
      <xdr:nvGrpSpPr>
        <xdr:cNvPr id="35" name="Group 34" descr="Screenshot from DebtBook of most recent report ran.">
          <a:extLst>
            <a:ext uri="{FF2B5EF4-FFF2-40B4-BE49-F238E27FC236}">
              <a16:creationId xmlns:a16="http://schemas.microsoft.com/office/drawing/2014/main" id="{5C56EADA-B41E-42B2-979C-D9A73D9094BD}"/>
            </a:ext>
          </a:extLst>
        </xdr:cNvPr>
        <xdr:cNvGrpSpPr/>
      </xdr:nvGrpSpPr>
      <xdr:grpSpPr>
        <a:xfrm>
          <a:off x="508000" y="11493500"/>
          <a:ext cx="5181599" cy="1362075"/>
          <a:chOff x="9525" y="17659350"/>
          <a:chExt cx="7154273" cy="1666875"/>
        </a:xfrm>
      </xdr:grpSpPr>
      <xdr:pic>
        <xdr:nvPicPr>
          <xdr:cNvPr id="36" name="Picture 35">
            <a:extLst>
              <a:ext uri="{FF2B5EF4-FFF2-40B4-BE49-F238E27FC236}">
                <a16:creationId xmlns:a16="http://schemas.microsoft.com/office/drawing/2014/main" id="{949AA0A2-2926-2262-8871-0283FEFBE399}"/>
              </a:ext>
            </a:extLst>
          </xdr:cNvPr>
          <xdr:cNvPicPr>
            <a:picLocks noChangeAspect="1"/>
          </xdr:cNvPicPr>
        </xdr:nvPicPr>
        <xdr:blipFill rotWithShape="1">
          <a:blip xmlns:r="http://schemas.openxmlformats.org/officeDocument/2006/relationships" r:embed="rId3"/>
          <a:srcRect b="22918"/>
          <a:stretch/>
        </xdr:blipFill>
        <xdr:spPr>
          <a:xfrm>
            <a:off x="9525" y="17659350"/>
            <a:ext cx="7154273" cy="1666875"/>
          </a:xfrm>
          <a:prstGeom prst="rect">
            <a:avLst/>
          </a:prstGeom>
        </xdr:spPr>
      </xdr:pic>
      <xdr:sp macro="" textlink="">
        <xdr:nvSpPr>
          <xdr:cNvPr id="37" name="Oval 36">
            <a:extLst>
              <a:ext uri="{FF2B5EF4-FFF2-40B4-BE49-F238E27FC236}">
                <a16:creationId xmlns:a16="http://schemas.microsoft.com/office/drawing/2014/main" id="{E83449AE-26CA-2E15-4784-BD47B256CA49}"/>
              </a:ext>
            </a:extLst>
          </xdr:cNvPr>
          <xdr:cNvSpPr/>
        </xdr:nvSpPr>
        <xdr:spPr>
          <a:xfrm>
            <a:off x="5762625" y="18802350"/>
            <a:ext cx="876300" cy="428625"/>
          </a:xfrm>
          <a:prstGeom prst="ellipse">
            <a:avLst/>
          </a:prstGeom>
          <a:noFill/>
          <a:ln w="571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xdr:from>
      <xdr:col>0</xdr:col>
      <xdr:colOff>518583</xdr:colOff>
      <xdr:row>69</xdr:row>
      <xdr:rowOff>10584</xdr:rowOff>
    </xdr:from>
    <xdr:to>
      <xdr:col>2</xdr:col>
      <xdr:colOff>600075</xdr:colOff>
      <xdr:row>78</xdr:row>
      <xdr:rowOff>104776</xdr:rowOff>
    </xdr:to>
    <xdr:grpSp>
      <xdr:nvGrpSpPr>
        <xdr:cNvPr id="38" name="Group 37" descr="Screenshot from DebtBook showing how to download an exported report.">
          <a:extLst>
            <a:ext uri="{FF2B5EF4-FFF2-40B4-BE49-F238E27FC236}">
              <a16:creationId xmlns:a16="http://schemas.microsoft.com/office/drawing/2014/main" id="{C7C2B14A-21E1-49A3-94DE-47626BFFC566}"/>
            </a:ext>
          </a:extLst>
        </xdr:cNvPr>
        <xdr:cNvGrpSpPr/>
      </xdr:nvGrpSpPr>
      <xdr:grpSpPr>
        <a:xfrm>
          <a:off x="518583" y="13345584"/>
          <a:ext cx="7034742" cy="1808692"/>
          <a:chOff x="9525" y="19983450"/>
          <a:chExt cx="10326541" cy="2286319"/>
        </a:xfrm>
      </xdr:grpSpPr>
      <xdr:pic>
        <xdr:nvPicPr>
          <xdr:cNvPr id="39" name="Picture 38">
            <a:extLst>
              <a:ext uri="{FF2B5EF4-FFF2-40B4-BE49-F238E27FC236}">
                <a16:creationId xmlns:a16="http://schemas.microsoft.com/office/drawing/2014/main" id="{50B586B1-EB0D-1400-805D-239EC05CDB85}"/>
              </a:ext>
            </a:extLst>
          </xdr:cNvPr>
          <xdr:cNvPicPr>
            <a:picLocks noChangeAspect="1"/>
          </xdr:cNvPicPr>
        </xdr:nvPicPr>
        <xdr:blipFill>
          <a:blip xmlns:r="http://schemas.openxmlformats.org/officeDocument/2006/relationships" r:embed="rId4"/>
          <a:stretch>
            <a:fillRect/>
          </a:stretch>
        </xdr:blipFill>
        <xdr:spPr>
          <a:xfrm>
            <a:off x="9525" y="19983450"/>
            <a:ext cx="10326541" cy="2286319"/>
          </a:xfrm>
          <a:prstGeom prst="rect">
            <a:avLst/>
          </a:prstGeom>
        </xdr:spPr>
      </xdr:pic>
      <xdr:sp macro="" textlink="">
        <xdr:nvSpPr>
          <xdr:cNvPr id="40" name="Oval 39">
            <a:extLst>
              <a:ext uri="{FF2B5EF4-FFF2-40B4-BE49-F238E27FC236}">
                <a16:creationId xmlns:a16="http://schemas.microsoft.com/office/drawing/2014/main" id="{FEE16E4D-347C-3AE6-86C8-249F4891EFD7}"/>
              </a:ext>
            </a:extLst>
          </xdr:cNvPr>
          <xdr:cNvSpPr/>
        </xdr:nvSpPr>
        <xdr:spPr>
          <a:xfrm>
            <a:off x="9191625" y="20135850"/>
            <a:ext cx="495300" cy="409575"/>
          </a:xfrm>
          <a:prstGeom prst="ellipse">
            <a:avLst/>
          </a:prstGeom>
          <a:noFill/>
          <a:ln w="571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1" name="Oval 40">
            <a:extLst>
              <a:ext uri="{FF2B5EF4-FFF2-40B4-BE49-F238E27FC236}">
                <a16:creationId xmlns:a16="http://schemas.microsoft.com/office/drawing/2014/main" id="{04C452F8-AA9A-8FA5-3D06-9D254F65C19E}"/>
              </a:ext>
            </a:extLst>
          </xdr:cNvPr>
          <xdr:cNvSpPr/>
        </xdr:nvSpPr>
        <xdr:spPr>
          <a:xfrm>
            <a:off x="8886825" y="21717000"/>
            <a:ext cx="495300" cy="409575"/>
          </a:xfrm>
          <a:prstGeom prst="ellipse">
            <a:avLst/>
          </a:prstGeom>
          <a:noFill/>
          <a:ln w="571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42" name="Straight Arrow Connector 41">
            <a:extLst>
              <a:ext uri="{FF2B5EF4-FFF2-40B4-BE49-F238E27FC236}">
                <a16:creationId xmlns:a16="http://schemas.microsoft.com/office/drawing/2014/main" id="{E883EA4A-91C9-48F5-8305-2516D161C91A}"/>
              </a:ext>
            </a:extLst>
          </xdr:cNvPr>
          <xdr:cNvCxnSpPr/>
        </xdr:nvCxnSpPr>
        <xdr:spPr>
          <a:xfrm flipH="1">
            <a:off x="9182100" y="20631150"/>
            <a:ext cx="161925" cy="990600"/>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0</xdr:col>
      <xdr:colOff>190500</xdr:colOff>
      <xdr:row>4</xdr:row>
      <xdr:rowOff>42333</xdr:rowOff>
    </xdr:from>
    <xdr:to>
      <xdr:col>2</xdr:col>
      <xdr:colOff>428625</xdr:colOff>
      <xdr:row>11</xdr:row>
      <xdr:rowOff>123825</xdr:rowOff>
    </xdr:to>
    <xdr:grpSp>
      <xdr:nvGrpSpPr>
        <xdr:cNvPr id="9" name="Group 8">
          <a:extLst>
            <a:ext uri="{FF2B5EF4-FFF2-40B4-BE49-F238E27FC236}">
              <a16:creationId xmlns:a16="http://schemas.microsoft.com/office/drawing/2014/main" id="{AA3A83DA-51A0-5493-DB57-42E724D6FCD3}"/>
            </a:ext>
          </a:extLst>
        </xdr:cNvPr>
        <xdr:cNvGrpSpPr/>
      </xdr:nvGrpSpPr>
      <xdr:grpSpPr>
        <a:xfrm>
          <a:off x="190500" y="804333"/>
          <a:ext cx="7191375" cy="1414992"/>
          <a:chOff x="190500" y="804333"/>
          <a:chExt cx="7191375" cy="1414992"/>
        </a:xfrm>
      </xdr:grpSpPr>
      <xdr:grpSp>
        <xdr:nvGrpSpPr>
          <xdr:cNvPr id="3" name="Group 2">
            <a:extLst>
              <a:ext uri="{FF2B5EF4-FFF2-40B4-BE49-F238E27FC236}">
                <a16:creationId xmlns:a16="http://schemas.microsoft.com/office/drawing/2014/main" id="{F795495D-E882-4390-8891-A358AA26D86B}"/>
              </a:ext>
            </a:extLst>
          </xdr:cNvPr>
          <xdr:cNvGrpSpPr/>
        </xdr:nvGrpSpPr>
        <xdr:grpSpPr>
          <a:xfrm>
            <a:off x="190500" y="804333"/>
            <a:ext cx="7191375" cy="1414992"/>
            <a:chOff x="238126" y="7258050"/>
            <a:chExt cx="8181974" cy="1698077"/>
          </a:xfrm>
        </xdr:grpSpPr>
        <xdr:pic>
          <xdr:nvPicPr>
            <xdr:cNvPr id="14" name="Picture 13" descr="Screenshot from DebtBook showing how to create an audit note.">
              <a:extLst>
                <a:ext uri="{FF2B5EF4-FFF2-40B4-BE49-F238E27FC236}">
                  <a16:creationId xmlns:a16="http://schemas.microsoft.com/office/drawing/2014/main" id="{64FAE301-023A-31A5-DF04-0BB8B3DAB3AD}"/>
                </a:ext>
              </a:extLst>
            </xdr:cNvPr>
            <xdr:cNvPicPr>
              <a:picLocks noChangeAspect="1"/>
            </xdr:cNvPicPr>
          </xdr:nvPicPr>
          <xdr:blipFill>
            <a:blip xmlns:r="http://schemas.openxmlformats.org/officeDocument/2006/relationships" r:embed="rId5"/>
            <a:stretch>
              <a:fillRect/>
            </a:stretch>
          </xdr:blipFill>
          <xdr:spPr>
            <a:xfrm>
              <a:off x="361950" y="7258050"/>
              <a:ext cx="8058150" cy="1698077"/>
            </a:xfrm>
            <a:prstGeom prst="rect">
              <a:avLst/>
            </a:prstGeom>
          </xdr:spPr>
        </xdr:pic>
        <xdr:sp macro="" textlink="">
          <xdr:nvSpPr>
            <xdr:cNvPr id="17" name="Rectangle 16">
              <a:extLst>
                <a:ext uri="{FF2B5EF4-FFF2-40B4-BE49-F238E27FC236}">
                  <a16:creationId xmlns:a16="http://schemas.microsoft.com/office/drawing/2014/main" id="{AF115F5F-E667-378F-BF8F-DF4569A70B5F}"/>
                </a:ext>
              </a:extLst>
            </xdr:cNvPr>
            <xdr:cNvSpPr/>
          </xdr:nvSpPr>
          <xdr:spPr>
            <a:xfrm>
              <a:off x="2672195" y="7302896"/>
              <a:ext cx="845660" cy="344342"/>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8" name="Rectangle 17">
              <a:extLst>
                <a:ext uri="{FF2B5EF4-FFF2-40B4-BE49-F238E27FC236}">
                  <a16:creationId xmlns:a16="http://schemas.microsoft.com/office/drawing/2014/main" id="{A0367EFE-CE3E-F812-061A-F9AB81066070}"/>
                </a:ext>
              </a:extLst>
            </xdr:cNvPr>
            <xdr:cNvSpPr/>
          </xdr:nvSpPr>
          <xdr:spPr>
            <a:xfrm>
              <a:off x="1403366" y="7766892"/>
              <a:ext cx="788001" cy="299034"/>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0" name="Arrow: Right 19">
              <a:extLst>
                <a:ext uri="{FF2B5EF4-FFF2-40B4-BE49-F238E27FC236}">
                  <a16:creationId xmlns:a16="http://schemas.microsoft.com/office/drawing/2014/main" id="{6535455F-EF27-082D-1DA5-64F40C26A9D1}"/>
                </a:ext>
              </a:extLst>
            </xdr:cNvPr>
            <xdr:cNvSpPr/>
          </xdr:nvSpPr>
          <xdr:spPr>
            <a:xfrm>
              <a:off x="238126" y="7302896"/>
              <a:ext cx="885824" cy="326218"/>
            </a:xfrm>
            <a:prstGeom prst="rightArrow">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1" name="Straight Arrow Connector 30">
              <a:extLst>
                <a:ext uri="{FF2B5EF4-FFF2-40B4-BE49-F238E27FC236}">
                  <a16:creationId xmlns:a16="http://schemas.microsoft.com/office/drawing/2014/main" id="{AA2A55A5-D26E-6887-303E-5A052C2C1E13}"/>
                </a:ext>
              </a:extLst>
            </xdr:cNvPr>
            <xdr:cNvCxnSpPr/>
          </xdr:nvCxnSpPr>
          <xdr:spPr>
            <a:xfrm flipH="1">
              <a:off x="1885950" y="7426515"/>
              <a:ext cx="766856" cy="231585"/>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32" name="Straight Arrow Connector 31">
              <a:extLst>
                <a:ext uri="{FF2B5EF4-FFF2-40B4-BE49-F238E27FC236}">
                  <a16:creationId xmlns:a16="http://schemas.microsoft.com/office/drawing/2014/main" id="{F91D9B71-5280-AF21-3A51-DB3F8DE1C201}"/>
                </a:ext>
              </a:extLst>
            </xdr:cNvPr>
            <xdr:cNvCxnSpPr/>
          </xdr:nvCxnSpPr>
          <xdr:spPr>
            <a:xfrm>
              <a:off x="2324100" y="7915275"/>
              <a:ext cx="5143500" cy="504825"/>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sp macro="" textlink="">
        <xdr:nvSpPr>
          <xdr:cNvPr id="12" name="Rectangle 11">
            <a:extLst>
              <a:ext uri="{FF2B5EF4-FFF2-40B4-BE49-F238E27FC236}">
                <a16:creationId xmlns:a16="http://schemas.microsoft.com/office/drawing/2014/main" id="{D03525BB-CB32-4138-8D38-3860113B1DC0}"/>
              </a:ext>
            </a:extLst>
          </xdr:cNvPr>
          <xdr:cNvSpPr/>
        </xdr:nvSpPr>
        <xdr:spPr>
          <a:xfrm>
            <a:off x="6572250" y="1571625"/>
            <a:ext cx="771525" cy="466725"/>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Systems/DebtBook/FY25%20Agency%20Assistance/405%20-%20FY25%20DF%20Review.xlsx" TargetMode="External"/><Relationship Id="rId2" Type="http://schemas.openxmlformats.org/officeDocument/2006/relationships/externalLinkPath" Target="file:///\\ofm.wa.lcl\OFM\SWA\Systems\DebtBook\FY25%20Agency%20Assistance\405%20-%20FY25%20DF%20Review.xlsx" TargetMode="External"/><Relationship Id="rId1" Type="http://schemas.openxmlformats.org/officeDocument/2006/relationships/externalLinkPath" Target="/SWA/Systems/DebtBook/FY25%20Agency%20Assistance/405%20-%20FY25%20DF%20Review.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Systems/DebtBook/FY25%20Agency%20Assistance/462%20FY25%20Reconciliation.xlsx" TargetMode="External"/><Relationship Id="rId2" Type="http://schemas.openxmlformats.org/officeDocument/2006/relationships/externalLinkPath" Target="file:///\\ofm.wa.lcl\OFM\SWA\Systems\DebtBook\FY25%20Agency%20Assistance\462%20FY25%20Reconciliation.xlsx" TargetMode="External"/><Relationship Id="rId1" Type="http://schemas.openxmlformats.org/officeDocument/2006/relationships/externalLinkPath" Target="/SWA/Systems/DebtBook/FY25%20Agency%20Assistance/462%20FY25%20Reconciliat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apital DF"/>
      <sheetName val="Lease&amp;SBITA DF"/>
      <sheetName val="Liabilities DF"/>
      <sheetName val="Lease - Future Pmts"/>
      <sheetName val="Lease - FY25"/>
      <sheetName val="SBITA - Future Payments"/>
      <sheetName val="SBITA - FY25"/>
      <sheetName val="AFRS Summary"/>
      <sheetName val="AFRS Activity"/>
    </sheetNames>
    <sheetDataSet>
      <sheetData sheetId="0"/>
      <sheetData sheetId="1"/>
      <sheetData sheetId="2"/>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apital DF"/>
      <sheetName val="Lease&amp;SBITA DF"/>
      <sheetName val="Liabilities DF"/>
      <sheetName val="Reconciliation Template"/>
      <sheetName val="GL Summary"/>
      <sheetName val="Lease - Lessee Footnote"/>
      <sheetName val="Fund (Rollforward Schedule)"/>
      <sheetName val="Correction"/>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85E28-F6F4-43EC-8C28-97BFB004C796}">
  <dimension ref="A1:G84"/>
  <sheetViews>
    <sheetView showGridLines="0" tabSelected="1" zoomScaleNormal="100" zoomScaleSheetLayoutView="130" workbookViewId="0"/>
  </sheetViews>
  <sheetFormatPr defaultColWidth="9.140625" defaultRowHeight="15" x14ac:dyDescent="0.25"/>
  <cols>
    <col min="1" max="1" width="95.140625" style="7" customWidth="1"/>
    <col min="2" max="16384" width="9.140625" style="7"/>
  </cols>
  <sheetData>
    <row r="1" spans="1:1" x14ac:dyDescent="0.25">
      <c r="A1" s="6" t="s">
        <v>0</v>
      </c>
    </row>
    <row r="2" spans="1:1" x14ac:dyDescent="0.25">
      <c r="A2" s="8" t="s">
        <v>38</v>
      </c>
    </row>
    <row r="3" spans="1:1" x14ac:dyDescent="0.25">
      <c r="A3" s="9" t="s">
        <v>50</v>
      </c>
    </row>
    <row r="4" spans="1:1" x14ac:dyDescent="0.25">
      <c r="A4" s="10" t="s">
        <v>29</v>
      </c>
    </row>
    <row r="5" spans="1:1" x14ac:dyDescent="0.25">
      <c r="A5" s="9"/>
    </row>
    <row r="6" spans="1:1" x14ac:dyDescent="0.25">
      <c r="A6" s="9"/>
    </row>
    <row r="7" spans="1:1" x14ac:dyDescent="0.25">
      <c r="A7" s="9"/>
    </row>
    <row r="8" spans="1:1" x14ac:dyDescent="0.25">
      <c r="A8" s="9"/>
    </row>
    <row r="9" spans="1:1" x14ac:dyDescent="0.25">
      <c r="A9" s="9"/>
    </row>
    <row r="10" spans="1:1" x14ac:dyDescent="0.25">
      <c r="A10" s="9"/>
    </row>
    <row r="11" spans="1:1" x14ac:dyDescent="0.25">
      <c r="A11" s="9"/>
    </row>
    <row r="12" spans="1:1" x14ac:dyDescent="0.25">
      <c r="A12" s="9"/>
    </row>
    <row r="13" spans="1:1" x14ac:dyDescent="0.25">
      <c r="A13" s="10" t="s">
        <v>34</v>
      </c>
    </row>
    <row r="14" spans="1:1" x14ac:dyDescent="0.25">
      <c r="A14" s="9"/>
    </row>
    <row r="15" spans="1:1" x14ac:dyDescent="0.25">
      <c r="A15" s="9"/>
    </row>
    <row r="16" spans="1:1" x14ac:dyDescent="0.25">
      <c r="A16" s="9"/>
    </row>
    <row r="17" spans="1:1" x14ac:dyDescent="0.25">
      <c r="A17" s="9"/>
    </row>
    <row r="18" spans="1:1" x14ac:dyDescent="0.25">
      <c r="A18" s="9"/>
    </row>
    <row r="19" spans="1:1" x14ac:dyDescent="0.25">
      <c r="A19" s="9"/>
    </row>
    <row r="20" spans="1:1" x14ac:dyDescent="0.25">
      <c r="A20" s="9"/>
    </row>
    <row r="21" spans="1:1" x14ac:dyDescent="0.25">
      <c r="A21" s="9"/>
    </row>
    <row r="22" spans="1:1" x14ac:dyDescent="0.25">
      <c r="A22" s="9"/>
    </row>
    <row r="23" spans="1:1" x14ac:dyDescent="0.25">
      <c r="A23" s="9"/>
    </row>
    <row r="24" spans="1:1" x14ac:dyDescent="0.25">
      <c r="A24" s="11" t="s">
        <v>30</v>
      </c>
    </row>
    <row r="25" spans="1:1" x14ac:dyDescent="0.25">
      <c r="A25" s="11"/>
    </row>
    <row r="26" spans="1:1" x14ac:dyDescent="0.25">
      <c r="A26" s="11" t="s">
        <v>31</v>
      </c>
    </row>
    <row r="27" spans="1:1" x14ac:dyDescent="0.25">
      <c r="A27" s="11"/>
    </row>
    <row r="28" spans="1:1" x14ac:dyDescent="0.25">
      <c r="A28" s="11"/>
    </row>
    <row r="29" spans="1:1" x14ac:dyDescent="0.25">
      <c r="A29" s="12" t="s">
        <v>39</v>
      </c>
    </row>
    <row r="30" spans="1:1" x14ac:dyDescent="0.25">
      <c r="A30" s="11"/>
    </row>
    <row r="31" spans="1:1" x14ac:dyDescent="0.25">
      <c r="A31" s="11"/>
    </row>
    <row r="32" spans="1:1" x14ac:dyDescent="0.25">
      <c r="A32" s="11" t="s">
        <v>32</v>
      </c>
    </row>
    <row r="33" spans="1:1" x14ac:dyDescent="0.25">
      <c r="A33" s="11"/>
    </row>
    <row r="34" spans="1:1" x14ac:dyDescent="0.25">
      <c r="A34" s="11" t="s">
        <v>33</v>
      </c>
    </row>
    <row r="35" spans="1:1" x14ac:dyDescent="0.25">
      <c r="A35" s="9"/>
    </row>
    <row r="36" spans="1:1" x14ac:dyDescent="0.25">
      <c r="A36" s="9"/>
    </row>
    <row r="37" spans="1:1" x14ac:dyDescent="0.25">
      <c r="A37" s="9"/>
    </row>
    <row r="38" spans="1:1" x14ac:dyDescent="0.25">
      <c r="A38" s="10" t="s">
        <v>35</v>
      </c>
    </row>
    <row r="39" spans="1:1" x14ac:dyDescent="0.25">
      <c r="A39" s="9"/>
    </row>
    <row r="40" spans="1:1" x14ac:dyDescent="0.25">
      <c r="A40" s="9"/>
    </row>
    <row r="41" spans="1:1" x14ac:dyDescent="0.25">
      <c r="A41" s="9"/>
    </row>
    <row r="42" spans="1:1" x14ac:dyDescent="0.25">
      <c r="A42" s="9"/>
    </row>
    <row r="43" spans="1:1" x14ac:dyDescent="0.25">
      <c r="A43" s="9"/>
    </row>
    <row r="44" spans="1:1" x14ac:dyDescent="0.25">
      <c r="A44" s="9"/>
    </row>
    <row r="45" spans="1:1" x14ac:dyDescent="0.25">
      <c r="A45" s="9"/>
    </row>
    <row r="46" spans="1:1" x14ac:dyDescent="0.25">
      <c r="A46" s="9"/>
    </row>
    <row r="47" spans="1:1" x14ac:dyDescent="0.25">
      <c r="A47" s="9"/>
    </row>
    <row r="48" spans="1:1" x14ac:dyDescent="0.25">
      <c r="A48" s="9"/>
    </row>
    <row r="49" spans="1:1" x14ac:dyDescent="0.25">
      <c r="A49" s="9"/>
    </row>
    <row r="50" spans="1:1" x14ac:dyDescent="0.25">
      <c r="A50" s="9"/>
    </row>
    <row r="51" spans="1:1" x14ac:dyDescent="0.25">
      <c r="A51" s="9"/>
    </row>
    <row r="52" spans="1:1" x14ac:dyDescent="0.25">
      <c r="A52" s="9"/>
    </row>
    <row r="53" spans="1:1" x14ac:dyDescent="0.25">
      <c r="A53" s="9"/>
    </row>
    <row r="54" spans="1:1" x14ac:dyDescent="0.25">
      <c r="A54" s="9"/>
    </row>
    <row r="55" spans="1:1" x14ac:dyDescent="0.25">
      <c r="A55" s="9"/>
    </row>
    <row r="56" spans="1:1" x14ac:dyDescent="0.25">
      <c r="A56" s="9"/>
    </row>
    <row r="57" spans="1:1" x14ac:dyDescent="0.25">
      <c r="A57" s="9"/>
    </row>
    <row r="58" spans="1:1" x14ac:dyDescent="0.25">
      <c r="A58" s="9"/>
    </row>
    <row r="59" spans="1:1" x14ac:dyDescent="0.25">
      <c r="A59" s="9"/>
    </row>
    <row r="60" spans="1:1" x14ac:dyDescent="0.25">
      <c r="A60" s="13" t="s">
        <v>36</v>
      </c>
    </row>
    <row r="69" spans="1:7" ht="30" x14ac:dyDescent="0.25">
      <c r="A69" s="14" t="s">
        <v>37</v>
      </c>
    </row>
    <row r="80" spans="1:7" x14ac:dyDescent="0.25">
      <c r="A80" s="66" t="s">
        <v>170</v>
      </c>
      <c r="C80" s="78"/>
      <c r="D80" s="78"/>
      <c r="E80" s="78"/>
      <c r="F80" s="78"/>
      <c r="G80" s="78"/>
    </row>
    <row r="81" spans="1:7" x14ac:dyDescent="0.25">
      <c r="A81" s="9" t="s">
        <v>49</v>
      </c>
      <c r="C81" s="78"/>
      <c r="D81" s="78"/>
      <c r="E81" s="78"/>
      <c r="F81" s="78"/>
      <c r="G81" s="78"/>
    </row>
    <row r="82" spans="1:7" x14ac:dyDescent="0.25">
      <c r="A82" s="10" t="s">
        <v>40</v>
      </c>
      <c r="C82" s="78"/>
      <c r="D82" s="78"/>
      <c r="E82" s="78"/>
      <c r="F82" s="78"/>
      <c r="G82" s="78"/>
    </row>
    <row r="83" spans="1:7" x14ac:dyDescent="0.25">
      <c r="A83" s="67" t="s">
        <v>171</v>
      </c>
      <c r="C83" s="78"/>
      <c r="D83" s="78"/>
      <c r="E83" s="78"/>
      <c r="F83" s="78"/>
      <c r="G83" s="78"/>
    </row>
    <row r="84" spans="1:7" s="15" customFormat="1" ht="45" x14ac:dyDescent="0.2">
      <c r="A84" s="80" t="s">
        <v>178</v>
      </c>
      <c r="C84" s="79"/>
      <c r="D84" s="79"/>
      <c r="E84" s="79"/>
      <c r="F84" s="79"/>
      <c r="G84" s="7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97970-E97D-4341-8C98-0B2CD655DC04}">
  <dimension ref="A1:K20"/>
  <sheetViews>
    <sheetView zoomScaleNormal="100" workbookViewId="0"/>
  </sheetViews>
  <sheetFormatPr defaultColWidth="38.42578125" defaultRowHeight="15" x14ac:dyDescent="0.25"/>
  <cols>
    <col min="1" max="1" width="28.85546875" style="39" customWidth="1"/>
    <col min="2" max="2" width="44" style="39" bestFit="1" customWidth="1"/>
    <col min="3" max="3" width="12.28515625" style="39" bestFit="1" customWidth="1"/>
    <col min="4" max="4" width="10" style="39" bestFit="1" customWidth="1"/>
    <col min="5" max="5" width="11.28515625" style="39" bestFit="1" customWidth="1"/>
    <col min="6" max="6" width="12" style="39" bestFit="1" customWidth="1"/>
    <col min="7" max="8" width="12.28515625" style="39" bestFit="1" customWidth="1"/>
    <col min="9" max="9" width="13.85546875" style="39" bestFit="1" customWidth="1"/>
    <col min="10" max="10" width="9.7109375" style="39" bestFit="1" customWidth="1"/>
    <col min="11" max="11" width="125" style="39" bestFit="1" customWidth="1"/>
    <col min="12" max="16384" width="38.42578125" style="39"/>
  </cols>
  <sheetData>
    <row r="1" spans="1:11" x14ac:dyDescent="0.25">
      <c r="A1" s="38" t="s">
        <v>106</v>
      </c>
      <c r="B1" s="38"/>
    </row>
    <row r="3" spans="1:11" x14ac:dyDescent="0.25">
      <c r="A3" s="40" t="s">
        <v>107</v>
      </c>
    </row>
    <row r="4" spans="1:11" ht="45" x14ac:dyDescent="0.25">
      <c r="A4" s="39" t="s">
        <v>18</v>
      </c>
      <c r="B4" s="39" t="s">
        <v>108</v>
      </c>
      <c r="C4" s="41" t="s">
        <v>109</v>
      </c>
      <c r="D4" s="41" t="s">
        <v>162</v>
      </c>
      <c r="E4" s="41" t="s">
        <v>163</v>
      </c>
      <c r="F4" s="41" t="s">
        <v>112</v>
      </c>
      <c r="G4" s="41" t="s">
        <v>113</v>
      </c>
      <c r="H4" s="41" t="s">
        <v>114</v>
      </c>
      <c r="I4" s="41" t="s">
        <v>115</v>
      </c>
      <c r="J4" s="41" t="s">
        <v>116</v>
      </c>
      <c r="K4" s="42" t="s">
        <v>159</v>
      </c>
    </row>
    <row r="5" spans="1:11" x14ac:dyDescent="0.25">
      <c r="A5" s="39" t="s">
        <v>117</v>
      </c>
      <c r="B5" s="39" t="s">
        <v>118</v>
      </c>
      <c r="C5" s="44">
        <v>7372898</v>
      </c>
      <c r="D5" s="45">
        <f>'Lease-Activity (Rollforward)'!K22</f>
        <v>0</v>
      </c>
      <c r="E5" s="45">
        <f>-'Lease-Activity (Rollforward)'!L22</f>
        <v>0</v>
      </c>
      <c r="F5" s="44">
        <v>0</v>
      </c>
      <c r="G5" s="44">
        <f t="shared" ref="G5:G8" si="0">SUM(C5:F5)</f>
        <v>7372898</v>
      </c>
      <c r="H5" s="44">
        <v>7372898</v>
      </c>
      <c r="I5" s="44">
        <f t="shared" ref="I5:I8" si="1">G5-H5</f>
        <v>0</v>
      </c>
      <c r="J5" s="44"/>
      <c r="K5" s="46" t="s">
        <v>179</v>
      </c>
    </row>
    <row r="6" spans="1:11" x14ac:dyDescent="0.25">
      <c r="A6" s="39" t="s">
        <v>117</v>
      </c>
      <c r="B6" s="39" t="s">
        <v>119</v>
      </c>
      <c r="C6" s="44">
        <v>20603095</v>
      </c>
      <c r="D6" s="45">
        <f>'Lease-Activity (Rollforward)'!K16</f>
        <v>709487</v>
      </c>
      <c r="E6" s="45">
        <f>-'Lease-Activity (Rollforward)'!L16</f>
        <v>-608276</v>
      </c>
      <c r="F6" s="44">
        <v>0</v>
      </c>
      <c r="G6" s="44">
        <f t="shared" si="0"/>
        <v>20704306</v>
      </c>
      <c r="H6" s="44">
        <v>20704306</v>
      </c>
      <c r="I6" s="44">
        <f t="shared" si="1"/>
        <v>0</v>
      </c>
      <c r="J6" s="44"/>
      <c r="K6" s="46" t="s">
        <v>180</v>
      </c>
    </row>
    <row r="7" spans="1:11" x14ac:dyDescent="0.25">
      <c r="A7" s="39" t="s">
        <v>117</v>
      </c>
      <c r="B7" s="39" t="s">
        <v>120</v>
      </c>
      <c r="C7" s="44">
        <v>221743</v>
      </c>
      <c r="D7" s="45">
        <f>'Lease-Activity (Rollforward)'!K26</f>
        <v>0</v>
      </c>
      <c r="E7" s="45">
        <f>-'Lease-Activity (Rollforward)'!L26</f>
        <v>0</v>
      </c>
      <c r="F7" s="44">
        <v>0</v>
      </c>
      <c r="G7" s="44">
        <f t="shared" si="0"/>
        <v>221743</v>
      </c>
      <c r="H7" s="44">
        <v>221743</v>
      </c>
      <c r="I7" s="44">
        <f t="shared" si="1"/>
        <v>0</v>
      </c>
      <c r="J7" s="44"/>
      <c r="K7" s="46" t="s">
        <v>181</v>
      </c>
    </row>
    <row r="8" spans="1:11" x14ac:dyDescent="0.25">
      <c r="A8" s="39" t="s">
        <v>117</v>
      </c>
      <c r="B8" s="39" t="s">
        <v>121</v>
      </c>
      <c r="C8" s="44">
        <v>7567230</v>
      </c>
      <c r="D8" s="45">
        <f>'SBITA-Activity (Rollforward)'!K15</f>
        <v>5519697</v>
      </c>
      <c r="E8" s="45">
        <f>-'SBITA-Activity (Rollforward)'!L15</f>
        <v>0</v>
      </c>
      <c r="F8" s="44">
        <v>0</v>
      </c>
      <c r="G8" s="44">
        <f t="shared" si="0"/>
        <v>13086927</v>
      </c>
      <c r="H8" s="44">
        <v>13086927</v>
      </c>
      <c r="I8" s="44">
        <f t="shared" si="1"/>
        <v>0</v>
      </c>
      <c r="J8" s="47"/>
      <c r="K8" s="48" t="s">
        <v>182</v>
      </c>
    </row>
    <row r="9" spans="1:11" x14ac:dyDescent="0.25">
      <c r="C9" s="41"/>
      <c r="D9" s="41"/>
      <c r="E9" s="41"/>
      <c r="F9" s="41"/>
      <c r="G9" s="41"/>
      <c r="H9" s="41"/>
      <c r="I9" s="41"/>
      <c r="J9" s="41"/>
      <c r="K9" s="81"/>
    </row>
    <row r="10" spans="1:11" x14ac:dyDescent="0.25">
      <c r="A10" s="40" t="s">
        <v>122</v>
      </c>
      <c r="C10" s="41"/>
      <c r="D10" s="41"/>
      <c r="E10" s="41"/>
      <c r="F10" s="41"/>
      <c r="G10" s="41"/>
      <c r="H10" s="41"/>
      <c r="I10" s="41"/>
      <c r="J10" s="41"/>
      <c r="K10" s="81"/>
    </row>
    <row r="11" spans="1:11" ht="45" x14ac:dyDescent="0.25">
      <c r="A11" s="39" t="s">
        <v>18</v>
      </c>
      <c r="B11" s="39" t="s">
        <v>108</v>
      </c>
      <c r="C11" s="41" t="s">
        <v>109</v>
      </c>
      <c r="D11" s="41" t="s">
        <v>110</v>
      </c>
      <c r="E11" s="41" t="s">
        <v>111</v>
      </c>
      <c r="F11" s="41" t="s">
        <v>112</v>
      </c>
      <c r="G11" s="41" t="s">
        <v>113</v>
      </c>
      <c r="H11" s="41" t="s">
        <v>114</v>
      </c>
      <c r="I11" s="41" t="s">
        <v>115</v>
      </c>
      <c r="J11" s="41" t="s">
        <v>116</v>
      </c>
      <c r="K11" s="82" t="s">
        <v>159</v>
      </c>
    </row>
    <row r="12" spans="1:11" x14ac:dyDescent="0.25">
      <c r="A12" s="39" t="s">
        <v>117</v>
      </c>
      <c r="B12" s="39" t="s">
        <v>123</v>
      </c>
      <c r="C12" s="49">
        <v>-2334733</v>
      </c>
      <c r="D12" s="50">
        <f>'Lease-Activity (Rollforward)'!L43</f>
        <v>0</v>
      </c>
      <c r="E12" s="50">
        <f>-'Lease-Activity (Rollforward)'!K43</f>
        <v>-778244</v>
      </c>
      <c r="F12" s="51">
        <v>0</v>
      </c>
      <c r="G12" s="51">
        <f t="shared" ref="G12:G15" si="2">SUM(C12:F12)</f>
        <v>-3112977</v>
      </c>
      <c r="H12" s="51">
        <v>-3112978</v>
      </c>
      <c r="I12" s="51">
        <f t="shared" ref="I12:I15" si="3">G12-H12</f>
        <v>1</v>
      </c>
      <c r="J12" s="51"/>
      <c r="K12" s="46" t="s">
        <v>183</v>
      </c>
    </row>
    <row r="13" spans="1:11" x14ac:dyDescent="0.25">
      <c r="A13" s="39" t="s">
        <v>117</v>
      </c>
      <c r="B13" s="39" t="s">
        <v>124</v>
      </c>
      <c r="C13" s="49">
        <v>-12982835</v>
      </c>
      <c r="D13" s="50">
        <f>'Lease-Activity (Rollforward)'!L37</f>
        <v>398977</v>
      </c>
      <c r="E13" s="50">
        <f>-'Lease-Activity (Rollforward)'!K37</f>
        <v>-4355056</v>
      </c>
      <c r="F13" s="51">
        <v>0</v>
      </c>
      <c r="G13" s="51">
        <f t="shared" si="2"/>
        <v>-16938914</v>
      </c>
      <c r="H13" s="51">
        <v>-16938914</v>
      </c>
      <c r="I13" s="51">
        <f t="shared" si="3"/>
        <v>0</v>
      </c>
      <c r="J13" s="52"/>
      <c r="K13" s="46" t="s">
        <v>184</v>
      </c>
    </row>
    <row r="14" spans="1:11" x14ac:dyDescent="0.25">
      <c r="A14" s="39" t="s">
        <v>117</v>
      </c>
      <c r="B14" s="39" t="s">
        <v>125</v>
      </c>
      <c r="C14" s="49">
        <v>-147829</v>
      </c>
      <c r="D14" s="50">
        <f>'Lease-Activity (Rollforward)'!L47</f>
        <v>0</v>
      </c>
      <c r="E14" s="50">
        <f>-'Lease-Activity (Rollforward)'!K47</f>
        <v>-49276</v>
      </c>
      <c r="F14" s="51">
        <v>0</v>
      </c>
      <c r="G14" s="51">
        <f t="shared" si="2"/>
        <v>-197105</v>
      </c>
      <c r="H14" s="51">
        <v>-197105</v>
      </c>
      <c r="I14" s="51">
        <f t="shared" si="3"/>
        <v>0</v>
      </c>
      <c r="J14" s="51"/>
      <c r="K14" s="46" t="s">
        <v>185</v>
      </c>
    </row>
    <row r="15" spans="1:11" x14ac:dyDescent="0.25">
      <c r="A15" s="39" t="s">
        <v>117</v>
      </c>
      <c r="B15" s="39" t="s">
        <v>126</v>
      </c>
      <c r="C15" s="49">
        <v>-5288054</v>
      </c>
      <c r="D15" s="50">
        <f>'SBITA-Activity (Rollforward)'!L23</f>
        <v>0</v>
      </c>
      <c r="E15" s="50">
        <f>-'SBITA-Activity (Rollforward)'!K23</f>
        <v>-3441756</v>
      </c>
      <c r="F15" s="51">
        <v>0</v>
      </c>
      <c r="G15" s="51">
        <f t="shared" si="2"/>
        <v>-8729810</v>
      </c>
      <c r="H15" s="51">
        <v>-8729810</v>
      </c>
      <c r="I15" s="51">
        <f t="shared" si="3"/>
        <v>0</v>
      </c>
      <c r="J15" s="51"/>
      <c r="K15" s="48" t="s">
        <v>186</v>
      </c>
    </row>
    <row r="18" spans="1:1" x14ac:dyDescent="0.25">
      <c r="A18" s="43" t="s">
        <v>160</v>
      </c>
    </row>
    <row r="19" spans="1:1" x14ac:dyDescent="0.25">
      <c r="A19" s="39" t="s">
        <v>161</v>
      </c>
    </row>
    <row r="20" spans="1:1" x14ac:dyDescent="0.25">
      <c r="A20" s="39" t="s">
        <v>169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C9978-EF1E-48D7-A714-BFE526882883}">
  <dimension ref="A1:H52"/>
  <sheetViews>
    <sheetView workbookViewId="0">
      <selection sqref="A1:B1"/>
    </sheetView>
  </sheetViews>
  <sheetFormatPr defaultRowHeight="15" x14ac:dyDescent="0.25"/>
  <cols>
    <col min="1" max="1" width="46.28515625" style="53" customWidth="1"/>
    <col min="2" max="2" width="11" style="53" bestFit="1" customWidth="1"/>
    <col min="3" max="6" width="16.7109375" style="53" customWidth="1"/>
    <col min="7" max="7" width="36.140625" style="53" bestFit="1" customWidth="1"/>
    <col min="8" max="16384" width="9.140625" style="53"/>
  </cols>
  <sheetData>
    <row r="1" spans="1:8" x14ac:dyDescent="0.25">
      <c r="A1" s="70" t="s">
        <v>127</v>
      </c>
      <c r="B1" s="70"/>
      <c r="C1" s="70"/>
      <c r="D1" s="70"/>
      <c r="E1" s="70"/>
      <c r="F1" s="70"/>
    </row>
    <row r="2" spans="1:8" x14ac:dyDescent="0.25">
      <c r="H2" s="54"/>
    </row>
    <row r="3" spans="1:8" x14ac:dyDescent="0.25">
      <c r="A3" s="55" t="s">
        <v>128</v>
      </c>
      <c r="H3" s="54"/>
    </row>
    <row r="4" spans="1:8" x14ac:dyDescent="0.25">
      <c r="A4" s="54" t="s">
        <v>172</v>
      </c>
    </row>
    <row r="5" spans="1:8" x14ac:dyDescent="0.25">
      <c r="A5" s="54" t="s">
        <v>173</v>
      </c>
    </row>
    <row r="6" spans="1:8" x14ac:dyDescent="0.25">
      <c r="A6" s="54" t="s">
        <v>174</v>
      </c>
    </row>
    <row r="8" spans="1:8" x14ac:dyDescent="0.25">
      <c r="C8" s="68" t="s">
        <v>129</v>
      </c>
      <c r="D8" s="68"/>
      <c r="E8" s="68" t="s">
        <v>130</v>
      </c>
      <c r="F8" s="68"/>
    </row>
    <row r="9" spans="1:8" x14ac:dyDescent="0.25">
      <c r="B9" s="53" t="s">
        <v>59</v>
      </c>
      <c r="C9" s="53" t="s">
        <v>48</v>
      </c>
      <c r="D9" s="53" t="s">
        <v>131</v>
      </c>
      <c r="E9" s="53" t="s">
        <v>48</v>
      </c>
      <c r="F9" s="53" t="s">
        <v>131</v>
      </c>
      <c r="G9" s="56" t="s">
        <v>166</v>
      </c>
    </row>
    <row r="10" spans="1:8" x14ac:dyDescent="0.25">
      <c r="B10" s="53" t="s">
        <v>132</v>
      </c>
      <c r="C10" s="59">
        <f>'Lease-Lessee Footnote'!C28</f>
        <v>2766320</v>
      </c>
      <c r="D10" s="59">
        <f>'Lease-Lessee Footnote'!D28</f>
        <v>118343</v>
      </c>
      <c r="E10" s="60">
        <f>'Lease-Lessee Footnote'!C21</f>
        <v>0</v>
      </c>
      <c r="F10" s="60">
        <f>'Lease-Lessee Footnote'!D21</f>
        <v>0</v>
      </c>
    </row>
    <row r="11" spans="1:8" x14ac:dyDescent="0.25">
      <c r="B11" s="53" t="s">
        <v>133</v>
      </c>
      <c r="C11" s="59">
        <f>'Lease-Lessee Footnote'!C29</f>
        <v>2318889</v>
      </c>
      <c r="D11" s="59">
        <f>'Lease-Lessee Footnote'!D29</f>
        <v>89119</v>
      </c>
      <c r="E11" s="60">
        <f>'Lease-Lessee Footnote'!C22</f>
        <v>0</v>
      </c>
      <c r="F11" s="60">
        <f>'Lease-Lessee Footnote'!D22</f>
        <v>0</v>
      </c>
    </row>
    <row r="12" spans="1:8" x14ac:dyDescent="0.25">
      <c r="B12" s="53" t="s">
        <v>134</v>
      </c>
      <c r="C12" s="59">
        <f>'Lease-Lessee Footnote'!C30</f>
        <v>1398892</v>
      </c>
      <c r="D12" s="59">
        <f>'Lease-Lessee Footnote'!D30</f>
        <v>62245</v>
      </c>
      <c r="E12" s="60">
        <f>'Lease-Lessee Footnote'!C23</f>
        <v>0</v>
      </c>
      <c r="F12" s="60">
        <f>'Lease-Lessee Footnote'!D23</f>
        <v>0</v>
      </c>
    </row>
    <row r="13" spans="1:8" x14ac:dyDescent="0.25">
      <c r="B13" s="53" t="s">
        <v>135</v>
      </c>
      <c r="C13" s="59">
        <f>'Lease-Lessee Footnote'!C31</f>
        <v>499383</v>
      </c>
      <c r="D13" s="59">
        <f>'Lease-Lessee Footnote'!D31</f>
        <v>45970</v>
      </c>
      <c r="E13" s="60">
        <f>'Lease-Lessee Footnote'!C24</f>
        <v>0</v>
      </c>
      <c r="F13" s="60">
        <f>'Lease-Lessee Footnote'!D24</f>
        <v>0</v>
      </c>
    </row>
    <row r="14" spans="1:8" x14ac:dyDescent="0.25">
      <c r="B14" s="53" t="s">
        <v>136</v>
      </c>
      <c r="C14" s="59">
        <f>'Lease-Lessee Footnote'!C32</f>
        <v>389906</v>
      </c>
      <c r="D14" s="59">
        <f>'Lease-Lessee Footnote'!D32</f>
        <v>33948</v>
      </c>
      <c r="E14" s="60">
        <v>0</v>
      </c>
      <c r="F14" s="60">
        <v>0</v>
      </c>
    </row>
    <row r="15" spans="1:8" x14ac:dyDescent="0.25">
      <c r="B15" s="53" t="s">
        <v>137</v>
      </c>
      <c r="C15" s="59">
        <f>'Lease-Lessee Footnote'!C33</f>
        <v>1314543</v>
      </c>
      <c r="D15" s="59">
        <f>'Lease-Lessee Footnote'!D33</f>
        <v>64410</v>
      </c>
      <c r="E15" s="60">
        <v>0</v>
      </c>
      <c r="F15" s="60">
        <v>0</v>
      </c>
    </row>
    <row r="16" spans="1:8" x14ac:dyDescent="0.25">
      <c r="B16" s="53" t="s">
        <v>138</v>
      </c>
      <c r="C16" s="59">
        <f>'[1]Lease - Future Pmts'!C27</f>
        <v>0</v>
      </c>
      <c r="D16" s="59">
        <f>'[1]Lease - Future Pmts'!D27</f>
        <v>0</v>
      </c>
      <c r="E16" s="60">
        <v>0</v>
      </c>
      <c r="F16" s="60">
        <v>0</v>
      </c>
    </row>
    <row r="17" spans="1:7" x14ac:dyDescent="0.25">
      <c r="B17" s="53" t="s">
        <v>139</v>
      </c>
      <c r="C17" s="59">
        <f>'[1]Lease - Future Pmts'!C28</f>
        <v>0</v>
      </c>
      <c r="D17" s="59">
        <f>'[1]Lease - Future Pmts'!D28</f>
        <v>0</v>
      </c>
      <c r="E17" s="60">
        <v>0</v>
      </c>
      <c r="F17" s="60">
        <v>0</v>
      </c>
    </row>
    <row r="18" spans="1:7" x14ac:dyDescent="0.25">
      <c r="B18" s="53" t="s">
        <v>140</v>
      </c>
      <c r="C18" s="59">
        <f>'[2]Lease - Lessee Footnote'!C35</f>
        <v>0</v>
      </c>
      <c r="D18" s="59">
        <f>'[2]Lease - Lessee Footnote'!D35</f>
        <v>0</v>
      </c>
      <c r="E18" s="60">
        <v>0</v>
      </c>
      <c r="F18" s="60">
        <v>0</v>
      </c>
    </row>
    <row r="19" spans="1:7" x14ac:dyDescent="0.25">
      <c r="B19" s="53" t="s">
        <v>141</v>
      </c>
      <c r="C19" s="59">
        <v>0</v>
      </c>
      <c r="D19" s="59">
        <f>'[2]Lease - Lessee Footnote'!D36</f>
        <v>0</v>
      </c>
      <c r="E19" s="60">
        <v>0</v>
      </c>
      <c r="F19" s="60">
        <v>0</v>
      </c>
    </row>
    <row r="20" spans="1:7" x14ac:dyDescent="0.25">
      <c r="B20" s="53" t="s">
        <v>142</v>
      </c>
      <c r="C20" s="59">
        <v>0</v>
      </c>
      <c r="D20" s="59">
        <v>0</v>
      </c>
      <c r="E20" s="60">
        <v>0</v>
      </c>
      <c r="F20" s="60">
        <v>0</v>
      </c>
    </row>
    <row r="21" spans="1:7" x14ac:dyDescent="0.25">
      <c r="B21" s="53" t="s">
        <v>143</v>
      </c>
      <c r="C21" s="59">
        <v>0</v>
      </c>
      <c r="D21" s="59">
        <v>0</v>
      </c>
      <c r="E21" s="60">
        <v>0</v>
      </c>
      <c r="F21" s="60">
        <v>0</v>
      </c>
    </row>
    <row r="22" spans="1:7" x14ac:dyDescent="0.25">
      <c r="B22" s="53" t="s">
        <v>144</v>
      </c>
      <c r="C22" s="59">
        <v>0</v>
      </c>
      <c r="D22" s="59">
        <v>0</v>
      </c>
      <c r="E22" s="60">
        <v>0</v>
      </c>
      <c r="F22" s="60">
        <v>0</v>
      </c>
    </row>
    <row r="23" spans="1:7" x14ac:dyDescent="0.25">
      <c r="B23" s="53" t="s">
        <v>145</v>
      </c>
      <c r="C23" s="59">
        <v>0</v>
      </c>
      <c r="D23" s="59">
        <v>0</v>
      </c>
      <c r="E23" s="60">
        <v>0</v>
      </c>
      <c r="F23" s="60">
        <v>0</v>
      </c>
    </row>
    <row r="24" spans="1:7" ht="15.75" thickBot="1" x14ac:dyDescent="0.3">
      <c r="B24" s="57" t="s">
        <v>46</v>
      </c>
      <c r="C24" s="61">
        <f>SUM(C10:C23)</f>
        <v>8687933</v>
      </c>
      <c r="D24" s="61">
        <f>SUM(D10:D23)</f>
        <v>414035</v>
      </c>
      <c r="E24" s="61">
        <f>SUM(E10:E23)</f>
        <v>0</v>
      </c>
      <c r="F24" s="61">
        <f>SUM(F10:F23)</f>
        <v>0</v>
      </c>
    </row>
    <row r="25" spans="1:7" ht="15.75" thickTop="1" x14ac:dyDescent="0.25"/>
    <row r="26" spans="1:7" x14ac:dyDescent="0.25">
      <c r="A26" s="69" t="s">
        <v>146</v>
      </c>
      <c r="B26" s="69"/>
      <c r="C26" s="69"/>
      <c r="D26" s="69"/>
      <c r="E26" s="69"/>
      <c r="F26" s="69"/>
    </row>
    <row r="27" spans="1:7" x14ac:dyDescent="0.25">
      <c r="A27" s="54" t="s">
        <v>175</v>
      </c>
      <c r="B27" s="54"/>
      <c r="C27" s="54"/>
      <c r="D27" s="54"/>
      <c r="E27" s="54"/>
      <c r="F27" s="54"/>
    </row>
    <row r="28" spans="1:7" x14ac:dyDescent="0.25">
      <c r="A28" s="54" t="s">
        <v>176</v>
      </c>
      <c r="B28" s="54"/>
      <c r="C28" s="54"/>
      <c r="D28" s="54"/>
      <c r="E28" s="54"/>
      <c r="F28" s="54"/>
    </row>
    <row r="29" spans="1:7" x14ac:dyDescent="0.25">
      <c r="A29" s="54" t="s">
        <v>177</v>
      </c>
      <c r="B29" s="54"/>
      <c r="C29" s="54"/>
      <c r="D29" s="54"/>
      <c r="E29" s="54"/>
      <c r="F29" s="54"/>
    </row>
    <row r="31" spans="1:7" x14ac:dyDescent="0.25">
      <c r="C31" s="68" t="s">
        <v>129</v>
      </c>
      <c r="D31" s="68"/>
      <c r="E31" s="68" t="s">
        <v>130</v>
      </c>
      <c r="F31" s="68"/>
    </row>
    <row r="32" spans="1:7" x14ac:dyDescent="0.25">
      <c r="B32" s="53" t="s">
        <v>59</v>
      </c>
      <c r="C32" s="53" t="s">
        <v>48</v>
      </c>
      <c r="D32" s="53" t="s">
        <v>131</v>
      </c>
      <c r="E32" s="53" t="s">
        <v>48</v>
      </c>
      <c r="F32" s="53" t="s">
        <v>131</v>
      </c>
      <c r="G32" s="58" t="s">
        <v>165</v>
      </c>
    </row>
    <row r="33" spans="2:6" x14ac:dyDescent="0.25">
      <c r="B33" s="53" t="s">
        <v>132</v>
      </c>
      <c r="C33" s="59">
        <f>'Subscription - Footnote'!C26</f>
        <v>3704267</v>
      </c>
      <c r="D33" s="59">
        <f>'Subscription - Footnote'!D26</f>
        <v>131285</v>
      </c>
      <c r="E33" s="60">
        <f>'Subscription - Footnote'!C19</f>
        <v>0</v>
      </c>
      <c r="F33" s="60">
        <f>'Subscription - Footnote'!D19</f>
        <v>0</v>
      </c>
    </row>
    <row r="34" spans="2:6" x14ac:dyDescent="0.25">
      <c r="B34" s="53" t="s">
        <v>133</v>
      </c>
      <c r="C34" s="59">
        <f>'Subscription - Footnote'!C27</f>
        <v>810840</v>
      </c>
      <c r="D34" s="59">
        <f>'Subscription - Footnote'!D27</f>
        <v>8048</v>
      </c>
      <c r="E34" s="60">
        <f>'Subscription - Footnote'!C20</f>
        <v>0</v>
      </c>
      <c r="F34" s="60">
        <f>'Subscription - Footnote'!D20</f>
        <v>0</v>
      </c>
    </row>
    <row r="35" spans="2:6" x14ac:dyDescent="0.25">
      <c r="B35" s="53" t="s">
        <v>134</v>
      </c>
      <c r="C35" s="59">
        <v>0</v>
      </c>
      <c r="D35" s="59">
        <v>0</v>
      </c>
      <c r="E35" s="60">
        <f>'Subscription - Footnote'!C21</f>
        <v>0</v>
      </c>
      <c r="F35" s="60">
        <f>'Subscription - Footnote'!D21</f>
        <v>0</v>
      </c>
    </row>
    <row r="36" spans="2:6" x14ac:dyDescent="0.25">
      <c r="B36" s="53" t="s">
        <v>135</v>
      </c>
      <c r="C36" s="59">
        <v>0</v>
      </c>
      <c r="D36" s="59">
        <v>0</v>
      </c>
      <c r="E36" s="60">
        <f>'Subscription - Footnote'!C22</f>
        <v>0</v>
      </c>
      <c r="F36" s="60">
        <f>'Subscription - Footnote'!D22</f>
        <v>0</v>
      </c>
    </row>
    <row r="37" spans="2:6" x14ac:dyDescent="0.25">
      <c r="B37" s="53" t="s">
        <v>136</v>
      </c>
      <c r="C37" s="59">
        <v>0</v>
      </c>
      <c r="D37" s="59">
        <v>0</v>
      </c>
      <c r="E37" s="60">
        <v>0</v>
      </c>
      <c r="F37" s="60">
        <v>0</v>
      </c>
    </row>
    <row r="38" spans="2:6" x14ac:dyDescent="0.25">
      <c r="B38" s="53" t="s">
        <v>137</v>
      </c>
      <c r="C38" s="59">
        <v>0</v>
      </c>
      <c r="D38" s="59">
        <v>0</v>
      </c>
      <c r="E38" s="60">
        <v>0</v>
      </c>
      <c r="F38" s="60">
        <v>0</v>
      </c>
    </row>
    <row r="39" spans="2:6" x14ac:dyDescent="0.25">
      <c r="B39" s="53" t="s">
        <v>138</v>
      </c>
      <c r="C39" s="59">
        <v>0</v>
      </c>
      <c r="D39" s="59">
        <v>0</v>
      </c>
      <c r="E39" s="60">
        <v>0</v>
      </c>
      <c r="F39" s="60">
        <v>0</v>
      </c>
    </row>
    <row r="40" spans="2:6" x14ac:dyDescent="0.25">
      <c r="B40" s="53" t="s">
        <v>139</v>
      </c>
      <c r="C40" s="59">
        <v>0</v>
      </c>
      <c r="D40" s="59">
        <v>0</v>
      </c>
      <c r="E40" s="60">
        <v>0</v>
      </c>
      <c r="F40" s="60">
        <v>0</v>
      </c>
    </row>
    <row r="41" spans="2:6" x14ac:dyDescent="0.25">
      <c r="B41" s="53" t="s">
        <v>140</v>
      </c>
      <c r="C41" s="59">
        <v>0</v>
      </c>
      <c r="D41" s="59">
        <v>0</v>
      </c>
      <c r="E41" s="60">
        <v>0</v>
      </c>
      <c r="F41" s="60">
        <v>0</v>
      </c>
    </row>
    <row r="42" spans="2:6" x14ac:dyDescent="0.25">
      <c r="B42" s="53" t="s">
        <v>141</v>
      </c>
      <c r="C42" s="59">
        <v>0</v>
      </c>
      <c r="D42" s="59">
        <v>0</v>
      </c>
      <c r="E42" s="60">
        <v>0</v>
      </c>
      <c r="F42" s="60">
        <v>0</v>
      </c>
    </row>
    <row r="43" spans="2:6" x14ac:dyDescent="0.25">
      <c r="B43" s="53" t="s">
        <v>142</v>
      </c>
      <c r="C43" s="59">
        <v>0</v>
      </c>
      <c r="D43" s="59">
        <v>0</v>
      </c>
      <c r="E43" s="60">
        <v>0</v>
      </c>
      <c r="F43" s="60">
        <v>0</v>
      </c>
    </row>
    <row r="44" spans="2:6" x14ac:dyDescent="0.25">
      <c r="B44" s="53" t="s">
        <v>143</v>
      </c>
      <c r="C44" s="59">
        <v>0</v>
      </c>
      <c r="D44" s="59">
        <v>0</v>
      </c>
      <c r="E44" s="60">
        <v>0</v>
      </c>
      <c r="F44" s="60">
        <v>0</v>
      </c>
    </row>
    <row r="45" spans="2:6" x14ac:dyDescent="0.25">
      <c r="B45" s="53" t="s">
        <v>144</v>
      </c>
      <c r="C45" s="59">
        <v>0</v>
      </c>
      <c r="D45" s="59">
        <v>0</v>
      </c>
      <c r="E45" s="60">
        <v>0</v>
      </c>
      <c r="F45" s="60">
        <v>0</v>
      </c>
    </row>
    <row r="46" spans="2:6" x14ac:dyDescent="0.25">
      <c r="B46" s="53" t="s">
        <v>145</v>
      </c>
      <c r="C46" s="59">
        <v>0</v>
      </c>
      <c r="D46" s="59">
        <v>0</v>
      </c>
      <c r="E46" s="60">
        <v>0</v>
      </c>
      <c r="F46" s="60">
        <v>0</v>
      </c>
    </row>
    <row r="47" spans="2:6" ht="15.75" thickBot="1" x14ac:dyDescent="0.3">
      <c r="B47" s="57" t="s">
        <v>46</v>
      </c>
      <c r="C47" s="62">
        <f>SUM(C33:C46)</f>
        <v>4515107</v>
      </c>
      <c r="D47" s="62">
        <f t="shared" ref="D47:F47" si="0">SUM(D33:D46)</f>
        <v>139333</v>
      </c>
      <c r="E47" s="62">
        <f t="shared" si="0"/>
        <v>0</v>
      </c>
      <c r="F47" s="62">
        <f t="shared" si="0"/>
        <v>0</v>
      </c>
    </row>
    <row r="48" spans="2:6" ht="15.75" thickTop="1" x14ac:dyDescent="0.25"/>
    <row r="50" spans="1:1" x14ac:dyDescent="0.25">
      <c r="A50" s="43" t="s">
        <v>160</v>
      </c>
    </row>
    <row r="51" spans="1:1" x14ac:dyDescent="0.25">
      <c r="A51" s="39" t="s">
        <v>167</v>
      </c>
    </row>
    <row r="52" spans="1:1" x14ac:dyDescent="0.25">
      <c r="A52" s="39" t="s">
        <v>168</v>
      </c>
    </row>
  </sheetData>
  <mergeCells count="8">
    <mergeCell ref="C31:D31"/>
    <mergeCell ref="E31:F31"/>
    <mergeCell ref="A26:F26"/>
    <mergeCell ref="A1:B1"/>
    <mergeCell ref="C1:D1"/>
    <mergeCell ref="E1:F1"/>
    <mergeCell ref="C8:D8"/>
    <mergeCell ref="E8:F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550D7-B783-4176-AD00-BB0D85FCD7E9}">
  <dimension ref="A1:L12"/>
  <sheetViews>
    <sheetView workbookViewId="0">
      <selection sqref="A1:B1"/>
    </sheetView>
  </sheetViews>
  <sheetFormatPr defaultColWidth="45.28515625" defaultRowHeight="15" x14ac:dyDescent="0.25"/>
  <cols>
    <col min="1" max="1" width="36" style="54" customWidth="1"/>
    <col min="2" max="2" width="43" style="54" bestFit="1" customWidth="1"/>
    <col min="3" max="3" width="9.7109375" style="54" bestFit="1" customWidth="1"/>
    <col min="4" max="4" width="13.42578125" style="54" bestFit="1" customWidth="1"/>
    <col min="5" max="5" width="10.5703125" style="54" bestFit="1" customWidth="1"/>
    <col min="6" max="6" width="11.28515625" style="54" bestFit="1" customWidth="1"/>
    <col min="7" max="7" width="12" style="54" bestFit="1" customWidth="1"/>
    <col min="8" max="8" width="11.28515625" style="54" bestFit="1" customWidth="1"/>
    <col min="9" max="9" width="12.85546875" style="54" bestFit="1" customWidth="1"/>
    <col min="10" max="10" width="13.5703125" style="54" bestFit="1" customWidth="1"/>
    <col min="11" max="11" width="9.7109375" style="54" bestFit="1" customWidth="1"/>
    <col min="12" max="12" width="93.140625" style="54" bestFit="1" customWidth="1"/>
    <col min="13" max="16384" width="45.28515625" style="54"/>
  </cols>
  <sheetData>
    <row r="1" spans="1:12" x14ac:dyDescent="0.25">
      <c r="A1" s="70" t="s">
        <v>147</v>
      </c>
      <c r="B1" s="70"/>
    </row>
    <row r="3" spans="1:12" s="53" customFormat="1" ht="45" x14ac:dyDescent="0.25">
      <c r="A3" s="53" t="s">
        <v>18</v>
      </c>
      <c r="B3" s="53" t="s">
        <v>148</v>
      </c>
      <c r="C3" s="53" t="s">
        <v>149</v>
      </c>
      <c r="D3" s="53" t="s">
        <v>150</v>
      </c>
      <c r="E3" s="53" t="s">
        <v>151</v>
      </c>
      <c r="F3" s="53" t="s">
        <v>152</v>
      </c>
      <c r="G3" s="53" t="s">
        <v>112</v>
      </c>
      <c r="H3" s="53" t="s">
        <v>113</v>
      </c>
      <c r="I3" s="53" t="s">
        <v>114</v>
      </c>
      <c r="J3" s="53" t="s">
        <v>153</v>
      </c>
      <c r="K3" s="53" t="s">
        <v>116</v>
      </c>
      <c r="L3" s="54"/>
    </row>
    <row r="4" spans="1:12" x14ac:dyDescent="0.25">
      <c r="A4" s="54" t="s">
        <v>154</v>
      </c>
      <c r="B4" s="54" t="s">
        <v>155</v>
      </c>
      <c r="C4" s="54" t="s">
        <v>156</v>
      </c>
      <c r="D4" s="63">
        <v>-13520600</v>
      </c>
      <c r="E4" s="64">
        <f>'Lease-Activity (Rollforward)'!E28</f>
        <v>5542153</v>
      </c>
      <c r="F4" s="64">
        <f>-'Lease-Activity (Rollforward)'!D28</f>
        <v>-709487</v>
      </c>
      <c r="G4" s="65">
        <v>0</v>
      </c>
      <c r="H4" s="63">
        <f t="shared" ref="H4:H5" si="0">SUM(D4:G4)</f>
        <v>-8687934</v>
      </c>
      <c r="I4" s="63">
        <v>-8687934</v>
      </c>
      <c r="J4" s="63">
        <f t="shared" ref="J4:J5" si="1">H4-I4</f>
        <v>0</v>
      </c>
      <c r="L4" s="46" t="s">
        <v>188</v>
      </c>
    </row>
    <row r="5" spans="1:12" x14ac:dyDescent="0.25">
      <c r="A5" s="54" t="s">
        <v>154</v>
      </c>
      <c r="B5" s="54" t="s">
        <v>157</v>
      </c>
      <c r="C5" s="54" t="s">
        <v>158</v>
      </c>
      <c r="D5" s="63">
        <v>-1593278</v>
      </c>
      <c r="E5" s="64">
        <f>'SBITA-Activity (Rollforward)'!E15</f>
        <v>2597867</v>
      </c>
      <c r="F5" s="64">
        <f>-'SBITA-Activity (Rollforward)'!D15</f>
        <v>-5519697</v>
      </c>
      <c r="G5" s="65">
        <v>0</v>
      </c>
      <c r="H5" s="63">
        <f t="shared" si="0"/>
        <v>-4515108</v>
      </c>
      <c r="I5" s="63">
        <v>-4515108</v>
      </c>
      <c r="J5" s="63">
        <f t="shared" si="1"/>
        <v>0</v>
      </c>
      <c r="L5" s="48" t="s">
        <v>189</v>
      </c>
    </row>
    <row r="7" spans="1:12" x14ac:dyDescent="0.25">
      <c r="L7" s="7"/>
    </row>
    <row r="10" spans="1:12" x14ac:dyDescent="0.25">
      <c r="A10" s="43" t="s">
        <v>160</v>
      </c>
    </row>
    <row r="11" spans="1:12" x14ac:dyDescent="0.25">
      <c r="A11" s="39" t="s">
        <v>187</v>
      </c>
    </row>
    <row r="12" spans="1:12" x14ac:dyDescent="0.25">
      <c r="A12" s="39" t="s">
        <v>169</v>
      </c>
    </row>
  </sheetData>
  <mergeCells count="1">
    <mergeCell ref="A1:B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098AB-2335-4B5C-8ED6-523D44145900}">
  <sheetPr>
    <tabColor theme="4" tint="0.59999389629810485"/>
  </sheetPr>
  <dimension ref="A1:H33"/>
  <sheetViews>
    <sheetView showGridLines="0" showWhiteSpace="0" workbookViewId="0"/>
  </sheetViews>
  <sheetFormatPr defaultRowHeight="14.25" x14ac:dyDescent="0.2"/>
  <cols>
    <col min="1" max="1" width="11.42578125" style="24" bestFit="1" customWidth="1"/>
    <col min="2" max="2" width="40" style="24" bestFit="1" customWidth="1"/>
    <col min="3" max="4" width="34.28515625" style="24" bestFit="1" customWidth="1"/>
    <col min="5" max="6" width="22.85546875" style="24" bestFit="1" customWidth="1"/>
    <col min="7" max="8" width="3.7109375" style="24" bestFit="1" customWidth="1"/>
    <col min="9" max="16384" width="9.140625" style="24"/>
  </cols>
  <sheetData>
    <row r="1" spans="1:8" ht="15" x14ac:dyDescent="0.25">
      <c r="A1" s="23"/>
      <c r="B1" s="23" t="s">
        <v>70</v>
      </c>
    </row>
    <row r="2" spans="1:8" ht="15" x14ac:dyDescent="0.25">
      <c r="A2" s="23"/>
      <c r="B2" s="23" t="s">
        <v>17</v>
      </c>
    </row>
    <row r="3" spans="1:8" ht="15" x14ac:dyDescent="0.25">
      <c r="A3" s="23"/>
      <c r="B3" s="23" t="s">
        <v>45</v>
      </c>
    </row>
    <row r="5" spans="1:8" ht="15" x14ac:dyDescent="0.25">
      <c r="A5" s="23"/>
      <c r="B5" s="23" t="s">
        <v>69</v>
      </c>
    </row>
    <row r="7" spans="1:8" x14ac:dyDescent="0.2">
      <c r="B7" s="71" t="s">
        <v>68</v>
      </c>
      <c r="C7" s="71"/>
      <c r="D7" s="71"/>
      <c r="E7" s="71"/>
      <c r="F7" s="71"/>
      <c r="G7" s="71"/>
      <c r="H7" s="71"/>
    </row>
    <row r="9" spans="1:8" x14ac:dyDescent="0.2">
      <c r="C9" s="72" t="s">
        <v>67</v>
      </c>
      <c r="D9" s="72"/>
    </row>
    <row r="10" spans="1:8" x14ac:dyDescent="0.2">
      <c r="B10" s="26" t="s">
        <v>66</v>
      </c>
      <c r="C10" s="26" t="s">
        <v>65</v>
      </c>
      <c r="D10" s="26" t="s">
        <v>64</v>
      </c>
    </row>
    <row r="11" spans="1:8" x14ac:dyDescent="0.2">
      <c r="B11" s="25" t="s">
        <v>4</v>
      </c>
      <c r="C11" s="27">
        <v>20704306</v>
      </c>
      <c r="D11" s="27">
        <v>16938914</v>
      </c>
    </row>
    <row r="12" spans="1:8" x14ac:dyDescent="0.2">
      <c r="B12" s="25" t="s">
        <v>41</v>
      </c>
      <c r="C12" s="27">
        <v>221743</v>
      </c>
      <c r="D12" s="27">
        <v>197105</v>
      </c>
    </row>
    <row r="13" spans="1:8" x14ac:dyDescent="0.2">
      <c r="B13" s="25" t="s">
        <v>63</v>
      </c>
      <c r="C13" s="27">
        <v>7372898</v>
      </c>
      <c r="D13" s="27">
        <v>3112978</v>
      </c>
    </row>
    <row r="14" spans="1:8" x14ac:dyDescent="0.2">
      <c r="B14" s="25" t="s">
        <v>62</v>
      </c>
      <c r="C14" s="27">
        <f>SUM(C11:C13)</f>
        <v>28298947</v>
      </c>
      <c r="D14" s="27">
        <f>SUM(D11:D13)</f>
        <v>20248997</v>
      </c>
    </row>
    <row r="17" spans="2:8" x14ac:dyDescent="0.2">
      <c r="B17" s="71" t="s">
        <v>61</v>
      </c>
      <c r="C17" s="71"/>
      <c r="D17" s="71"/>
      <c r="E17" s="71"/>
      <c r="F17" s="71"/>
      <c r="G17" s="71"/>
      <c r="H17" s="71"/>
    </row>
    <row r="19" spans="2:8" s="28" customFormat="1" x14ac:dyDescent="0.2">
      <c r="C19" s="74" t="s">
        <v>164</v>
      </c>
      <c r="D19" s="74"/>
      <c r="E19" s="74"/>
    </row>
    <row r="20" spans="2:8" s="28" customFormat="1" x14ac:dyDescent="0.2">
      <c r="B20" s="29" t="s">
        <v>59</v>
      </c>
      <c r="C20" s="29" t="s">
        <v>47</v>
      </c>
      <c r="D20" s="29" t="s">
        <v>58</v>
      </c>
      <c r="E20" s="29" t="s">
        <v>57</v>
      </c>
    </row>
    <row r="21" spans="2:8" s="28" customFormat="1" x14ac:dyDescent="0.2">
      <c r="B21" s="30" t="s">
        <v>55</v>
      </c>
      <c r="C21" s="34"/>
      <c r="D21" s="34"/>
      <c r="E21" s="31"/>
    </row>
    <row r="22" spans="2:8" s="28" customFormat="1" x14ac:dyDescent="0.2">
      <c r="B22" s="30" t="s">
        <v>54</v>
      </c>
      <c r="C22" s="34"/>
      <c r="D22" s="34"/>
      <c r="E22" s="31"/>
    </row>
    <row r="23" spans="2:8" s="28" customFormat="1" x14ac:dyDescent="0.2">
      <c r="B23" s="30" t="s">
        <v>53</v>
      </c>
      <c r="C23" s="34"/>
      <c r="D23" s="34"/>
      <c r="E23" s="31"/>
    </row>
    <row r="24" spans="2:8" s="28" customFormat="1" x14ac:dyDescent="0.2">
      <c r="B24" s="30" t="s">
        <v>52</v>
      </c>
      <c r="C24" s="34"/>
      <c r="D24" s="34"/>
      <c r="E24" s="31"/>
    </row>
    <row r="25" spans="2:8" s="28" customFormat="1" x14ac:dyDescent="0.2"/>
    <row r="26" spans="2:8" x14ac:dyDescent="0.2">
      <c r="C26" s="73" t="s">
        <v>60</v>
      </c>
      <c r="D26" s="73"/>
      <c r="E26" s="73"/>
    </row>
    <row r="27" spans="2:8" x14ac:dyDescent="0.2">
      <c r="B27" s="26" t="s">
        <v>59</v>
      </c>
      <c r="C27" s="26" t="s">
        <v>47</v>
      </c>
      <c r="D27" s="26" t="s">
        <v>58</v>
      </c>
      <c r="E27" s="26" t="s">
        <v>57</v>
      </c>
    </row>
    <row r="28" spans="2:8" x14ac:dyDescent="0.2">
      <c r="B28" s="32" t="s">
        <v>56</v>
      </c>
      <c r="C28" s="35">
        <v>2766320</v>
      </c>
      <c r="D28" s="35">
        <v>118343</v>
      </c>
      <c r="E28" s="33">
        <v>2884663</v>
      </c>
    </row>
    <row r="29" spans="2:8" x14ac:dyDescent="0.2">
      <c r="B29" s="32" t="s">
        <v>55</v>
      </c>
      <c r="C29" s="35">
        <v>2318889</v>
      </c>
      <c r="D29" s="35">
        <v>89119</v>
      </c>
      <c r="E29" s="33">
        <v>2408008</v>
      </c>
    </row>
    <row r="30" spans="2:8" x14ac:dyDescent="0.2">
      <c r="B30" s="32" t="s">
        <v>54</v>
      </c>
      <c r="C30" s="35">
        <v>1398892</v>
      </c>
      <c r="D30" s="35">
        <v>62245</v>
      </c>
      <c r="E30" s="33">
        <v>1461137</v>
      </c>
    </row>
    <row r="31" spans="2:8" x14ac:dyDescent="0.2">
      <c r="B31" s="32" t="s">
        <v>53</v>
      </c>
      <c r="C31" s="35">
        <v>499383</v>
      </c>
      <c r="D31" s="35">
        <v>45970</v>
      </c>
      <c r="E31" s="33">
        <v>545353</v>
      </c>
    </row>
    <row r="32" spans="2:8" x14ac:dyDescent="0.2">
      <c r="B32" s="32" t="s">
        <v>52</v>
      </c>
      <c r="C32" s="35">
        <v>389906</v>
      </c>
      <c r="D32" s="35">
        <v>33948</v>
      </c>
      <c r="E32" s="33">
        <v>423854</v>
      </c>
    </row>
    <row r="33" spans="2:5" x14ac:dyDescent="0.2">
      <c r="B33" s="32" t="s">
        <v>51</v>
      </c>
      <c r="C33" s="35">
        <v>1314543</v>
      </c>
      <c r="D33" s="35">
        <v>64410</v>
      </c>
      <c r="E33" s="33">
        <v>1378953</v>
      </c>
    </row>
  </sheetData>
  <mergeCells count="5">
    <mergeCell ref="B7:H7"/>
    <mergeCell ref="C9:D9"/>
    <mergeCell ref="B17:H17"/>
    <mergeCell ref="C26:E26"/>
    <mergeCell ref="C19:E19"/>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F3B70-EEE0-4A21-8D45-CA043130DCE2}">
  <sheetPr>
    <tabColor theme="4" tint="0.59999389629810485"/>
  </sheetPr>
  <dimension ref="A1:M50"/>
  <sheetViews>
    <sheetView showGridLines="0" showWhiteSpace="0" workbookViewId="0"/>
  </sheetViews>
  <sheetFormatPr defaultRowHeight="14.25" x14ac:dyDescent="0.2"/>
  <cols>
    <col min="1" max="1" width="17.140625" style="1" bestFit="1" customWidth="1"/>
    <col min="2" max="2" width="57.140625" style="1" bestFit="1" customWidth="1"/>
    <col min="3" max="5" width="17.140625" style="1" bestFit="1" customWidth="1"/>
    <col min="6" max="6" width="22.85546875" style="1" bestFit="1" customWidth="1"/>
    <col min="7" max="7" width="25.140625" style="1" bestFit="1" customWidth="1"/>
    <col min="8" max="8" width="5.7109375" style="1" bestFit="1" customWidth="1"/>
    <col min="9" max="9" width="57.140625" style="1" bestFit="1" customWidth="1"/>
    <col min="10" max="12" width="17.140625" style="1" bestFit="1" customWidth="1"/>
    <col min="13" max="13" width="22.85546875" style="1" bestFit="1" customWidth="1"/>
    <col min="14" max="14" width="25.140625" style="1" bestFit="1" customWidth="1"/>
    <col min="15" max="16384" width="9.140625" style="1"/>
  </cols>
  <sheetData>
    <row r="1" spans="1:13" ht="15" x14ac:dyDescent="0.25">
      <c r="A1" s="5"/>
      <c r="B1" s="5" t="s">
        <v>70</v>
      </c>
    </row>
    <row r="2" spans="1:13" ht="15" x14ac:dyDescent="0.25">
      <c r="A2" s="5"/>
      <c r="B2" s="5" t="s">
        <v>17</v>
      </c>
    </row>
    <row r="3" spans="1:13" ht="15" x14ac:dyDescent="0.25">
      <c r="A3" s="5"/>
      <c r="B3" s="5" t="s">
        <v>45</v>
      </c>
    </row>
    <row r="5" spans="1:13" x14ac:dyDescent="0.2">
      <c r="B5" s="1" t="s">
        <v>85</v>
      </c>
    </row>
    <row r="7" spans="1:13" ht="15" x14ac:dyDescent="0.25">
      <c r="A7" s="1" t="s">
        <v>1</v>
      </c>
      <c r="B7" s="5" t="s">
        <v>84</v>
      </c>
      <c r="C7" s="4" t="s">
        <v>14</v>
      </c>
      <c r="F7" s="4" t="s">
        <v>14</v>
      </c>
      <c r="G7" s="4" t="s">
        <v>15</v>
      </c>
      <c r="H7" s="1" t="s">
        <v>1</v>
      </c>
      <c r="I7" s="5" t="s">
        <v>84</v>
      </c>
      <c r="J7" s="4" t="s">
        <v>14</v>
      </c>
      <c r="M7" s="4" t="s">
        <v>14</v>
      </c>
    </row>
    <row r="8" spans="1:13" x14ac:dyDescent="0.2">
      <c r="A8" s="1" t="s">
        <v>1</v>
      </c>
      <c r="C8" s="2">
        <v>45474</v>
      </c>
      <c r="D8" s="3" t="s">
        <v>13</v>
      </c>
      <c r="E8" s="3" t="s">
        <v>12</v>
      </c>
      <c r="F8" s="2">
        <v>45838</v>
      </c>
      <c r="G8" s="2">
        <v>45838</v>
      </c>
      <c r="H8" s="1" t="s">
        <v>1</v>
      </c>
      <c r="J8" s="2">
        <v>45474</v>
      </c>
      <c r="K8" s="3" t="s">
        <v>13</v>
      </c>
      <c r="L8" s="3" t="s">
        <v>12</v>
      </c>
      <c r="M8" s="2">
        <v>45838</v>
      </c>
    </row>
    <row r="9" spans="1:13" x14ac:dyDescent="0.2">
      <c r="A9" s="1" t="s">
        <v>1</v>
      </c>
      <c r="B9" s="1" t="s">
        <v>11</v>
      </c>
      <c r="C9" s="1" t="s">
        <v>1</v>
      </c>
      <c r="D9" s="1" t="s">
        <v>1</v>
      </c>
      <c r="E9" s="1" t="s">
        <v>1</v>
      </c>
      <c r="F9" s="1" t="s">
        <v>1</v>
      </c>
      <c r="G9" s="1" t="s">
        <v>1</v>
      </c>
      <c r="H9" s="1" t="s">
        <v>1</v>
      </c>
      <c r="I9" s="1" t="s">
        <v>10</v>
      </c>
    </row>
    <row r="10" spans="1:13" x14ac:dyDescent="0.2">
      <c r="A10" s="1" t="s">
        <v>1</v>
      </c>
      <c r="B10" s="1" t="s">
        <v>4</v>
      </c>
      <c r="C10" s="1" t="s">
        <v>1</v>
      </c>
      <c r="D10" s="1" t="s">
        <v>1</v>
      </c>
      <c r="E10" s="1" t="s">
        <v>1</v>
      </c>
      <c r="F10" s="1" t="s">
        <v>1</v>
      </c>
      <c r="G10" s="1" t="s">
        <v>1</v>
      </c>
      <c r="H10" s="1" t="s">
        <v>1</v>
      </c>
      <c r="I10" s="1" t="s">
        <v>4</v>
      </c>
    </row>
    <row r="11" spans="1:13" x14ac:dyDescent="0.2">
      <c r="A11" s="1" t="s">
        <v>1</v>
      </c>
      <c r="B11" s="20" t="s">
        <v>81</v>
      </c>
      <c r="C11" s="19">
        <v>3815451</v>
      </c>
      <c r="D11" s="19">
        <v>0</v>
      </c>
      <c r="E11" s="19">
        <v>1094206</v>
      </c>
      <c r="F11" s="19">
        <v>2721245</v>
      </c>
      <c r="G11" s="19">
        <v>1137833</v>
      </c>
      <c r="H11" s="1" t="s">
        <v>1</v>
      </c>
      <c r="I11" s="20" t="s">
        <v>81</v>
      </c>
      <c r="J11" s="19">
        <v>5998774</v>
      </c>
      <c r="K11" s="19">
        <v>0</v>
      </c>
      <c r="L11" s="19">
        <v>0</v>
      </c>
      <c r="M11" s="19">
        <v>5998774</v>
      </c>
    </row>
    <row r="12" spans="1:13" x14ac:dyDescent="0.2">
      <c r="A12" s="1" t="s">
        <v>1</v>
      </c>
      <c r="B12" s="20" t="s">
        <v>80</v>
      </c>
      <c r="C12" s="19">
        <v>34339</v>
      </c>
      <c r="D12" s="19">
        <v>709487</v>
      </c>
      <c r="E12" s="19">
        <v>110843</v>
      </c>
      <c r="F12" s="19">
        <v>632983</v>
      </c>
      <c r="G12" s="19">
        <v>139561</v>
      </c>
      <c r="H12" s="1" t="s">
        <v>1</v>
      </c>
      <c r="I12" s="20" t="s">
        <v>80</v>
      </c>
      <c r="J12" s="19">
        <v>440826</v>
      </c>
      <c r="K12" s="19">
        <v>709487</v>
      </c>
      <c r="L12" s="19">
        <v>0</v>
      </c>
      <c r="M12" s="19">
        <v>1150312</v>
      </c>
    </row>
    <row r="13" spans="1:13" x14ac:dyDescent="0.2">
      <c r="A13" s="1" t="s">
        <v>1</v>
      </c>
      <c r="B13" s="20" t="s">
        <v>79</v>
      </c>
      <c r="C13" s="19">
        <v>3559821</v>
      </c>
      <c r="D13" s="19">
        <v>0</v>
      </c>
      <c r="E13" s="19">
        <v>3049010</v>
      </c>
      <c r="F13" s="19">
        <v>510811</v>
      </c>
      <c r="G13" s="19">
        <v>510811</v>
      </c>
      <c r="H13" s="1" t="s">
        <v>1</v>
      </c>
      <c r="I13" s="20" t="s">
        <v>79</v>
      </c>
      <c r="J13" s="19">
        <v>12555075</v>
      </c>
      <c r="K13" s="19">
        <v>0</v>
      </c>
      <c r="L13" s="19">
        <v>0</v>
      </c>
      <c r="M13" s="19">
        <v>12555075</v>
      </c>
    </row>
    <row r="14" spans="1:13" x14ac:dyDescent="0.2">
      <c r="A14" s="1" t="s">
        <v>1</v>
      </c>
      <c r="B14" s="20" t="s">
        <v>78</v>
      </c>
      <c r="C14" s="19">
        <v>266714</v>
      </c>
      <c r="D14" s="19">
        <v>0</v>
      </c>
      <c r="E14" s="19">
        <v>266714</v>
      </c>
      <c r="F14" s="19">
        <v>0</v>
      </c>
      <c r="G14" s="19">
        <v>0</v>
      </c>
      <c r="H14" s="1" t="s">
        <v>1</v>
      </c>
      <c r="I14" s="20" t="s">
        <v>78</v>
      </c>
      <c r="J14" s="19">
        <v>608276</v>
      </c>
      <c r="K14" s="19">
        <v>0</v>
      </c>
      <c r="L14" s="19">
        <v>608276</v>
      </c>
      <c r="M14" s="19">
        <v>0</v>
      </c>
    </row>
    <row r="15" spans="1:13" x14ac:dyDescent="0.2">
      <c r="A15" s="1" t="s">
        <v>1</v>
      </c>
      <c r="B15" s="20" t="s">
        <v>77</v>
      </c>
      <c r="C15" s="19">
        <v>666002</v>
      </c>
      <c r="D15" s="19">
        <v>0</v>
      </c>
      <c r="E15" s="19">
        <v>202876</v>
      </c>
      <c r="F15" s="19">
        <v>463125</v>
      </c>
      <c r="G15" s="19">
        <v>204689</v>
      </c>
      <c r="H15" s="1" t="s">
        <v>1</v>
      </c>
      <c r="I15" s="20" t="s">
        <v>77</v>
      </c>
      <c r="J15" s="19">
        <v>1000144</v>
      </c>
      <c r="K15" s="19">
        <v>0</v>
      </c>
      <c r="L15" s="19">
        <v>0</v>
      </c>
      <c r="M15" s="19">
        <v>1000144</v>
      </c>
    </row>
    <row r="16" spans="1:13" x14ac:dyDescent="0.2">
      <c r="A16" s="1" t="s">
        <v>1</v>
      </c>
      <c r="B16" s="20" t="s">
        <v>9</v>
      </c>
      <c r="C16" s="19">
        <f>SUM(C11:C15)</f>
        <v>8342327</v>
      </c>
      <c r="D16" s="19">
        <f>SUM(D11:D15)</f>
        <v>709487</v>
      </c>
      <c r="E16" s="19">
        <f>SUM(E11:E15)</f>
        <v>4723649</v>
      </c>
      <c r="F16" s="19">
        <f>SUM(F11:F15)</f>
        <v>4328164</v>
      </c>
      <c r="G16" s="19">
        <f>SUM(G11:G15)</f>
        <v>1992894</v>
      </c>
      <c r="H16" s="1" t="s">
        <v>1</v>
      </c>
      <c r="I16" s="20" t="s">
        <v>8</v>
      </c>
      <c r="J16" s="19">
        <f>SUM(J11:J15)</f>
        <v>20603095</v>
      </c>
      <c r="K16" s="21">
        <f>SUM(K11:K15)</f>
        <v>709487</v>
      </c>
      <c r="L16" s="21">
        <f>SUM(L11:L15)</f>
        <v>608276</v>
      </c>
      <c r="M16" s="19">
        <f>SUM(M11:M15)</f>
        <v>20704305</v>
      </c>
    </row>
    <row r="18" spans="1:13" x14ac:dyDescent="0.2">
      <c r="A18" s="1" t="s">
        <v>1</v>
      </c>
      <c r="B18" s="1" t="s">
        <v>63</v>
      </c>
      <c r="C18" s="1" t="s">
        <v>1</v>
      </c>
      <c r="D18" s="1" t="s">
        <v>1</v>
      </c>
      <c r="E18" s="1" t="s">
        <v>1</v>
      </c>
      <c r="F18" s="1" t="s">
        <v>1</v>
      </c>
      <c r="G18" s="1" t="s">
        <v>1</v>
      </c>
      <c r="H18" s="1" t="s">
        <v>1</v>
      </c>
      <c r="I18" s="1" t="s">
        <v>63</v>
      </c>
    </row>
    <row r="19" spans="1:13" x14ac:dyDescent="0.2">
      <c r="A19" s="1" t="s">
        <v>1</v>
      </c>
      <c r="B19" s="20" t="s">
        <v>76</v>
      </c>
      <c r="C19" s="19">
        <v>1816800</v>
      </c>
      <c r="D19" s="19">
        <v>0</v>
      </c>
      <c r="E19" s="19">
        <v>448157</v>
      </c>
      <c r="F19" s="19">
        <v>1368643</v>
      </c>
      <c r="G19" s="19">
        <v>452162</v>
      </c>
      <c r="H19" s="1" t="s">
        <v>1</v>
      </c>
      <c r="I19" s="20" t="s">
        <v>76</v>
      </c>
      <c r="J19" s="19">
        <v>3139921</v>
      </c>
      <c r="K19" s="19">
        <v>0</v>
      </c>
      <c r="L19" s="19">
        <v>0</v>
      </c>
      <c r="M19" s="19">
        <v>3139921</v>
      </c>
    </row>
    <row r="20" spans="1:13" x14ac:dyDescent="0.2">
      <c r="A20" s="1" t="s">
        <v>1</v>
      </c>
      <c r="B20" s="20" t="s">
        <v>75</v>
      </c>
      <c r="C20" s="19">
        <v>1999720</v>
      </c>
      <c r="D20" s="19">
        <v>0</v>
      </c>
      <c r="E20" s="19">
        <v>163073</v>
      </c>
      <c r="F20" s="19">
        <v>1836647</v>
      </c>
      <c r="G20" s="19">
        <v>166581</v>
      </c>
      <c r="H20" s="1" t="s">
        <v>1</v>
      </c>
      <c r="I20" s="20" t="s">
        <v>75</v>
      </c>
      <c r="J20" s="19">
        <v>2473006</v>
      </c>
      <c r="K20" s="19">
        <v>0</v>
      </c>
      <c r="L20" s="19">
        <v>0</v>
      </c>
      <c r="M20" s="19">
        <v>2473006</v>
      </c>
    </row>
    <row r="21" spans="1:13" x14ac:dyDescent="0.2">
      <c r="A21" s="1" t="s">
        <v>1</v>
      </c>
      <c r="B21" s="20" t="s">
        <v>74</v>
      </c>
      <c r="C21" s="19">
        <v>1305938</v>
      </c>
      <c r="D21" s="19">
        <v>0</v>
      </c>
      <c r="E21" s="19">
        <v>151457</v>
      </c>
      <c r="F21" s="19">
        <v>1154481</v>
      </c>
      <c r="G21" s="19">
        <v>154683</v>
      </c>
      <c r="H21" s="1" t="s">
        <v>1</v>
      </c>
      <c r="I21" s="20" t="s">
        <v>74</v>
      </c>
      <c r="J21" s="19">
        <v>1759971</v>
      </c>
      <c r="K21" s="19">
        <v>0</v>
      </c>
      <c r="L21" s="19">
        <v>0</v>
      </c>
      <c r="M21" s="19">
        <v>1759971</v>
      </c>
    </row>
    <row r="22" spans="1:13" x14ac:dyDescent="0.2">
      <c r="A22" s="1" t="s">
        <v>1</v>
      </c>
      <c r="B22" s="20" t="s">
        <v>83</v>
      </c>
      <c r="C22" s="19">
        <f>SUM(C19:C21)</f>
        <v>5122458</v>
      </c>
      <c r="D22" s="19">
        <f>SUM(D19:D21)</f>
        <v>0</v>
      </c>
      <c r="E22" s="19">
        <f>SUM(E19:E21)</f>
        <v>762687</v>
      </c>
      <c r="F22" s="19">
        <f>SUM(F19:F21)</f>
        <v>4359771</v>
      </c>
      <c r="G22" s="19">
        <f>SUM(G19:G21)</f>
        <v>773426</v>
      </c>
      <c r="H22" s="1" t="s">
        <v>1</v>
      </c>
      <c r="I22" s="20" t="s">
        <v>82</v>
      </c>
      <c r="J22" s="19">
        <f>SUM(J19:J21)</f>
        <v>7372898</v>
      </c>
      <c r="K22" s="21">
        <f>SUM(K19:K21)</f>
        <v>0</v>
      </c>
      <c r="L22" s="21">
        <f>SUM(L19:L21)</f>
        <v>0</v>
      </c>
      <c r="M22" s="19">
        <f>SUM(M19:M21)</f>
        <v>7372898</v>
      </c>
    </row>
    <row r="24" spans="1:13" x14ac:dyDescent="0.2">
      <c r="A24" s="1" t="s">
        <v>1</v>
      </c>
      <c r="B24" s="1" t="s">
        <v>41</v>
      </c>
      <c r="C24" s="1" t="s">
        <v>1</v>
      </c>
      <c r="D24" s="1" t="s">
        <v>1</v>
      </c>
      <c r="E24" s="1" t="s">
        <v>1</v>
      </c>
      <c r="F24" s="1" t="s">
        <v>1</v>
      </c>
      <c r="G24" s="1" t="s">
        <v>1</v>
      </c>
      <c r="H24" s="1" t="s">
        <v>1</v>
      </c>
      <c r="I24" s="1" t="s">
        <v>41</v>
      </c>
    </row>
    <row r="25" spans="1:13" x14ac:dyDescent="0.2">
      <c r="A25" s="1" t="s">
        <v>1</v>
      </c>
      <c r="B25" s="20" t="s">
        <v>72</v>
      </c>
      <c r="C25" s="19">
        <v>55817</v>
      </c>
      <c r="D25" s="19">
        <v>0</v>
      </c>
      <c r="E25" s="19">
        <v>55817</v>
      </c>
      <c r="F25" s="19">
        <v>0</v>
      </c>
      <c r="G25" s="19">
        <v>0</v>
      </c>
      <c r="H25" s="1" t="s">
        <v>1</v>
      </c>
      <c r="I25" s="20" t="s">
        <v>72</v>
      </c>
      <c r="J25" s="19">
        <v>221743</v>
      </c>
      <c r="K25" s="19">
        <v>0</v>
      </c>
      <c r="L25" s="19">
        <v>0</v>
      </c>
      <c r="M25" s="19">
        <v>221743</v>
      </c>
    </row>
    <row r="26" spans="1:13" x14ac:dyDescent="0.2">
      <c r="A26" s="1" t="s">
        <v>1</v>
      </c>
      <c r="B26" s="20" t="s">
        <v>44</v>
      </c>
      <c r="C26" s="19">
        <f>SUM(C25:C25)</f>
        <v>55817</v>
      </c>
      <c r="D26" s="19">
        <f>SUM(D25:D25)</f>
        <v>0</v>
      </c>
      <c r="E26" s="19">
        <f>SUM(E25:E25)</f>
        <v>55817</v>
      </c>
      <c r="F26" s="19">
        <f>SUM(F25:F25)</f>
        <v>0</v>
      </c>
      <c r="G26" s="19">
        <f>SUM(G25:G25)</f>
        <v>0</v>
      </c>
      <c r="H26" s="1" t="s">
        <v>1</v>
      </c>
      <c r="I26" s="20" t="s">
        <v>43</v>
      </c>
      <c r="J26" s="19">
        <f>SUM(J25:J25)</f>
        <v>221743</v>
      </c>
      <c r="K26" s="21">
        <f>SUM(K25:K25)</f>
        <v>0</v>
      </c>
      <c r="L26" s="21">
        <f>SUM(L25:L25)</f>
        <v>0</v>
      </c>
      <c r="M26" s="19">
        <f>SUM(M25:M25)</f>
        <v>221743</v>
      </c>
    </row>
    <row r="28" spans="1:13" x14ac:dyDescent="0.2">
      <c r="A28" s="1" t="s">
        <v>1</v>
      </c>
      <c r="B28" s="20" t="s">
        <v>7</v>
      </c>
      <c r="C28" s="19">
        <f>C16+C22+C26</f>
        <v>13520602</v>
      </c>
      <c r="D28" s="37">
        <f>D16+D22+D26</f>
        <v>709487</v>
      </c>
      <c r="E28" s="37">
        <f>E16+E22+E26</f>
        <v>5542153</v>
      </c>
      <c r="F28" s="19">
        <f>F16+F22+F26</f>
        <v>8687935</v>
      </c>
      <c r="G28" s="19">
        <f>G16+G22+G26</f>
        <v>2766320</v>
      </c>
      <c r="H28" s="1" t="s">
        <v>1</v>
      </c>
      <c r="I28" s="20" t="s">
        <v>6</v>
      </c>
      <c r="J28" s="19">
        <f>J16+J22+J26</f>
        <v>28197736</v>
      </c>
      <c r="K28" s="19">
        <f>K16+K22+K26</f>
        <v>709487</v>
      </c>
      <c r="L28" s="19">
        <f>L16+L22+L26</f>
        <v>608276</v>
      </c>
      <c r="M28" s="19">
        <f>M16+M22+M26</f>
        <v>28298946</v>
      </c>
    </row>
    <row r="30" spans="1:13" x14ac:dyDescent="0.2">
      <c r="A30" s="1" t="s">
        <v>1</v>
      </c>
      <c r="B30" s="1" t="s">
        <v>1</v>
      </c>
      <c r="C30" s="1" t="s">
        <v>1</v>
      </c>
      <c r="D30" s="1" t="s">
        <v>1</v>
      </c>
      <c r="E30" s="1" t="s">
        <v>1</v>
      </c>
      <c r="F30" s="1" t="s">
        <v>1</v>
      </c>
      <c r="G30" s="1" t="s">
        <v>1</v>
      </c>
      <c r="H30" s="1" t="s">
        <v>1</v>
      </c>
      <c r="I30" s="1" t="s">
        <v>5</v>
      </c>
    </row>
    <row r="31" spans="1:13" x14ac:dyDescent="0.2">
      <c r="A31" s="1" t="s">
        <v>1</v>
      </c>
      <c r="B31" s="1" t="s">
        <v>1</v>
      </c>
      <c r="C31" s="1" t="s">
        <v>1</v>
      </c>
      <c r="D31" s="1" t="s">
        <v>1</v>
      </c>
      <c r="E31" s="1" t="s">
        <v>1</v>
      </c>
      <c r="F31" s="1" t="s">
        <v>1</v>
      </c>
      <c r="G31" s="1" t="s">
        <v>1</v>
      </c>
      <c r="H31" s="1" t="s">
        <v>1</v>
      </c>
      <c r="I31" s="1" t="s">
        <v>4</v>
      </c>
    </row>
    <row r="32" spans="1:13" x14ac:dyDescent="0.2">
      <c r="A32" s="1" t="s">
        <v>1</v>
      </c>
      <c r="B32" s="1" t="s">
        <v>1</v>
      </c>
      <c r="C32" s="1" t="s">
        <v>1</v>
      </c>
      <c r="D32" s="1" t="s">
        <v>1</v>
      </c>
      <c r="E32" s="1" t="s">
        <v>1</v>
      </c>
      <c r="F32" s="1" t="s">
        <v>1</v>
      </c>
      <c r="G32" s="1" t="s">
        <v>1</v>
      </c>
      <c r="H32" s="1" t="s">
        <v>1</v>
      </c>
      <c r="I32" s="20" t="s">
        <v>81</v>
      </c>
      <c r="J32" s="19">
        <v>2841525</v>
      </c>
      <c r="K32" s="19">
        <v>947175</v>
      </c>
      <c r="L32" s="19">
        <v>0</v>
      </c>
      <c r="M32" s="19">
        <v>3788699</v>
      </c>
    </row>
    <row r="33" spans="1:13" x14ac:dyDescent="0.2">
      <c r="A33" s="1" t="s">
        <v>1</v>
      </c>
      <c r="B33" s="1" t="s">
        <v>1</v>
      </c>
      <c r="C33" s="1" t="s">
        <v>1</v>
      </c>
      <c r="D33" s="1" t="s">
        <v>1</v>
      </c>
      <c r="E33" s="1" t="s">
        <v>1</v>
      </c>
      <c r="F33" s="1" t="s">
        <v>1</v>
      </c>
      <c r="G33" s="1" t="s">
        <v>1</v>
      </c>
      <c r="H33" s="1" t="s">
        <v>1</v>
      </c>
      <c r="I33" s="20" t="s">
        <v>80</v>
      </c>
      <c r="J33" s="19">
        <v>406916</v>
      </c>
      <c r="K33" s="19">
        <v>140347</v>
      </c>
      <c r="L33" s="19">
        <v>0</v>
      </c>
      <c r="M33" s="19">
        <v>547263</v>
      </c>
    </row>
    <row r="34" spans="1:13" x14ac:dyDescent="0.2">
      <c r="A34" s="1" t="s">
        <v>1</v>
      </c>
      <c r="B34" s="1" t="s">
        <v>1</v>
      </c>
      <c r="C34" s="1" t="s">
        <v>1</v>
      </c>
      <c r="D34" s="1" t="s">
        <v>1</v>
      </c>
      <c r="E34" s="1" t="s">
        <v>1</v>
      </c>
      <c r="F34" s="1" t="s">
        <v>1</v>
      </c>
      <c r="G34" s="1" t="s">
        <v>1</v>
      </c>
      <c r="H34" s="1" t="s">
        <v>1</v>
      </c>
      <c r="I34" s="20" t="s">
        <v>79</v>
      </c>
      <c r="J34" s="19">
        <v>9039654</v>
      </c>
      <c r="K34" s="19">
        <v>3013218</v>
      </c>
      <c r="L34" s="19">
        <v>0</v>
      </c>
      <c r="M34" s="19">
        <v>12052872</v>
      </c>
    </row>
    <row r="35" spans="1:13" x14ac:dyDescent="0.2">
      <c r="A35" s="1" t="s">
        <v>1</v>
      </c>
      <c r="B35" s="1" t="s">
        <v>1</v>
      </c>
      <c r="C35" s="1" t="s">
        <v>1</v>
      </c>
      <c r="D35" s="1" t="s">
        <v>1</v>
      </c>
      <c r="E35" s="1" t="s">
        <v>1</v>
      </c>
      <c r="F35" s="1" t="s">
        <v>1</v>
      </c>
      <c r="G35" s="1" t="s">
        <v>1</v>
      </c>
      <c r="H35" s="1" t="s">
        <v>1</v>
      </c>
      <c r="I35" s="20" t="s">
        <v>78</v>
      </c>
      <c r="J35" s="19">
        <v>344690</v>
      </c>
      <c r="K35" s="19">
        <v>54287</v>
      </c>
      <c r="L35" s="19">
        <v>398977</v>
      </c>
      <c r="M35" s="19">
        <v>0</v>
      </c>
    </row>
    <row r="36" spans="1:13" x14ac:dyDescent="0.2">
      <c r="A36" s="1" t="s">
        <v>1</v>
      </c>
      <c r="B36" s="1" t="s">
        <v>1</v>
      </c>
      <c r="C36" s="1" t="s">
        <v>1</v>
      </c>
      <c r="D36" s="1" t="s">
        <v>1</v>
      </c>
      <c r="E36" s="1" t="s">
        <v>1</v>
      </c>
      <c r="F36" s="1" t="s">
        <v>1</v>
      </c>
      <c r="G36" s="1" t="s">
        <v>1</v>
      </c>
      <c r="H36" s="1" t="s">
        <v>1</v>
      </c>
      <c r="I36" s="20" t="s">
        <v>77</v>
      </c>
      <c r="J36" s="19">
        <v>350050</v>
      </c>
      <c r="K36" s="19">
        <v>200029</v>
      </c>
      <c r="L36" s="19">
        <v>0</v>
      </c>
      <c r="M36" s="19">
        <v>550079</v>
      </c>
    </row>
    <row r="37" spans="1:13" x14ac:dyDescent="0.2">
      <c r="A37" s="1" t="s">
        <v>1</v>
      </c>
      <c r="B37" s="1" t="s">
        <v>1</v>
      </c>
      <c r="C37" s="1" t="s">
        <v>1</v>
      </c>
      <c r="D37" s="1" t="s">
        <v>1</v>
      </c>
      <c r="E37" s="1" t="s">
        <v>1</v>
      </c>
      <c r="F37" s="1" t="s">
        <v>1</v>
      </c>
      <c r="G37" s="1" t="s">
        <v>1</v>
      </c>
      <c r="H37" s="1" t="s">
        <v>1</v>
      </c>
      <c r="I37" s="20" t="s">
        <v>3</v>
      </c>
      <c r="J37" s="19">
        <f>SUM(J32:J36)</f>
        <v>12982835</v>
      </c>
      <c r="K37" s="22">
        <f>SUM(K32:K36)</f>
        <v>4355056</v>
      </c>
      <c r="L37" s="22">
        <f>SUM(L32:L36)</f>
        <v>398977</v>
      </c>
      <c r="M37" s="19">
        <f>SUM(M32:M36)</f>
        <v>16938913</v>
      </c>
    </row>
    <row r="39" spans="1:13" x14ac:dyDescent="0.2">
      <c r="A39" s="1" t="s">
        <v>1</v>
      </c>
      <c r="B39" s="1" t="s">
        <v>1</v>
      </c>
      <c r="C39" s="1" t="s">
        <v>1</v>
      </c>
      <c r="D39" s="1" t="s">
        <v>1</v>
      </c>
      <c r="E39" s="1" t="s">
        <v>1</v>
      </c>
      <c r="F39" s="1" t="s">
        <v>1</v>
      </c>
      <c r="G39" s="1" t="s">
        <v>1</v>
      </c>
      <c r="H39" s="1" t="s">
        <v>1</v>
      </c>
      <c r="I39" s="1" t="s">
        <v>63</v>
      </c>
    </row>
    <row r="40" spans="1:13" x14ac:dyDescent="0.2">
      <c r="A40" s="1" t="s">
        <v>1</v>
      </c>
      <c r="B40" s="1" t="s">
        <v>1</v>
      </c>
      <c r="C40" s="1" t="s">
        <v>1</v>
      </c>
      <c r="D40" s="1" t="s">
        <v>1</v>
      </c>
      <c r="E40" s="1" t="s">
        <v>1</v>
      </c>
      <c r="F40" s="1" t="s">
        <v>1</v>
      </c>
      <c r="G40" s="1" t="s">
        <v>1</v>
      </c>
      <c r="H40" s="1" t="s">
        <v>1</v>
      </c>
      <c r="I40" s="20" t="s">
        <v>76</v>
      </c>
      <c r="J40" s="19">
        <v>1345680</v>
      </c>
      <c r="K40" s="19">
        <v>448560</v>
      </c>
      <c r="L40" s="19">
        <v>0</v>
      </c>
      <c r="M40" s="19">
        <v>1794240</v>
      </c>
    </row>
    <row r="41" spans="1:13" x14ac:dyDescent="0.2">
      <c r="A41" s="1" t="s">
        <v>1</v>
      </c>
      <c r="B41" s="1" t="s">
        <v>1</v>
      </c>
      <c r="C41" s="1" t="s">
        <v>1</v>
      </c>
      <c r="D41" s="1" t="s">
        <v>1</v>
      </c>
      <c r="E41" s="1" t="s">
        <v>1</v>
      </c>
      <c r="F41" s="1" t="s">
        <v>1</v>
      </c>
      <c r="G41" s="1" t="s">
        <v>1</v>
      </c>
      <c r="H41" s="1" t="s">
        <v>1</v>
      </c>
      <c r="I41" s="20" t="s">
        <v>75</v>
      </c>
      <c r="J41" s="19">
        <v>529930</v>
      </c>
      <c r="K41" s="19">
        <v>176643</v>
      </c>
      <c r="L41" s="19">
        <v>0</v>
      </c>
      <c r="M41" s="19">
        <v>706573</v>
      </c>
    </row>
    <row r="42" spans="1:13" x14ac:dyDescent="0.2">
      <c r="A42" s="1" t="s">
        <v>1</v>
      </c>
      <c r="B42" s="1" t="s">
        <v>1</v>
      </c>
      <c r="C42" s="1" t="s">
        <v>1</v>
      </c>
      <c r="D42" s="1" t="s">
        <v>1</v>
      </c>
      <c r="E42" s="1" t="s">
        <v>1</v>
      </c>
      <c r="F42" s="1" t="s">
        <v>1</v>
      </c>
      <c r="G42" s="1" t="s">
        <v>1</v>
      </c>
      <c r="H42" s="1" t="s">
        <v>1</v>
      </c>
      <c r="I42" s="20" t="s">
        <v>74</v>
      </c>
      <c r="J42" s="19">
        <v>459123</v>
      </c>
      <c r="K42" s="19">
        <v>153041</v>
      </c>
      <c r="L42" s="19">
        <v>0</v>
      </c>
      <c r="M42" s="19">
        <v>612164</v>
      </c>
    </row>
    <row r="43" spans="1:13" x14ac:dyDescent="0.2">
      <c r="A43" s="1" t="s">
        <v>1</v>
      </c>
      <c r="B43" s="1" t="s">
        <v>1</v>
      </c>
      <c r="C43" s="1" t="s">
        <v>1</v>
      </c>
      <c r="D43" s="1" t="s">
        <v>1</v>
      </c>
      <c r="E43" s="1" t="s">
        <v>1</v>
      </c>
      <c r="F43" s="1" t="s">
        <v>1</v>
      </c>
      <c r="G43" s="1" t="s">
        <v>1</v>
      </c>
      <c r="H43" s="1" t="s">
        <v>1</v>
      </c>
      <c r="I43" s="20" t="s">
        <v>73</v>
      </c>
      <c r="J43" s="19">
        <f>SUM(J40:J42)</f>
        <v>2334733</v>
      </c>
      <c r="K43" s="22">
        <f>SUM(K40:K42)</f>
        <v>778244</v>
      </c>
      <c r="L43" s="22">
        <f>SUM(L40:L42)</f>
        <v>0</v>
      </c>
      <c r="M43" s="19">
        <f>SUM(M40:M42)</f>
        <v>3112977</v>
      </c>
    </row>
    <row r="45" spans="1:13" x14ac:dyDescent="0.2">
      <c r="A45" s="1" t="s">
        <v>1</v>
      </c>
      <c r="B45" s="1" t="s">
        <v>1</v>
      </c>
      <c r="C45" s="1" t="s">
        <v>1</v>
      </c>
      <c r="D45" s="1" t="s">
        <v>1</v>
      </c>
      <c r="E45" s="1" t="s">
        <v>1</v>
      </c>
      <c r="F45" s="1" t="s">
        <v>1</v>
      </c>
      <c r="G45" s="1" t="s">
        <v>1</v>
      </c>
      <c r="H45" s="1" t="s">
        <v>1</v>
      </c>
      <c r="I45" s="1" t="s">
        <v>41</v>
      </c>
    </row>
    <row r="46" spans="1:13" x14ac:dyDescent="0.2">
      <c r="A46" s="1" t="s">
        <v>1</v>
      </c>
      <c r="B46" s="1" t="s">
        <v>1</v>
      </c>
      <c r="C46" s="1" t="s">
        <v>1</v>
      </c>
      <c r="D46" s="1" t="s">
        <v>1</v>
      </c>
      <c r="E46" s="1" t="s">
        <v>1</v>
      </c>
      <c r="F46" s="1" t="s">
        <v>1</v>
      </c>
      <c r="G46" s="1" t="s">
        <v>1</v>
      </c>
      <c r="H46" s="1" t="s">
        <v>1</v>
      </c>
      <c r="I46" s="20" t="s">
        <v>72</v>
      </c>
      <c r="J46" s="19">
        <v>147829</v>
      </c>
      <c r="K46" s="19">
        <v>49276</v>
      </c>
      <c r="L46" s="19">
        <v>0</v>
      </c>
      <c r="M46" s="19">
        <v>197105</v>
      </c>
    </row>
    <row r="47" spans="1:13" x14ac:dyDescent="0.2">
      <c r="A47" s="1" t="s">
        <v>1</v>
      </c>
      <c r="B47" s="1" t="s">
        <v>1</v>
      </c>
      <c r="C47" s="1" t="s">
        <v>1</v>
      </c>
      <c r="D47" s="1" t="s">
        <v>1</v>
      </c>
      <c r="E47" s="1" t="s">
        <v>1</v>
      </c>
      <c r="F47" s="1" t="s">
        <v>1</v>
      </c>
      <c r="G47" s="1" t="s">
        <v>1</v>
      </c>
      <c r="H47" s="1" t="s">
        <v>1</v>
      </c>
      <c r="I47" s="20" t="s">
        <v>42</v>
      </c>
      <c r="J47" s="19">
        <f>SUM(J46:J46)</f>
        <v>147829</v>
      </c>
      <c r="K47" s="22">
        <f>SUM(K46:K46)</f>
        <v>49276</v>
      </c>
      <c r="L47" s="22">
        <f>SUM(L46:L46)</f>
        <v>0</v>
      </c>
      <c r="M47" s="19">
        <f>SUM(M46:M46)</f>
        <v>197105</v>
      </c>
    </row>
    <row r="49" spans="1:13" x14ac:dyDescent="0.2">
      <c r="A49" s="1" t="s">
        <v>1</v>
      </c>
      <c r="B49" s="1" t="s">
        <v>1</v>
      </c>
      <c r="C49" s="1" t="s">
        <v>1</v>
      </c>
      <c r="D49" s="1" t="s">
        <v>1</v>
      </c>
      <c r="E49" s="1" t="s">
        <v>1</v>
      </c>
      <c r="F49" s="1" t="s">
        <v>1</v>
      </c>
      <c r="G49" s="1" t="s">
        <v>1</v>
      </c>
      <c r="H49" s="1" t="s">
        <v>1</v>
      </c>
      <c r="I49" s="20" t="s">
        <v>2</v>
      </c>
      <c r="J49" s="19">
        <f>J37+J43+J47</f>
        <v>15465397</v>
      </c>
      <c r="K49" s="19">
        <f>K37+K43+K47</f>
        <v>5182576</v>
      </c>
      <c r="L49" s="19">
        <f>L37+L43+L47</f>
        <v>398977</v>
      </c>
      <c r="M49" s="19">
        <f>M37+M43+M47</f>
        <v>20248995</v>
      </c>
    </row>
    <row r="50" spans="1:13" x14ac:dyDescent="0.2">
      <c r="A50" s="1" t="s">
        <v>1</v>
      </c>
      <c r="B50" s="1" t="s">
        <v>1</v>
      </c>
      <c r="C50" s="1" t="s">
        <v>1</v>
      </c>
      <c r="D50" s="1" t="s">
        <v>1</v>
      </c>
      <c r="E50" s="1" t="s">
        <v>1</v>
      </c>
      <c r="F50" s="1" t="s">
        <v>1</v>
      </c>
      <c r="G50" s="1" t="s">
        <v>1</v>
      </c>
      <c r="H50" s="1" t="s">
        <v>1</v>
      </c>
      <c r="I50" s="20" t="s">
        <v>71</v>
      </c>
      <c r="J50" s="19">
        <f>J28-J49</f>
        <v>12732339</v>
      </c>
      <c r="K50" s="19">
        <f>K28-K49</f>
        <v>-4473089</v>
      </c>
      <c r="L50" s="19">
        <f>L28-L49</f>
        <v>209299</v>
      </c>
      <c r="M50" s="19">
        <f>M28-M49</f>
        <v>8049951</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5C02B-A063-4664-842F-9BE396E616C3}">
  <sheetPr>
    <tabColor theme="4" tint="0.59999389629810485"/>
  </sheetPr>
  <dimension ref="A1:M81"/>
  <sheetViews>
    <sheetView showGridLines="0" showWhiteSpace="0" zoomScale="90" zoomScaleNormal="90" workbookViewId="0"/>
  </sheetViews>
  <sheetFormatPr defaultRowHeight="14.25" x14ac:dyDescent="0.2"/>
  <cols>
    <col min="1" max="1" width="17.140625" style="1" bestFit="1" customWidth="1"/>
    <col min="2" max="2" width="57.140625" style="1" bestFit="1" customWidth="1"/>
    <col min="3" max="5" width="17.140625" style="1" bestFit="1" customWidth="1"/>
    <col min="6" max="6" width="22.85546875" style="1" bestFit="1" customWidth="1"/>
    <col min="7" max="7" width="25.140625" style="1" bestFit="1" customWidth="1"/>
    <col min="8" max="8" width="5.7109375" style="1" bestFit="1" customWidth="1"/>
    <col min="9" max="9" width="57.140625" style="1" bestFit="1" customWidth="1"/>
    <col min="10" max="12" width="17.140625" style="1" bestFit="1" customWidth="1"/>
    <col min="13" max="13" width="22.85546875" style="1" bestFit="1" customWidth="1"/>
    <col min="14" max="14" width="25.140625" style="1" bestFit="1" customWidth="1"/>
    <col min="15" max="16384" width="9.140625" style="1"/>
  </cols>
  <sheetData>
    <row r="1" spans="1:13" ht="15" x14ac:dyDescent="0.25">
      <c r="A1" s="5"/>
      <c r="B1" s="5" t="s">
        <v>70</v>
      </c>
    </row>
    <row r="2" spans="1:13" ht="15" x14ac:dyDescent="0.25">
      <c r="A2" s="5"/>
      <c r="B2" s="5" t="s">
        <v>17</v>
      </c>
    </row>
    <row r="3" spans="1:13" ht="15" x14ac:dyDescent="0.25">
      <c r="A3" s="5"/>
      <c r="B3" s="5" t="s">
        <v>45</v>
      </c>
    </row>
    <row r="5" spans="1:13" x14ac:dyDescent="0.2">
      <c r="B5" s="1" t="s">
        <v>16</v>
      </c>
    </row>
    <row r="7" spans="1:13" ht="15" x14ac:dyDescent="0.25">
      <c r="A7" s="1" t="s">
        <v>1</v>
      </c>
      <c r="B7" s="5" t="s">
        <v>91</v>
      </c>
      <c r="C7" s="4" t="s">
        <v>14</v>
      </c>
      <c r="F7" s="4" t="s">
        <v>14</v>
      </c>
      <c r="G7" s="4" t="s">
        <v>15</v>
      </c>
      <c r="H7" s="1" t="s">
        <v>1</v>
      </c>
      <c r="I7" s="5" t="s">
        <v>91</v>
      </c>
      <c r="J7" s="4" t="s">
        <v>14</v>
      </c>
      <c r="M7" s="4" t="s">
        <v>14</v>
      </c>
    </row>
    <row r="8" spans="1:13" x14ac:dyDescent="0.2">
      <c r="A8" s="1" t="s">
        <v>1</v>
      </c>
      <c r="C8" s="2">
        <v>45474</v>
      </c>
      <c r="D8" s="3" t="s">
        <v>13</v>
      </c>
      <c r="E8" s="3" t="s">
        <v>12</v>
      </c>
      <c r="F8" s="2">
        <v>45838</v>
      </c>
      <c r="G8" s="2">
        <v>45838</v>
      </c>
      <c r="H8" s="1" t="s">
        <v>1</v>
      </c>
      <c r="J8" s="2">
        <v>45474</v>
      </c>
      <c r="K8" s="3" t="s">
        <v>13</v>
      </c>
      <c r="L8" s="3" t="s">
        <v>12</v>
      </c>
      <c r="M8" s="2">
        <v>45838</v>
      </c>
    </row>
    <row r="9" spans="1:13" x14ac:dyDescent="0.2">
      <c r="A9" s="1" t="s">
        <v>1</v>
      </c>
      <c r="B9" s="1" t="s">
        <v>11</v>
      </c>
      <c r="C9" s="1" t="s">
        <v>1</v>
      </c>
      <c r="D9" s="1" t="s">
        <v>1</v>
      </c>
      <c r="E9" s="1" t="s">
        <v>1</v>
      </c>
      <c r="F9" s="1" t="s">
        <v>1</v>
      </c>
      <c r="G9" s="1" t="s">
        <v>1</v>
      </c>
      <c r="H9" s="1" t="s">
        <v>1</v>
      </c>
      <c r="I9" s="1" t="s">
        <v>10</v>
      </c>
    </row>
    <row r="10" spans="1:13" x14ac:dyDescent="0.2">
      <c r="A10" s="1" t="s">
        <v>1</v>
      </c>
      <c r="B10" s="1" t="s">
        <v>4</v>
      </c>
      <c r="C10" s="1" t="s">
        <v>1</v>
      </c>
      <c r="D10" s="1" t="s">
        <v>1</v>
      </c>
      <c r="E10" s="1" t="s">
        <v>1</v>
      </c>
      <c r="F10" s="1" t="s">
        <v>1</v>
      </c>
      <c r="G10" s="1" t="s">
        <v>1</v>
      </c>
      <c r="H10" s="1" t="s">
        <v>1</v>
      </c>
      <c r="I10" s="1" t="s">
        <v>4</v>
      </c>
    </row>
    <row r="11" spans="1:13" x14ac:dyDescent="0.2">
      <c r="A11" s="1" t="s">
        <v>1</v>
      </c>
      <c r="B11" s="20" t="s">
        <v>79</v>
      </c>
      <c r="C11" s="19">
        <v>3559821</v>
      </c>
      <c r="D11" s="19">
        <v>0</v>
      </c>
      <c r="E11" s="19">
        <v>3049010</v>
      </c>
      <c r="F11" s="19">
        <v>510811</v>
      </c>
      <c r="G11" s="19">
        <v>510811</v>
      </c>
      <c r="H11" s="1" t="s">
        <v>1</v>
      </c>
      <c r="I11" s="20" t="s">
        <v>79</v>
      </c>
      <c r="J11" s="19">
        <v>12555075</v>
      </c>
      <c r="K11" s="19">
        <v>0</v>
      </c>
      <c r="L11" s="19">
        <v>0</v>
      </c>
      <c r="M11" s="19">
        <v>12555075</v>
      </c>
    </row>
    <row r="12" spans="1:13" x14ac:dyDescent="0.2">
      <c r="A12" s="1" t="s">
        <v>1</v>
      </c>
      <c r="B12" s="20" t="s">
        <v>9</v>
      </c>
      <c r="C12" s="19">
        <f>SUM(C11:C11)</f>
        <v>3559821</v>
      </c>
      <c r="D12" s="19">
        <f>SUM(D11:D11)</f>
        <v>0</v>
      </c>
      <c r="E12" s="19">
        <f>SUM(E11:E11)</f>
        <v>3049010</v>
      </c>
      <c r="F12" s="19">
        <f>SUM(F11:F11)</f>
        <v>510811</v>
      </c>
      <c r="G12" s="19">
        <f>SUM(G11:G11)</f>
        <v>510811</v>
      </c>
      <c r="H12" s="1" t="s">
        <v>1</v>
      </c>
      <c r="I12" s="20" t="s">
        <v>8</v>
      </c>
      <c r="J12" s="19">
        <f>SUM(J11:J11)</f>
        <v>12555075</v>
      </c>
      <c r="K12" s="19">
        <f>SUM(K11:K11)</f>
        <v>0</v>
      </c>
      <c r="L12" s="19">
        <f>SUM(L11:L11)</f>
        <v>0</v>
      </c>
      <c r="M12" s="19">
        <f>SUM(M11:M11)</f>
        <v>12555075</v>
      </c>
    </row>
    <row r="14" spans="1:13" x14ac:dyDescent="0.2">
      <c r="A14" s="1" t="s">
        <v>1</v>
      </c>
      <c r="B14" s="20" t="s">
        <v>7</v>
      </c>
      <c r="C14" s="19">
        <f>C12</f>
        <v>3559821</v>
      </c>
      <c r="D14" s="19">
        <f>D12</f>
        <v>0</v>
      </c>
      <c r="E14" s="19">
        <f>E12</f>
        <v>3049010</v>
      </c>
      <c r="F14" s="19">
        <f>F12</f>
        <v>510811</v>
      </c>
      <c r="G14" s="19">
        <f>G12</f>
        <v>510811</v>
      </c>
      <c r="H14" s="1" t="s">
        <v>1</v>
      </c>
      <c r="I14" s="20" t="s">
        <v>6</v>
      </c>
      <c r="J14" s="19">
        <f>J12</f>
        <v>12555075</v>
      </c>
      <c r="K14" s="19">
        <f>K12</f>
        <v>0</v>
      </c>
      <c r="L14" s="19">
        <f>L12</f>
        <v>0</v>
      </c>
      <c r="M14" s="19">
        <f>M12</f>
        <v>12555075</v>
      </c>
    </row>
    <row r="16" spans="1:13" x14ac:dyDescent="0.2">
      <c r="A16" s="1" t="s">
        <v>1</v>
      </c>
      <c r="B16" s="1" t="s">
        <v>1</v>
      </c>
      <c r="C16" s="1" t="s">
        <v>1</v>
      </c>
      <c r="D16" s="1" t="s">
        <v>1</v>
      </c>
      <c r="E16" s="1" t="s">
        <v>1</v>
      </c>
      <c r="F16" s="1" t="s">
        <v>1</v>
      </c>
      <c r="G16" s="1" t="s">
        <v>1</v>
      </c>
      <c r="H16" s="1" t="s">
        <v>1</v>
      </c>
      <c r="I16" s="1" t="s">
        <v>5</v>
      </c>
    </row>
    <row r="17" spans="1:13" x14ac:dyDescent="0.2">
      <c r="A17" s="1" t="s">
        <v>1</v>
      </c>
      <c r="B17" s="1" t="s">
        <v>1</v>
      </c>
      <c r="C17" s="1" t="s">
        <v>1</v>
      </c>
      <c r="D17" s="1" t="s">
        <v>1</v>
      </c>
      <c r="E17" s="1" t="s">
        <v>1</v>
      </c>
      <c r="F17" s="1" t="s">
        <v>1</v>
      </c>
      <c r="G17" s="1" t="s">
        <v>1</v>
      </c>
      <c r="H17" s="1" t="s">
        <v>1</v>
      </c>
      <c r="I17" s="1" t="s">
        <v>4</v>
      </c>
    </row>
    <row r="18" spans="1:13" x14ac:dyDescent="0.2">
      <c r="A18" s="1" t="s">
        <v>1</v>
      </c>
      <c r="B18" s="1" t="s">
        <v>1</v>
      </c>
      <c r="C18" s="1" t="s">
        <v>1</v>
      </c>
      <c r="D18" s="1" t="s">
        <v>1</v>
      </c>
      <c r="E18" s="1" t="s">
        <v>1</v>
      </c>
      <c r="F18" s="1" t="s">
        <v>1</v>
      </c>
      <c r="G18" s="1" t="s">
        <v>1</v>
      </c>
      <c r="H18" s="1" t="s">
        <v>1</v>
      </c>
      <c r="I18" s="20" t="s">
        <v>79</v>
      </c>
      <c r="J18" s="19">
        <v>9039654</v>
      </c>
      <c r="K18" s="19">
        <v>3013218</v>
      </c>
      <c r="L18" s="19">
        <v>0</v>
      </c>
      <c r="M18" s="19">
        <v>12052872</v>
      </c>
    </row>
    <row r="19" spans="1:13" x14ac:dyDescent="0.2">
      <c r="A19" s="1" t="s">
        <v>1</v>
      </c>
      <c r="B19" s="1" t="s">
        <v>1</v>
      </c>
      <c r="C19" s="1" t="s">
        <v>1</v>
      </c>
      <c r="D19" s="1" t="s">
        <v>1</v>
      </c>
      <c r="E19" s="1" t="s">
        <v>1</v>
      </c>
      <c r="F19" s="1" t="s">
        <v>1</v>
      </c>
      <c r="G19" s="1" t="s">
        <v>1</v>
      </c>
      <c r="H19" s="1" t="s">
        <v>1</v>
      </c>
      <c r="I19" s="20" t="s">
        <v>3</v>
      </c>
      <c r="J19" s="19">
        <f>SUM(J18:J18)</f>
        <v>9039654</v>
      </c>
      <c r="K19" s="19">
        <f>SUM(K18:K18)</f>
        <v>3013218</v>
      </c>
      <c r="L19" s="19">
        <f>SUM(L18:L18)</f>
        <v>0</v>
      </c>
      <c r="M19" s="19">
        <f>SUM(M18:M18)</f>
        <v>12052872</v>
      </c>
    </row>
    <row r="21" spans="1:13" x14ac:dyDescent="0.2">
      <c r="A21" s="1" t="s">
        <v>1</v>
      </c>
      <c r="B21" s="1" t="s">
        <v>1</v>
      </c>
      <c r="C21" s="1" t="s">
        <v>1</v>
      </c>
      <c r="D21" s="1" t="s">
        <v>1</v>
      </c>
      <c r="E21" s="1" t="s">
        <v>1</v>
      </c>
      <c r="F21" s="1" t="s">
        <v>1</v>
      </c>
      <c r="G21" s="1" t="s">
        <v>1</v>
      </c>
      <c r="H21" s="1" t="s">
        <v>1</v>
      </c>
      <c r="I21" s="20" t="s">
        <v>2</v>
      </c>
      <c r="J21" s="19">
        <f>J19</f>
        <v>9039654</v>
      </c>
      <c r="K21" s="19">
        <f>K19</f>
        <v>3013218</v>
      </c>
      <c r="L21" s="19">
        <f>L19</f>
        <v>0</v>
      </c>
      <c r="M21" s="19">
        <f>M19</f>
        <v>12052872</v>
      </c>
    </row>
    <row r="22" spans="1:13" x14ac:dyDescent="0.2">
      <c r="A22" s="1" t="s">
        <v>1</v>
      </c>
      <c r="B22" s="1" t="s">
        <v>1</v>
      </c>
      <c r="C22" s="1" t="s">
        <v>1</v>
      </c>
      <c r="D22" s="1" t="s">
        <v>1</v>
      </c>
      <c r="E22" s="1" t="s">
        <v>1</v>
      </c>
      <c r="F22" s="1" t="s">
        <v>1</v>
      </c>
      <c r="G22" s="1" t="s">
        <v>1</v>
      </c>
      <c r="H22" s="1" t="s">
        <v>1</v>
      </c>
      <c r="I22" s="20" t="s">
        <v>90</v>
      </c>
      <c r="J22" s="19">
        <f>J14-J21</f>
        <v>3515421</v>
      </c>
      <c r="K22" s="19">
        <f>K14-K21</f>
        <v>-3013218</v>
      </c>
      <c r="L22" s="19">
        <f>L14-L21</f>
        <v>0</v>
      </c>
      <c r="M22" s="19">
        <f>M14-M21</f>
        <v>502203</v>
      </c>
    </row>
    <row r="24" spans="1:13" ht="15" x14ac:dyDescent="0.25">
      <c r="A24" s="1" t="s">
        <v>1</v>
      </c>
      <c r="B24" s="5" t="s">
        <v>89</v>
      </c>
      <c r="C24" s="4" t="s">
        <v>14</v>
      </c>
      <c r="F24" s="4" t="s">
        <v>14</v>
      </c>
      <c r="G24" s="4" t="s">
        <v>15</v>
      </c>
      <c r="H24" s="1" t="s">
        <v>1</v>
      </c>
      <c r="I24" s="5" t="s">
        <v>89</v>
      </c>
      <c r="J24" s="4" t="s">
        <v>14</v>
      </c>
      <c r="M24" s="4" t="s">
        <v>14</v>
      </c>
    </row>
    <row r="25" spans="1:13" x14ac:dyDescent="0.2">
      <c r="A25" s="1" t="s">
        <v>1</v>
      </c>
      <c r="C25" s="2">
        <v>45474</v>
      </c>
      <c r="D25" s="3" t="s">
        <v>13</v>
      </c>
      <c r="E25" s="3" t="s">
        <v>12</v>
      </c>
      <c r="F25" s="2">
        <v>45838</v>
      </c>
      <c r="G25" s="2">
        <v>45838</v>
      </c>
      <c r="H25" s="1" t="s">
        <v>1</v>
      </c>
      <c r="J25" s="2">
        <v>45474</v>
      </c>
      <c r="K25" s="3" t="s">
        <v>13</v>
      </c>
      <c r="L25" s="3" t="s">
        <v>12</v>
      </c>
      <c r="M25" s="2">
        <v>45838</v>
      </c>
    </row>
    <row r="26" spans="1:13" x14ac:dyDescent="0.2">
      <c r="A26" s="1" t="s">
        <v>1</v>
      </c>
      <c r="B26" s="1" t="s">
        <v>11</v>
      </c>
      <c r="C26" s="1" t="s">
        <v>1</v>
      </c>
      <c r="D26" s="1" t="s">
        <v>1</v>
      </c>
      <c r="E26" s="1" t="s">
        <v>1</v>
      </c>
      <c r="F26" s="1" t="s">
        <v>1</v>
      </c>
      <c r="G26" s="1" t="s">
        <v>1</v>
      </c>
      <c r="H26" s="1" t="s">
        <v>1</v>
      </c>
      <c r="I26" s="1" t="s">
        <v>10</v>
      </c>
    </row>
    <row r="27" spans="1:13" x14ac:dyDescent="0.2">
      <c r="A27" s="1" t="s">
        <v>1</v>
      </c>
      <c r="B27" s="1" t="s">
        <v>4</v>
      </c>
      <c r="C27" s="1" t="s">
        <v>1</v>
      </c>
      <c r="D27" s="1" t="s">
        <v>1</v>
      </c>
      <c r="E27" s="1" t="s">
        <v>1</v>
      </c>
      <c r="F27" s="1" t="s">
        <v>1</v>
      </c>
      <c r="G27" s="1" t="s">
        <v>1</v>
      </c>
      <c r="H27" s="1" t="s">
        <v>1</v>
      </c>
      <c r="I27" s="1" t="s">
        <v>4</v>
      </c>
    </row>
    <row r="28" spans="1:13" x14ac:dyDescent="0.2">
      <c r="A28" s="1" t="s">
        <v>1</v>
      </c>
      <c r="B28" s="20" t="s">
        <v>80</v>
      </c>
      <c r="C28" s="19">
        <v>34339</v>
      </c>
      <c r="D28" s="19">
        <v>709487</v>
      </c>
      <c r="E28" s="19">
        <v>110843</v>
      </c>
      <c r="F28" s="19">
        <v>632983</v>
      </c>
      <c r="G28" s="19">
        <v>139561</v>
      </c>
      <c r="H28" s="1" t="s">
        <v>1</v>
      </c>
      <c r="I28" s="20" t="s">
        <v>80</v>
      </c>
      <c r="J28" s="19">
        <v>440826</v>
      </c>
      <c r="K28" s="19">
        <v>709487</v>
      </c>
      <c r="L28" s="19">
        <v>0</v>
      </c>
      <c r="M28" s="19">
        <v>1150312</v>
      </c>
    </row>
    <row r="29" spans="1:13" x14ac:dyDescent="0.2">
      <c r="A29" s="1" t="s">
        <v>1</v>
      </c>
      <c r="B29" s="20" t="s">
        <v>78</v>
      </c>
      <c r="C29" s="19">
        <v>266714</v>
      </c>
      <c r="D29" s="19">
        <v>0</v>
      </c>
      <c r="E29" s="19">
        <v>266714</v>
      </c>
      <c r="F29" s="19">
        <v>0</v>
      </c>
      <c r="G29" s="19">
        <v>0</v>
      </c>
      <c r="H29" s="1" t="s">
        <v>1</v>
      </c>
      <c r="I29" s="20" t="s">
        <v>78</v>
      </c>
      <c r="J29" s="19">
        <v>608276</v>
      </c>
      <c r="K29" s="19">
        <v>0</v>
      </c>
      <c r="L29" s="19">
        <v>608276</v>
      </c>
      <c r="M29" s="19">
        <v>0</v>
      </c>
    </row>
    <row r="30" spans="1:13" x14ac:dyDescent="0.2">
      <c r="A30" s="1" t="s">
        <v>1</v>
      </c>
      <c r="B30" s="20" t="s">
        <v>77</v>
      </c>
      <c r="C30" s="19">
        <v>666002</v>
      </c>
      <c r="D30" s="19">
        <v>0</v>
      </c>
      <c r="E30" s="19">
        <v>202876</v>
      </c>
      <c r="F30" s="19">
        <v>463125</v>
      </c>
      <c r="G30" s="19">
        <v>204689</v>
      </c>
      <c r="H30" s="1" t="s">
        <v>1</v>
      </c>
      <c r="I30" s="20" t="s">
        <v>77</v>
      </c>
      <c r="J30" s="19">
        <v>1000144</v>
      </c>
      <c r="K30" s="19">
        <v>0</v>
      </c>
      <c r="L30" s="19">
        <v>0</v>
      </c>
      <c r="M30" s="19">
        <v>1000144</v>
      </c>
    </row>
    <row r="31" spans="1:13" x14ac:dyDescent="0.2">
      <c r="A31" s="1" t="s">
        <v>1</v>
      </c>
      <c r="B31" s="20" t="s">
        <v>9</v>
      </c>
      <c r="C31" s="19">
        <f>SUM(C28:C30)</f>
        <v>967055</v>
      </c>
      <c r="D31" s="19">
        <f>SUM(D28:D30)</f>
        <v>709487</v>
      </c>
      <c r="E31" s="19">
        <f>SUM(E28:E30)</f>
        <v>580433</v>
      </c>
      <c r="F31" s="19">
        <f>SUM(F28:F30)</f>
        <v>1096108</v>
      </c>
      <c r="G31" s="19">
        <f>SUM(G28:G30)</f>
        <v>344250</v>
      </c>
      <c r="H31" s="1" t="s">
        <v>1</v>
      </c>
      <c r="I31" s="20" t="s">
        <v>8</v>
      </c>
      <c r="J31" s="19">
        <f>SUM(J28:J30)</f>
        <v>2049246</v>
      </c>
      <c r="K31" s="19">
        <f>SUM(K28:K30)</f>
        <v>709487</v>
      </c>
      <c r="L31" s="19">
        <f>SUM(L28:L30)</f>
        <v>608276</v>
      </c>
      <c r="M31" s="19">
        <f>SUM(M28:M30)</f>
        <v>2150456</v>
      </c>
    </row>
    <row r="33" spans="1:13" x14ac:dyDescent="0.2">
      <c r="A33" s="1" t="s">
        <v>1</v>
      </c>
      <c r="B33" s="1" t="s">
        <v>41</v>
      </c>
      <c r="C33" s="1" t="s">
        <v>1</v>
      </c>
      <c r="D33" s="1" t="s">
        <v>1</v>
      </c>
      <c r="E33" s="1" t="s">
        <v>1</v>
      </c>
      <c r="F33" s="1" t="s">
        <v>1</v>
      </c>
      <c r="G33" s="1" t="s">
        <v>1</v>
      </c>
      <c r="H33" s="1" t="s">
        <v>1</v>
      </c>
      <c r="I33" s="1" t="s">
        <v>41</v>
      </c>
    </row>
    <row r="34" spans="1:13" x14ac:dyDescent="0.2">
      <c r="A34" s="1" t="s">
        <v>1</v>
      </c>
      <c r="B34" s="20" t="s">
        <v>72</v>
      </c>
      <c r="C34" s="19">
        <v>55817</v>
      </c>
      <c r="D34" s="19">
        <v>0</v>
      </c>
      <c r="E34" s="19">
        <v>55817</v>
      </c>
      <c r="F34" s="19">
        <v>0</v>
      </c>
      <c r="G34" s="19">
        <v>0</v>
      </c>
      <c r="H34" s="1" t="s">
        <v>1</v>
      </c>
      <c r="I34" s="20" t="s">
        <v>72</v>
      </c>
      <c r="J34" s="19">
        <v>221743</v>
      </c>
      <c r="K34" s="19">
        <v>0</v>
      </c>
      <c r="L34" s="19">
        <v>0</v>
      </c>
      <c r="M34" s="19">
        <v>221743</v>
      </c>
    </row>
    <row r="35" spans="1:13" x14ac:dyDescent="0.2">
      <c r="A35" s="1" t="s">
        <v>1</v>
      </c>
      <c r="B35" s="20" t="s">
        <v>44</v>
      </c>
      <c r="C35" s="19">
        <f>SUM(C34:C34)</f>
        <v>55817</v>
      </c>
      <c r="D35" s="19">
        <f>SUM(D34:D34)</f>
        <v>0</v>
      </c>
      <c r="E35" s="19">
        <f>SUM(E34:E34)</f>
        <v>55817</v>
      </c>
      <c r="F35" s="19">
        <f>SUM(F34:F34)</f>
        <v>0</v>
      </c>
      <c r="G35" s="19">
        <f>SUM(G34:G34)</f>
        <v>0</v>
      </c>
      <c r="H35" s="1" t="s">
        <v>1</v>
      </c>
      <c r="I35" s="20" t="s">
        <v>43</v>
      </c>
      <c r="J35" s="19">
        <f>SUM(J34:J34)</f>
        <v>221743</v>
      </c>
      <c r="K35" s="19">
        <f>SUM(K34:K34)</f>
        <v>0</v>
      </c>
      <c r="L35" s="19">
        <f>SUM(L34:L34)</f>
        <v>0</v>
      </c>
      <c r="M35" s="19">
        <f>SUM(M34:M34)</f>
        <v>221743</v>
      </c>
    </row>
    <row r="37" spans="1:13" x14ac:dyDescent="0.2">
      <c r="A37" s="1" t="s">
        <v>1</v>
      </c>
      <c r="B37" s="20" t="s">
        <v>7</v>
      </c>
      <c r="C37" s="19">
        <f>C31+C35</f>
        <v>1022872</v>
      </c>
      <c r="D37" s="19">
        <f>D31+D35</f>
        <v>709487</v>
      </c>
      <c r="E37" s="19">
        <f>E31+E35</f>
        <v>636250</v>
      </c>
      <c r="F37" s="19">
        <f>F31+F35</f>
        <v>1096108</v>
      </c>
      <c r="G37" s="19">
        <f>G31+G35</f>
        <v>344250</v>
      </c>
      <c r="H37" s="1" t="s">
        <v>1</v>
      </c>
      <c r="I37" s="20" t="s">
        <v>6</v>
      </c>
      <c r="J37" s="19">
        <f>J31+J35</f>
        <v>2270989</v>
      </c>
      <c r="K37" s="19">
        <f>K31+K35</f>
        <v>709487</v>
      </c>
      <c r="L37" s="19">
        <f>L31+L35</f>
        <v>608276</v>
      </c>
      <c r="M37" s="19">
        <f>M31+M35</f>
        <v>2372199</v>
      </c>
    </row>
    <row r="39" spans="1:13" x14ac:dyDescent="0.2">
      <c r="A39" s="1" t="s">
        <v>1</v>
      </c>
      <c r="B39" s="1" t="s">
        <v>1</v>
      </c>
      <c r="C39" s="1" t="s">
        <v>1</v>
      </c>
      <c r="D39" s="1" t="s">
        <v>1</v>
      </c>
      <c r="E39" s="1" t="s">
        <v>1</v>
      </c>
      <c r="F39" s="1" t="s">
        <v>1</v>
      </c>
      <c r="G39" s="1" t="s">
        <v>1</v>
      </c>
      <c r="H39" s="1" t="s">
        <v>1</v>
      </c>
      <c r="I39" s="1" t="s">
        <v>5</v>
      </c>
    </row>
    <row r="40" spans="1:13" x14ac:dyDescent="0.2">
      <c r="A40" s="1" t="s">
        <v>1</v>
      </c>
      <c r="B40" s="1" t="s">
        <v>1</v>
      </c>
      <c r="C40" s="1" t="s">
        <v>1</v>
      </c>
      <c r="D40" s="1" t="s">
        <v>1</v>
      </c>
      <c r="E40" s="1" t="s">
        <v>1</v>
      </c>
      <c r="F40" s="1" t="s">
        <v>1</v>
      </c>
      <c r="G40" s="1" t="s">
        <v>1</v>
      </c>
      <c r="H40" s="1" t="s">
        <v>1</v>
      </c>
      <c r="I40" s="1" t="s">
        <v>4</v>
      </c>
    </row>
    <row r="41" spans="1:13" x14ac:dyDescent="0.2">
      <c r="A41" s="1" t="s">
        <v>1</v>
      </c>
      <c r="B41" s="1" t="s">
        <v>1</v>
      </c>
      <c r="C41" s="1" t="s">
        <v>1</v>
      </c>
      <c r="D41" s="1" t="s">
        <v>1</v>
      </c>
      <c r="E41" s="1" t="s">
        <v>1</v>
      </c>
      <c r="F41" s="1" t="s">
        <v>1</v>
      </c>
      <c r="G41" s="1" t="s">
        <v>1</v>
      </c>
      <c r="H41" s="1" t="s">
        <v>1</v>
      </c>
      <c r="I41" s="20" t="s">
        <v>80</v>
      </c>
      <c r="J41" s="19">
        <v>406916</v>
      </c>
      <c r="K41" s="19">
        <v>140347</v>
      </c>
      <c r="L41" s="19">
        <v>0</v>
      </c>
      <c r="M41" s="19">
        <v>547263</v>
      </c>
    </row>
    <row r="42" spans="1:13" x14ac:dyDescent="0.2">
      <c r="A42" s="1" t="s">
        <v>1</v>
      </c>
      <c r="B42" s="1" t="s">
        <v>1</v>
      </c>
      <c r="C42" s="1" t="s">
        <v>1</v>
      </c>
      <c r="D42" s="1" t="s">
        <v>1</v>
      </c>
      <c r="E42" s="1" t="s">
        <v>1</v>
      </c>
      <c r="F42" s="1" t="s">
        <v>1</v>
      </c>
      <c r="G42" s="1" t="s">
        <v>1</v>
      </c>
      <c r="H42" s="1" t="s">
        <v>1</v>
      </c>
      <c r="I42" s="20" t="s">
        <v>78</v>
      </c>
      <c r="J42" s="19">
        <v>344690</v>
      </c>
      <c r="K42" s="19">
        <v>54287</v>
      </c>
      <c r="L42" s="19">
        <v>398977</v>
      </c>
      <c r="M42" s="19">
        <v>0</v>
      </c>
    </row>
    <row r="43" spans="1:13" x14ac:dyDescent="0.2">
      <c r="A43" s="1" t="s">
        <v>1</v>
      </c>
      <c r="B43" s="1" t="s">
        <v>1</v>
      </c>
      <c r="C43" s="1" t="s">
        <v>1</v>
      </c>
      <c r="D43" s="1" t="s">
        <v>1</v>
      </c>
      <c r="E43" s="1" t="s">
        <v>1</v>
      </c>
      <c r="F43" s="1" t="s">
        <v>1</v>
      </c>
      <c r="G43" s="1" t="s">
        <v>1</v>
      </c>
      <c r="H43" s="1" t="s">
        <v>1</v>
      </c>
      <c r="I43" s="20" t="s">
        <v>77</v>
      </c>
      <c r="J43" s="19">
        <v>350050</v>
      </c>
      <c r="K43" s="19">
        <v>200029</v>
      </c>
      <c r="L43" s="19">
        <v>0</v>
      </c>
      <c r="M43" s="19">
        <v>550079</v>
      </c>
    </row>
    <row r="44" spans="1:13" x14ac:dyDescent="0.2">
      <c r="A44" s="1" t="s">
        <v>1</v>
      </c>
      <c r="B44" s="1" t="s">
        <v>1</v>
      </c>
      <c r="C44" s="1" t="s">
        <v>1</v>
      </c>
      <c r="D44" s="1" t="s">
        <v>1</v>
      </c>
      <c r="E44" s="1" t="s">
        <v>1</v>
      </c>
      <c r="F44" s="1" t="s">
        <v>1</v>
      </c>
      <c r="G44" s="1" t="s">
        <v>1</v>
      </c>
      <c r="H44" s="1" t="s">
        <v>1</v>
      </c>
      <c r="I44" s="20" t="s">
        <v>3</v>
      </c>
      <c r="J44" s="19">
        <f>SUM(J41:J43)</f>
        <v>1101656</v>
      </c>
      <c r="K44" s="19">
        <f>SUM(K41:K43)</f>
        <v>394663</v>
      </c>
      <c r="L44" s="19">
        <f>SUM(L41:L43)</f>
        <v>398977</v>
      </c>
      <c r="M44" s="19">
        <f>SUM(M41:M43)</f>
        <v>1097342</v>
      </c>
    </row>
    <row r="46" spans="1:13" x14ac:dyDescent="0.2">
      <c r="A46" s="1" t="s">
        <v>1</v>
      </c>
      <c r="B46" s="1" t="s">
        <v>1</v>
      </c>
      <c r="C46" s="1" t="s">
        <v>1</v>
      </c>
      <c r="D46" s="1" t="s">
        <v>1</v>
      </c>
      <c r="E46" s="1" t="s">
        <v>1</v>
      </c>
      <c r="F46" s="1" t="s">
        <v>1</v>
      </c>
      <c r="G46" s="1" t="s">
        <v>1</v>
      </c>
      <c r="H46" s="1" t="s">
        <v>1</v>
      </c>
      <c r="I46" s="1" t="s">
        <v>41</v>
      </c>
    </row>
    <row r="47" spans="1:13" x14ac:dyDescent="0.2">
      <c r="A47" s="1" t="s">
        <v>1</v>
      </c>
      <c r="B47" s="1" t="s">
        <v>1</v>
      </c>
      <c r="C47" s="1" t="s">
        <v>1</v>
      </c>
      <c r="D47" s="1" t="s">
        <v>1</v>
      </c>
      <c r="E47" s="1" t="s">
        <v>1</v>
      </c>
      <c r="F47" s="1" t="s">
        <v>1</v>
      </c>
      <c r="G47" s="1" t="s">
        <v>1</v>
      </c>
      <c r="H47" s="1" t="s">
        <v>1</v>
      </c>
      <c r="I47" s="20" t="s">
        <v>72</v>
      </c>
      <c r="J47" s="19">
        <v>147829</v>
      </c>
      <c r="K47" s="19">
        <v>49276</v>
      </c>
      <c r="L47" s="19">
        <v>0</v>
      </c>
      <c r="M47" s="19">
        <v>197105</v>
      </c>
    </row>
    <row r="48" spans="1:13" x14ac:dyDescent="0.2">
      <c r="A48" s="1" t="s">
        <v>1</v>
      </c>
      <c r="B48" s="1" t="s">
        <v>1</v>
      </c>
      <c r="C48" s="1" t="s">
        <v>1</v>
      </c>
      <c r="D48" s="1" t="s">
        <v>1</v>
      </c>
      <c r="E48" s="1" t="s">
        <v>1</v>
      </c>
      <c r="F48" s="1" t="s">
        <v>1</v>
      </c>
      <c r="G48" s="1" t="s">
        <v>1</v>
      </c>
      <c r="H48" s="1" t="s">
        <v>1</v>
      </c>
      <c r="I48" s="20" t="s">
        <v>42</v>
      </c>
      <c r="J48" s="19">
        <f>SUM(J47:J47)</f>
        <v>147829</v>
      </c>
      <c r="K48" s="19">
        <f>SUM(K47:K47)</f>
        <v>49276</v>
      </c>
      <c r="L48" s="19">
        <f>SUM(L47:L47)</f>
        <v>0</v>
      </c>
      <c r="M48" s="19">
        <f>SUM(M47:M47)</f>
        <v>197105</v>
      </c>
    </row>
    <row r="50" spans="1:13" x14ac:dyDescent="0.2">
      <c r="A50" s="1" t="s">
        <v>1</v>
      </c>
      <c r="B50" s="1" t="s">
        <v>1</v>
      </c>
      <c r="C50" s="1" t="s">
        <v>1</v>
      </c>
      <c r="D50" s="1" t="s">
        <v>1</v>
      </c>
      <c r="E50" s="1" t="s">
        <v>1</v>
      </c>
      <c r="F50" s="1" t="s">
        <v>1</v>
      </c>
      <c r="G50" s="1" t="s">
        <v>1</v>
      </c>
      <c r="H50" s="1" t="s">
        <v>1</v>
      </c>
      <c r="I50" s="20" t="s">
        <v>2</v>
      </c>
      <c r="J50" s="19">
        <f>J44+J48</f>
        <v>1249485</v>
      </c>
      <c r="K50" s="19">
        <f>K44+K48</f>
        <v>443939</v>
      </c>
      <c r="L50" s="19">
        <f>L44+L48</f>
        <v>398977</v>
      </c>
      <c r="M50" s="19">
        <f>M44+M48</f>
        <v>1294447</v>
      </c>
    </row>
    <row r="51" spans="1:13" x14ac:dyDescent="0.2">
      <c r="A51" s="1" t="s">
        <v>1</v>
      </c>
      <c r="B51" s="1" t="s">
        <v>1</v>
      </c>
      <c r="C51" s="1" t="s">
        <v>1</v>
      </c>
      <c r="D51" s="1" t="s">
        <v>1</v>
      </c>
      <c r="E51" s="1" t="s">
        <v>1</v>
      </c>
      <c r="F51" s="1" t="s">
        <v>1</v>
      </c>
      <c r="G51" s="1" t="s">
        <v>1</v>
      </c>
      <c r="H51" s="1" t="s">
        <v>1</v>
      </c>
      <c r="I51" s="20" t="s">
        <v>88</v>
      </c>
      <c r="J51" s="19">
        <f>J37-J50</f>
        <v>1021504</v>
      </c>
      <c r="K51" s="19">
        <f>K37-K50</f>
        <v>265548</v>
      </c>
      <c r="L51" s="19">
        <f>L37-L50</f>
        <v>209299</v>
      </c>
      <c r="M51" s="19">
        <f>M37-M50</f>
        <v>1077752</v>
      </c>
    </row>
    <row r="53" spans="1:13" ht="15" x14ac:dyDescent="0.25">
      <c r="A53" s="1" t="s">
        <v>1</v>
      </c>
      <c r="B53" s="5" t="s">
        <v>87</v>
      </c>
      <c r="C53" s="4" t="s">
        <v>14</v>
      </c>
      <c r="F53" s="4" t="s">
        <v>14</v>
      </c>
      <c r="G53" s="4" t="s">
        <v>15</v>
      </c>
      <c r="H53" s="1" t="s">
        <v>1</v>
      </c>
      <c r="I53" s="5" t="s">
        <v>87</v>
      </c>
      <c r="J53" s="4" t="s">
        <v>14</v>
      </c>
      <c r="M53" s="4" t="s">
        <v>14</v>
      </c>
    </row>
    <row r="54" spans="1:13" x14ac:dyDescent="0.2">
      <c r="A54" s="1" t="s">
        <v>1</v>
      </c>
      <c r="C54" s="2">
        <v>45474</v>
      </c>
      <c r="D54" s="3" t="s">
        <v>13</v>
      </c>
      <c r="E54" s="3" t="s">
        <v>12</v>
      </c>
      <c r="F54" s="2">
        <v>45838</v>
      </c>
      <c r="G54" s="2">
        <v>45838</v>
      </c>
      <c r="H54" s="1" t="s">
        <v>1</v>
      </c>
      <c r="J54" s="2">
        <v>45474</v>
      </c>
      <c r="K54" s="3" t="s">
        <v>13</v>
      </c>
      <c r="L54" s="3" t="s">
        <v>12</v>
      </c>
      <c r="M54" s="2">
        <v>45838</v>
      </c>
    </row>
    <row r="55" spans="1:13" x14ac:dyDescent="0.2">
      <c r="A55" s="1" t="s">
        <v>1</v>
      </c>
      <c r="B55" s="1" t="s">
        <v>11</v>
      </c>
      <c r="C55" s="1" t="s">
        <v>1</v>
      </c>
      <c r="D55" s="1" t="s">
        <v>1</v>
      </c>
      <c r="E55" s="1" t="s">
        <v>1</v>
      </c>
      <c r="F55" s="1" t="s">
        <v>1</v>
      </c>
      <c r="G55" s="1" t="s">
        <v>1</v>
      </c>
      <c r="H55" s="1" t="s">
        <v>1</v>
      </c>
      <c r="I55" s="1" t="s">
        <v>10</v>
      </c>
    </row>
    <row r="56" spans="1:13" x14ac:dyDescent="0.2">
      <c r="A56" s="1" t="s">
        <v>1</v>
      </c>
      <c r="B56" s="1" t="s">
        <v>4</v>
      </c>
      <c r="C56" s="1" t="s">
        <v>1</v>
      </c>
      <c r="D56" s="1" t="s">
        <v>1</v>
      </c>
      <c r="E56" s="1" t="s">
        <v>1</v>
      </c>
      <c r="F56" s="1" t="s">
        <v>1</v>
      </c>
      <c r="G56" s="1" t="s">
        <v>1</v>
      </c>
      <c r="H56" s="1" t="s">
        <v>1</v>
      </c>
      <c r="I56" s="1" t="s">
        <v>4</v>
      </c>
    </row>
    <row r="57" spans="1:13" x14ac:dyDescent="0.2">
      <c r="A57" s="1" t="s">
        <v>1</v>
      </c>
      <c r="B57" s="20" t="s">
        <v>81</v>
      </c>
      <c r="C57" s="19">
        <v>3815451</v>
      </c>
      <c r="D57" s="19">
        <v>0</v>
      </c>
      <c r="E57" s="19">
        <v>1094206</v>
      </c>
      <c r="F57" s="19">
        <v>2721245</v>
      </c>
      <c r="G57" s="19">
        <v>1137833</v>
      </c>
      <c r="H57" s="1" t="s">
        <v>1</v>
      </c>
      <c r="I57" s="20" t="s">
        <v>81</v>
      </c>
      <c r="J57" s="19">
        <v>5998774</v>
      </c>
      <c r="K57" s="19">
        <v>0</v>
      </c>
      <c r="L57" s="19">
        <v>0</v>
      </c>
      <c r="M57" s="19">
        <v>5998774</v>
      </c>
    </row>
    <row r="58" spans="1:13" x14ac:dyDescent="0.2">
      <c r="A58" s="1" t="s">
        <v>1</v>
      </c>
      <c r="B58" s="20" t="s">
        <v>9</v>
      </c>
      <c r="C58" s="19">
        <f>SUM(C57:C57)</f>
        <v>3815451</v>
      </c>
      <c r="D58" s="19">
        <f>SUM(D57:D57)</f>
        <v>0</v>
      </c>
      <c r="E58" s="19">
        <f>SUM(E57:E57)</f>
        <v>1094206</v>
      </c>
      <c r="F58" s="19">
        <f>SUM(F57:F57)</f>
        <v>2721245</v>
      </c>
      <c r="G58" s="19">
        <f>SUM(G57:G57)</f>
        <v>1137833</v>
      </c>
      <c r="H58" s="1" t="s">
        <v>1</v>
      </c>
      <c r="I58" s="20" t="s">
        <v>8</v>
      </c>
      <c r="J58" s="19">
        <f>SUM(J57:J57)</f>
        <v>5998774</v>
      </c>
      <c r="K58" s="19">
        <f>SUM(K57:K57)</f>
        <v>0</v>
      </c>
      <c r="L58" s="19">
        <f>SUM(L57:L57)</f>
        <v>0</v>
      </c>
      <c r="M58" s="19">
        <f>SUM(M57:M57)</f>
        <v>5998774</v>
      </c>
    </row>
    <row r="60" spans="1:13" x14ac:dyDescent="0.2">
      <c r="A60" s="1" t="s">
        <v>1</v>
      </c>
      <c r="B60" s="1" t="s">
        <v>63</v>
      </c>
      <c r="C60" s="1" t="s">
        <v>1</v>
      </c>
      <c r="D60" s="1" t="s">
        <v>1</v>
      </c>
      <c r="E60" s="1" t="s">
        <v>1</v>
      </c>
      <c r="F60" s="1" t="s">
        <v>1</v>
      </c>
      <c r="G60" s="1" t="s">
        <v>1</v>
      </c>
      <c r="H60" s="1" t="s">
        <v>1</v>
      </c>
      <c r="I60" s="1" t="s">
        <v>63</v>
      </c>
    </row>
    <row r="61" spans="1:13" x14ac:dyDescent="0.2">
      <c r="A61" s="1" t="s">
        <v>1</v>
      </c>
      <c r="B61" s="20" t="s">
        <v>76</v>
      </c>
      <c r="C61" s="19">
        <v>1816800</v>
      </c>
      <c r="D61" s="19">
        <v>0</v>
      </c>
      <c r="E61" s="19">
        <v>448157</v>
      </c>
      <c r="F61" s="19">
        <v>1368643</v>
      </c>
      <c r="G61" s="19">
        <v>452162</v>
      </c>
      <c r="H61" s="1" t="s">
        <v>1</v>
      </c>
      <c r="I61" s="20" t="s">
        <v>76</v>
      </c>
      <c r="J61" s="19">
        <v>3139921</v>
      </c>
      <c r="K61" s="19">
        <v>0</v>
      </c>
      <c r="L61" s="19">
        <v>0</v>
      </c>
      <c r="M61" s="19">
        <v>3139921</v>
      </c>
    </row>
    <row r="62" spans="1:13" x14ac:dyDescent="0.2">
      <c r="A62" s="1" t="s">
        <v>1</v>
      </c>
      <c r="B62" s="20" t="s">
        <v>75</v>
      </c>
      <c r="C62" s="19">
        <v>1999720</v>
      </c>
      <c r="D62" s="19">
        <v>0</v>
      </c>
      <c r="E62" s="19">
        <v>163073</v>
      </c>
      <c r="F62" s="19">
        <v>1836647</v>
      </c>
      <c r="G62" s="19">
        <v>166581</v>
      </c>
      <c r="H62" s="1" t="s">
        <v>1</v>
      </c>
      <c r="I62" s="20" t="s">
        <v>75</v>
      </c>
      <c r="J62" s="19">
        <v>2473006</v>
      </c>
      <c r="K62" s="19">
        <v>0</v>
      </c>
      <c r="L62" s="19">
        <v>0</v>
      </c>
      <c r="M62" s="19">
        <v>2473006</v>
      </c>
    </row>
    <row r="63" spans="1:13" x14ac:dyDescent="0.2">
      <c r="A63" s="1" t="s">
        <v>1</v>
      </c>
      <c r="B63" s="20" t="s">
        <v>74</v>
      </c>
      <c r="C63" s="19">
        <v>1305938</v>
      </c>
      <c r="D63" s="19">
        <v>0</v>
      </c>
      <c r="E63" s="19">
        <v>151457</v>
      </c>
      <c r="F63" s="19">
        <v>1154481</v>
      </c>
      <c r="G63" s="19">
        <v>154683</v>
      </c>
      <c r="H63" s="1" t="s">
        <v>1</v>
      </c>
      <c r="I63" s="20" t="s">
        <v>74</v>
      </c>
      <c r="J63" s="19">
        <v>1759971</v>
      </c>
      <c r="K63" s="19">
        <v>0</v>
      </c>
      <c r="L63" s="19">
        <v>0</v>
      </c>
      <c r="M63" s="19">
        <v>1759971</v>
      </c>
    </row>
    <row r="64" spans="1:13" x14ac:dyDescent="0.2">
      <c r="A64" s="1" t="s">
        <v>1</v>
      </c>
      <c r="B64" s="20" t="s">
        <v>83</v>
      </c>
      <c r="C64" s="19">
        <f>SUM(C61:C63)</f>
        <v>5122458</v>
      </c>
      <c r="D64" s="19">
        <f>SUM(D61:D63)</f>
        <v>0</v>
      </c>
      <c r="E64" s="19">
        <f>SUM(E61:E63)</f>
        <v>762687</v>
      </c>
      <c r="F64" s="19">
        <f>SUM(F61:F63)</f>
        <v>4359771</v>
      </c>
      <c r="G64" s="19">
        <f>SUM(G61:G63)</f>
        <v>773426</v>
      </c>
      <c r="H64" s="1" t="s">
        <v>1</v>
      </c>
      <c r="I64" s="20" t="s">
        <v>82</v>
      </c>
      <c r="J64" s="19">
        <f>SUM(J61:J63)</f>
        <v>7372898</v>
      </c>
      <c r="K64" s="19">
        <f>SUM(K61:K63)</f>
        <v>0</v>
      </c>
      <c r="L64" s="19">
        <f>SUM(L61:L63)</f>
        <v>0</v>
      </c>
      <c r="M64" s="19">
        <f>SUM(M61:M63)</f>
        <v>7372898</v>
      </c>
    </row>
    <row r="66" spans="1:13" x14ac:dyDescent="0.2">
      <c r="A66" s="1" t="s">
        <v>1</v>
      </c>
      <c r="B66" s="20" t="s">
        <v>7</v>
      </c>
      <c r="C66" s="19">
        <f>C58+C64</f>
        <v>8937909</v>
      </c>
      <c r="D66" s="19">
        <f>D58+D64</f>
        <v>0</v>
      </c>
      <c r="E66" s="19">
        <f>E58+E64</f>
        <v>1856893</v>
      </c>
      <c r="F66" s="19">
        <f>F58+F64</f>
        <v>7081016</v>
      </c>
      <c r="G66" s="19">
        <f>G58+G64</f>
        <v>1911259</v>
      </c>
      <c r="H66" s="1" t="s">
        <v>1</v>
      </c>
      <c r="I66" s="20" t="s">
        <v>6</v>
      </c>
      <c r="J66" s="19">
        <f>J58+J64</f>
        <v>13371672</v>
      </c>
      <c r="K66" s="19">
        <f>K58+K64</f>
        <v>0</v>
      </c>
      <c r="L66" s="19">
        <f>L58+L64</f>
        <v>0</v>
      </c>
      <c r="M66" s="19">
        <f>M58+M64</f>
        <v>13371672</v>
      </c>
    </row>
    <row r="68" spans="1:13" x14ac:dyDescent="0.2">
      <c r="A68" s="1" t="s">
        <v>1</v>
      </c>
      <c r="B68" s="1" t="s">
        <v>1</v>
      </c>
      <c r="C68" s="1" t="s">
        <v>1</v>
      </c>
      <c r="D68" s="1" t="s">
        <v>1</v>
      </c>
      <c r="E68" s="1" t="s">
        <v>1</v>
      </c>
      <c r="F68" s="1" t="s">
        <v>1</v>
      </c>
      <c r="G68" s="1" t="s">
        <v>1</v>
      </c>
      <c r="H68" s="1" t="s">
        <v>1</v>
      </c>
      <c r="I68" s="1" t="s">
        <v>5</v>
      </c>
    </row>
    <row r="69" spans="1:13" x14ac:dyDescent="0.2">
      <c r="A69" s="1" t="s">
        <v>1</v>
      </c>
      <c r="B69" s="1" t="s">
        <v>1</v>
      </c>
      <c r="C69" s="1" t="s">
        <v>1</v>
      </c>
      <c r="D69" s="1" t="s">
        <v>1</v>
      </c>
      <c r="E69" s="1" t="s">
        <v>1</v>
      </c>
      <c r="F69" s="1" t="s">
        <v>1</v>
      </c>
      <c r="G69" s="1" t="s">
        <v>1</v>
      </c>
      <c r="H69" s="1" t="s">
        <v>1</v>
      </c>
      <c r="I69" s="1" t="s">
        <v>4</v>
      </c>
    </row>
    <row r="70" spans="1:13" x14ac:dyDescent="0.2">
      <c r="A70" s="1" t="s">
        <v>1</v>
      </c>
      <c r="B70" s="1" t="s">
        <v>1</v>
      </c>
      <c r="C70" s="1" t="s">
        <v>1</v>
      </c>
      <c r="D70" s="1" t="s">
        <v>1</v>
      </c>
      <c r="E70" s="1" t="s">
        <v>1</v>
      </c>
      <c r="F70" s="1" t="s">
        <v>1</v>
      </c>
      <c r="G70" s="1" t="s">
        <v>1</v>
      </c>
      <c r="H70" s="1" t="s">
        <v>1</v>
      </c>
      <c r="I70" s="20" t="s">
        <v>81</v>
      </c>
      <c r="J70" s="19">
        <v>2841525</v>
      </c>
      <c r="K70" s="19">
        <v>947175</v>
      </c>
      <c r="L70" s="19">
        <v>0</v>
      </c>
      <c r="M70" s="19">
        <v>3788699</v>
      </c>
    </row>
    <row r="71" spans="1:13" x14ac:dyDescent="0.2">
      <c r="A71" s="1" t="s">
        <v>1</v>
      </c>
      <c r="B71" s="1" t="s">
        <v>1</v>
      </c>
      <c r="C71" s="1" t="s">
        <v>1</v>
      </c>
      <c r="D71" s="1" t="s">
        <v>1</v>
      </c>
      <c r="E71" s="1" t="s">
        <v>1</v>
      </c>
      <c r="F71" s="1" t="s">
        <v>1</v>
      </c>
      <c r="G71" s="1" t="s">
        <v>1</v>
      </c>
      <c r="H71" s="1" t="s">
        <v>1</v>
      </c>
      <c r="I71" s="20" t="s">
        <v>3</v>
      </c>
      <c r="J71" s="19">
        <f>SUM(J70:J70)</f>
        <v>2841525</v>
      </c>
      <c r="K71" s="19">
        <f>SUM(K70:K70)</f>
        <v>947175</v>
      </c>
      <c r="L71" s="19">
        <f>SUM(L70:L70)</f>
        <v>0</v>
      </c>
      <c r="M71" s="19">
        <f>SUM(M70:M70)</f>
        <v>3788699</v>
      </c>
    </row>
    <row r="73" spans="1:13" x14ac:dyDescent="0.2">
      <c r="A73" s="1" t="s">
        <v>1</v>
      </c>
      <c r="B73" s="1" t="s">
        <v>1</v>
      </c>
      <c r="C73" s="1" t="s">
        <v>1</v>
      </c>
      <c r="D73" s="1" t="s">
        <v>1</v>
      </c>
      <c r="E73" s="1" t="s">
        <v>1</v>
      </c>
      <c r="F73" s="1" t="s">
        <v>1</v>
      </c>
      <c r="G73" s="1" t="s">
        <v>1</v>
      </c>
      <c r="H73" s="1" t="s">
        <v>1</v>
      </c>
      <c r="I73" s="1" t="s">
        <v>63</v>
      </c>
    </row>
    <row r="74" spans="1:13" x14ac:dyDescent="0.2">
      <c r="A74" s="1" t="s">
        <v>1</v>
      </c>
      <c r="B74" s="1" t="s">
        <v>1</v>
      </c>
      <c r="C74" s="1" t="s">
        <v>1</v>
      </c>
      <c r="D74" s="1" t="s">
        <v>1</v>
      </c>
      <c r="E74" s="1" t="s">
        <v>1</v>
      </c>
      <c r="F74" s="1" t="s">
        <v>1</v>
      </c>
      <c r="G74" s="1" t="s">
        <v>1</v>
      </c>
      <c r="H74" s="1" t="s">
        <v>1</v>
      </c>
      <c r="I74" s="20" t="s">
        <v>76</v>
      </c>
      <c r="J74" s="19">
        <v>1345680</v>
      </c>
      <c r="K74" s="19">
        <v>448560</v>
      </c>
      <c r="L74" s="19">
        <v>0</v>
      </c>
      <c r="M74" s="19">
        <v>1794240</v>
      </c>
    </row>
    <row r="75" spans="1:13" x14ac:dyDescent="0.2">
      <c r="A75" s="1" t="s">
        <v>1</v>
      </c>
      <c r="B75" s="1" t="s">
        <v>1</v>
      </c>
      <c r="C75" s="1" t="s">
        <v>1</v>
      </c>
      <c r="D75" s="1" t="s">
        <v>1</v>
      </c>
      <c r="E75" s="1" t="s">
        <v>1</v>
      </c>
      <c r="F75" s="1" t="s">
        <v>1</v>
      </c>
      <c r="G75" s="1" t="s">
        <v>1</v>
      </c>
      <c r="H75" s="1" t="s">
        <v>1</v>
      </c>
      <c r="I75" s="20" t="s">
        <v>75</v>
      </c>
      <c r="J75" s="19">
        <v>529930</v>
      </c>
      <c r="K75" s="19">
        <v>176643</v>
      </c>
      <c r="L75" s="19">
        <v>0</v>
      </c>
      <c r="M75" s="19">
        <v>706573</v>
      </c>
    </row>
    <row r="76" spans="1:13" x14ac:dyDescent="0.2">
      <c r="A76" s="1" t="s">
        <v>1</v>
      </c>
      <c r="B76" s="1" t="s">
        <v>1</v>
      </c>
      <c r="C76" s="1" t="s">
        <v>1</v>
      </c>
      <c r="D76" s="1" t="s">
        <v>1</v>
      </c>
      <c r="E76" s="1" t="s">
        <v>1</v>
      </c>
      <c r="F76" s="1" t="s">
        <v>1</v>
      </c>
      <c r="G76" s="1" t="s">
        <v>1</v>
      </c>
      <c r="H76" s="1" t="s">
        <v>1</v>
      </c>
      <c r="I76" s="20" t="s">
        <v>74</v>
      </c>
      <c r="J76" s="19">
        <v>459123</v>
      </c>
      <c r="K76" s="19">
        <v>153041</v>
      </c>
      <c r="L76" s="19">
        <v>0</v>
      </c>
      <c r="M76" s="19">
        <v>612164</v>
      </c>
    </row>
    <row r="77" spans="1:13" x14ac:dyDescent="0.2">
      <c r="A77" s="1" t="s">
        <v>1</v>
      </c>
      <c r="B77" s="1" t="s">
        <v>1</v>
      </c>
      <c r="C77" s="1" t="s">
        <v>1</v>
      </c>
      <c r="D77" s="1" t="s">
        <v>1</v>
      </c>
      <c r="E77" s="1" t="s">
        <v>1</v>
      </c>
      <c r="F77" s="1" t="s">
        <v>1</v>
      </c>
      <c r="G77" s="1" t="s">
        <v>1</v>
      </c>
      <c r="H77" s="1" t="s">
        <v>1</v>
      </c>
      <c r="I77" s="20" t="s">
        <v>73</v>
      </c>
      <c r="J77" s="19">
        <f>SUM(J74:J76)</f>
        <v>2334733</v>
      </c>
      <c r="K77" s="19">
        <f>SUM(K74:K76)</f>
        <v>778244</v>
      </c>
      <c r="L77" s="19">
        <f>SUM(L74:L76)</f>
        <v>0</v>
      </c>
      <c r="M77" s="19">
        <f>SUM(M74:M76)</f>
        <v>3112977</v>
      </c>
    </row>
    <row r="79" spans="1:13" x14ac:dyDescent="0.2">
      <c r="A79" s="1" t="s">
        <v>1</v>
      </c>
      <c r="B79" s="1" t="s">
        <v>1</v>
      </c>
      <c r="C79" s="1" t="s">
        <v>1</v>
      </c>
      <c r="D79" s="1" t="s">
        <v>1</v>
      </c>
      <c r="E79" s="1" t="s">
        <v>1</v>
      </c>
      <c r="F79" s="1" t="s">
        <v>1</v>
      </c>
      <c r="G79" s="1" t="s">
        <v>1</v>
      </c>
      <c r="H79" s="1" t="s">
        <v>1</v>
      </c>
      <c r="I79" s="20" t="s">
        <v>2</v>
      </c>
      <c r="J79" s="19">
        <f>J71+J77</f>
        <v>5176258</v>
      </c>
      <c r="K79" s="19">
        <f>K71+K77</f>
        <v>1725419</v>
      </c>
      <c r="L79" s="19">
        <f>L71+L77</f>
        <v>0</v>
      </c>
      <c r="M79" s="19">
        <f>M71+M77</f>
        <v>6901676</v>
      </c>
    </row>
    <row r="80" spans="1:13" x14ac:dyDescent="0.2">
      <c r="A80" s="1" t="s">
        <v>1</v>
      </c>
      <c r="B80" s="1" t="s">
        <v>1</v>
      </c>
      <c r="C80" s="1" t="s">
        <v>1</v>
      </c>
      <c r="D80" s="1" t="s">
        <v>1</v>
      </c>
      <c r="E80" s="1" t="s">
        <v>1</v>
      </c>
      <c r="F80" s="1" t="s">
        <v>1</v>
      </c>
      <c r="G80" s="1" t="s">
        <v>1</v>
      </c>
      <c r="H80" s="1" t="s">
        <v>1</v>
      </c>
      <c r="I80" s="20" t="s">
        <v>86</v>
      </c>
      <c r="J80" s="19">
        <f>J66-J79</f>
        <v>8195414</v>
      </c>
      <c r="K80" s="19">
        <f>K66-K79</f>
        <v>-1725419</v>
      </c>
      <c r="L80" s="19">
        <f>L66-L79</f>
        <v>0</v>
      </c>
      <c r="M80" s="19">
        <f>M66-M79</f>
        <v>6469996</v>
      </c>
    </row>
    <row r="81" s="1" customFormat="1" x14ac:dyDescent="0.2"/>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1A7A0-593A-4CD1-B12D-AEAAC7D89201}">
  <sheetPr>
    <tabColor theme="6" tint="0.79998168889431442"/>
  </sheetPr>
  <dimension ref="A1:H27"/>
  <sheetViews>
    <sheetView showGridLines="0" showWhiteSpace="0" workbookViewId="0"/>
  </sheetViews>
  <sheetFormatPr defaultRowHeight="14.25" x14ac:dyDescent="0.2"/>
  <cols>
    <col min="1" max="1" width="11.42578125" style="1" bestFit="1" customWidth="1"/>
    <col min="2" max="4" width="34.28515625" style="1" bestFit="1" customWidth="1"/>
    <col min="5" max="6" width="22.85546875" style="1" bestFit="1" customWidth="1"/>
    <col min="7" max="8" width="3.7109375" style="1" bestFit="1" customWidth="1"/>
    <col min="9" max="16384" width="9.140625" style="1"/>
  </cols>
  <sheetData>
    <row r="1" spans="1:8" ht="15" x14ac:dyDescent="0.25">
      <c r="A1" s="5"/>
      <c r="B1" s="5" t="s">
        <v>70</v>
      </c>
    </row>
    <row r="2" spans="1:8" ht="15" x14ac:dyDescent="0.25">
      <c r="A2" s="5"/>
      <c r="B2" s="5" t="s">
        <v>17</v>
      </c>
    </row>
    <row r="3" spans="1:8" ht="15" x14ac:dyDescent="0.25">
      <c r="A3" s="5"/>
      <c r="B3" s="5" t="s">
        <v>45</v>
      </c>
    </row>
    <row r="5" spans="1:8" ht="15" x14ac:dyDescent="0.25">
      <c r="A5" s="5"/>
      <c r="B5" s="5" t="s">
        <v>95</v>
      </c>
    </row>
    <row r="7" spans="1:8" x14ac:dyDescent="0.2">
      <c r="B7" s="75" t="s">
        <v>94</v>
      </c>
      <c r="C7" s="75"/>
      <c r="D7" s="75"/>
      <c r="E7" s="75"/>
      <c r="F7" s="75"/>
      <c r="G7" s="75"/>
      <c r="H7" s="75"/>
    </row>
    <row r="9" spans="1:8" x14ac:dyDescent="0.2">
      <c r="C9" s="76" t="s">
        <v>67</v>
      </c>
      <c r="D9" s="76"/>
    </row>
    <row r="10" spans="1:8" x14ac:dyDescent="0.2">
      <c r="B10" s="3" t="s">
        <v>66</v>
      </c>
      <c r="C10" s="3" t="s">
        <v>93</v>
      </c>
      <c r="D10" s="3" t="s">
        <v>64</v>
      </c>
    </row>
    <row r="11" spans="1:8" x14ac:dyDescent="0.2">
      <c r="B11" s="17" t="s">
        <v>21</v>
      </c>
      <c r="C11" s="18">
        <v>13086927</v>
      </c>
      <c r="D11" s="18">
        <v>8729810</v>
      </c>
    </row>
    <row r="12" spans="1:8" x14ac:dyDescent="0.2">
      <c r="B12" s="17" t="s">
        <v>92</v>
      </c>
      <c r="C12" s="18">
        <f>SUM(C11:C11)</f>
        <v>13086927</v>
      </c>
      <c r="D12" s="18">
        <f>SUM(D11:D11)</f>
        <v>8729810</v>
      </c>
    </row>
    <row r="15" spans="1:8" x14ac:dyDescent="0.2">
      <c r="B15" s="75" t="s">
        <v>61</v>
      </c>
      <c r="C15" s="75"/>
      <c r="D15" s="75"/>
      <c r="E15" s="75"/>
      <c r="F15" s="75"/>
      <c r="G15" s="75"/>
      <c r="H15" s="75"/>
    </row>
    <row r="17" spans="2:5" s="28" customFormat="1" x14ac:dyDescent="0.2">
      <c r="C17" s="74" t="s">
        <v>164</v>
      </c>
      <c r="D17" s="74"/>
      <c r="E17" s="74"/>
    </row>
    <row r="18" spans="2:5" s="28" customFormat="1" x14ac:dyDescent="0.2">
      <c r="B18" s="29" t="s">
        <v>59</v>
      </c>
      <c r="C18" s="29" t="s">
        <v>47</v>
      </c>
      <c r="D18" s="29" t="s">
        <v>58</v>
      </c>
      <c r="E18" s="29" t="s">
        <v>57</v>
      </c>
    </row>
    <row r="19" spans="2:5" s="28" customFormat="1" x14ac:dyDescent="0.2">
      <c r="B19" s="30" t="s">
        <v>55</v>
      </c>
      <c r="C19" s="34"/>
      <c r="D19" s="34"/>
      <c r="E19" s="31"/>
    </row>
    <row r="20" spans="2:5" s="28" customFormat="1" x14ac:dyDescent="0.2">
      <c r="B20" s="30" t="s">
        <v>54</v>
      </c>
      <c r="C20" s="34"/>
      <c r="D20" s="34"/>
      <c r="E20" s="31"/>
    </row>
    <row r="21" spans="2:5" s="28" customFormat="1" x14ac:dyDescent="0.2">
      <c r="B21" s="30" t="s">
        <v>53</v>
      </c>
      <c r="C21" s="34"/>
      <c r="D21" s="34"/>
      <c r="E21" s="31"/>
    </row>
    <row r="22" spans="2:5" s="28" customFormat="1" x14ac:dyDescent="0.2">
      <c r="B22" s="30" t="s">
        <v>52</v>
      </c>
      <c r="C22" s="34"/>
      <c r="D22" s="34"/>
      <c r="E22" s="31"/>
    </row>
    <row r="23" spans="2:5" s="28" customFormat="1" x14ac:dyDescent="0.2"/>
    <row r="24" spans="2:5" x14ac:dyDescent="0.2">
      <c r="C24" s="77" t="s">
        <v>60</v>
      </c>
      <c r="D24" s="77"/>
      <c r="E24" s="77"/>
    </row>
    <row r="25" spans="2:5" x14ac:dyDescent="0.2">
      <c r="B25" s="3" t="s">
        <v>59</v>
      </c>
      <c r="C25" s="3" t="s">
        <v>47</v>
      </c>
      <c r="D25" s="3" t="s">
        <v>58</v>
      </c>
      <c r="E25" s="3" t="s">
        <v>57</v>
      </c>
    </row>
    <row r="26" spans="2:5" x14ac:dyDescent="0.2">
      <c r="B26" s="4" t="s">
        <v>56</v>
      </c>
      <c r="C26" s="36">
        <v>3704267</v>
      </c>
      <c r="D26" s="36">
        <v>131285</v>
      </c>
      <c r="E26" s="16">
        <v>3835552</v>
      </c>
    </row>
    <row r="27" spans="2:5" x14ac:dyDescent="0.2">
      <c r="B27" s="4" t="s">
        <v>55</v>
      </c>
      <c r="C27" s="36">
        <v>810840</v>
      </c>
      <c r="D27" s="36">
        <v>8048</v>
      </c>
      <c r="E27" s="16">
        <v>818888</v>
      </c>
    </row>
  </sheetData>
  <mergeCells count="5">
    <mergeCell ref="B7:H7"/>
    <mergeCell ref="C9:D9"/>
    <mergeCell ref="B15:H15"/>
    <mergeCell ref="C24:E24"/>
    <mergeCell ref="C17:E17"/>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87700-6C58-4639-9C21-A2E7FC09700A}">
  <sheetPr>
    <tabColor theme="6" tint="0.79998168889431442"/>
  </sheetPr>
  <dimension ref="A1:M24"/>
  <sheetViews>
    <sheetView showGridLines="0" showWhiteSpace="0" workbookViewId="0"/>
  </sheetViews>
  <sheetFormatPr defaultRowHeight="14.25" x14ac:dyDescent="0.2"/>
  <cols>
    <col min="1" max="1" width="17.140625" style="1" bestFit="1" customWidth="1"/>
    <col min="2" max="2" width="57.140625" style="1" bestFit="1" customWidth="1"/>
    <col min="3" max="5" width="17.140625" style="1" bestFit="1" customWidth="1"/>
    <col min="6" max="6" width="22.85546875" style="1" bestFit="1" customWidth="1"/>
    <col min="7" max="7" width="25.140625" style="1" bestFit="1" customWidth="1"/>
    <col min="8" max="8" width="5.7109375" style="1" bestFit="1" customWidth="1"/>
    <col min="9" max="9" width="57.140625" style="1" bestFit="1" customWidth="1"/>
    <col min="10" max="12" width="17.140625" style="1" bestFit="1" customWidth="1"/>
    <col min="13" max="13" width="22.85546875" style="1" bestFit="1" customWidth="1"/>
    <col min="14" max="14" width="25.140625" style="1" bestFit="1" customWidth="1"/>
    <col min="15" max="16384" width="9.140625" style="1"/>
  </cols>
  <sheetData>
    <row r="1" spans="1:13" ht="15" x14ac:dyDescent="0.25">
      <c r="A1" s="5"/>
      <c r="B1" s="5" t="s">
        <v>70</v>
      </c>
    </row>
    <row r="2" spans="1:13" ht="15" x14ac:dyDescent="0.25">
      <c r="A2" s="5"/>
      <c r="B2" s="5" t="s">
        <v>17</v>
      </c>
    </row>
    <row r="3" spans="1:13" ht="15" x14ac:dyDescent="0.25">
      <c r="A3" s="5"/>
      <c r="B3" s="5" t="s">
        <v>45</v>
      </c>
    </row>
    <row r="5" spans="1:13" x14ac:dyDescent="0.2">
      <c r="B5" s="1" t="s">
        <v>85</v>
      </c>
    </row>
    <row r="7" spans="1:13" ht="15" x14ac:dyDescent="0.25">
      <c r="A7" s="1" t="s">
        <v>1</v>
      </c>
      <c r="B7" s="5" t="s">
        <v>84</v>
      </c>
      <c r="C7" s="4" t="s">
        <v>14</v>
      </c>
      <c r="F7" s="4" t="s">
        <v>14</v>
      </c>
      <c r="G7" s="4" t="s">
        <v>15</v>
      </c>
      <c r="H7" s="1" t="s">
        <v>1</v>
      </c>
      <c r="I7" s="5" t="s">
        <v>84</v>
      </c>
      <c r="J7" s="4" t="s">
        <v>14</v>
      </c>
      <c r="M7" s="4" t="s">
        <v>14</v>
      </c>
    </row>
    <row r="8" spans="1:13" x14ac:dyDescent="0.2">
      <c r="A8" s="1" t="s">
        <v>1</v>
      </c>
      <c r="C8" s="2">
        <v>45474</v>
      </c>
      <c r="D8" s="3" t="s">
        <v>13</v>
      </c>
      <c r="E8" s="3" t="s">
        <v>12</v>
      </c>
      <c r="F8" s="2">
        <v>45838</v>
      </c>
      <c r="G8" s="2">
        <v>45838</v>
      </c>
      <c r="H8" s="1" t="s">
        <v>1</v>
      </c>
      <c r="J8" s="2">
        <v>45474</v>
      </c>
      <c r="K8" s="3" t="s">
        <v>13</v>
      </c>
      <c r="L8" s="3" t="s">
        <v>12</v>
      </c>
      <c r="M8" s="2">
        <v>45838</v>
      </c>
    </row>
    <row r="9" spans="1:13" x14ac:dyDescent="0.2">
      <c r="A9" s="1" t="s">
        <v>1</v>
      </c>
      <c r="B9" s="1" t="s">
        <v>28</v>
      </c>
      <c r="C9" s="1" t="s">
        <v>1</v>
      </c>
      <c r="D9" s="1" t="s">
        <v>1</v>
      </c>
      <c r="E9" s="1" t="s">
        <v>1</v>
      </c>
      <c r="F9" s="1" t="s">
        <v>1</v>
      </c>
      <c r="G9" s="1" t="s">
        <v>1</v>
      </c>
      <c r="H9" s="1" t="s">
        <v>1</v>
      </c>
      <c r="I9" s="1" t="s">
        <v>27</v>
      </c>
    </row>
    <row r="10" spans="1:13" x14ac:dyDescent="0.2">
      <c r="A10" s="1" t="s">
        <v>1</v>
      </c>
      <c r="B10" s="1" t="s">
        <v>21</v>
      </c>
      <c r="C10" s="1" t="s">
        <v>1</v>
      </c>
      <c r="D10" s="1" t="s">
        <v>1</v>
      </c>
      <c r="E10" s="1" t="s">
        <v>1</v>
      </c>
      <c r="F10" s="1" t="s">
        <v>1</v>
      </c>
      <c r="G10" s="1" t="s">
        <v>1</v>
      </c>
      <c r="H10" s="1" t="s">
        <v>1</v>
      </c>
      <c r="I10" s="1" t="s">
        <v>21</v>
      </c>
    </row>
    <row r="11" spans="1:13" x14ac:dyDescent="0.2">
      <c r="A11" s="1" t="s">
        <v>1</v>
      </c>
      <c r="B11" s="20" t="s">
        <v>98</v>
      </c>
      <c r="C11" s="19">
        <v>1060161</v>
      </c>
      <c r="D11" s="19">
        <v>0</v>
      </c>
      <c r="E11" s="19">
        <v>520350</v>
      </c>
      <c r="F11" s="19">
        <v>539811</v>
      </c>
      <c r="G11" s="19">
        <v>539811</v>
      </c>
      <c r="H11" s="1" t="s">
        <v>1</v>
      </c>
      <c r="I11" s="20" t="s">
        <v>98</v>
      </c>
      <c r="J11" s="19">
        <v>2784003</v>
      </c>
      <c r="K11" s="19">
        <v>0</v>
      </c>
      <c r="L11" s="19">
        <v>0</v>
      </c>
      <c r="M11" s="19">
        <v>2784003</v>
      </c>
    </row>
    <row r="12" spans="1:13" x14ac:dyDescent="0.2">
      <c r="A12" s="1" t="s">
        <v>1</v>
      </c>
      <c r="B12" s="20" t="s">
        <v>97</v>
      </c>
      <c r="C12" s="19">
        <v>533117</v>
      </c>
      <c r="D12" s="19">
        <v>5519697</v>
      </c>
      <c r="E12" s="19">
        <v>2077517</v>
      </c>
      <c r="F12" s="19">
        <v>3975297</v>
      </c>
      <c r="G12" s="19">
        <v>3164456</v>
      </c>
      <c r="H12" s="1" t="s">
        <v>1</v>
      </c>
      <c r="I12" s="20" t="s">
        <v>97</v>
      </c>
      <c r="J12" s="19">
        <v>4783226</v>
      </c>
      <c r="K12" s="19">
        <v>5519697</v>
      </c>
      <c r="L12" s="19">
        <v>0</v>
      </c>
      <c r="M12" s="19">
        <v>10302923</v>
      </c>
    </row>
    <row r="13" spans="1:13" x14ac:dyDescent="0.2">
      <c r="A13" s="1" t="s">
        <v>1</v>
      </c>
      <c r="B13" s="20" t="s">
        <v>26</v>
      </c>
      <c r="C13" s="19">
        <f>SUM(C11:C12)</f>
        <v>1593278</v>
      </c>
      <c r="D13" s="19">
        <f>SUM(D11:D12)</f>
        <v>5519697</v>
      </c>
      <c r="E13" s="19">
        <f>SUM(E11:E12)</f>
        <v>2597867</v>
      </c>
      <c r="F13" s="19">
        <f>SUM(F11:F12)</f>
        <v>4515108</v>
      </c>
      <c r="G13" s="19">
        <f>SUM(G11:G12)</f>
        <v>3704267</v>
      </c>
      <c r="H13" s="1" t="s">
        <v>1</v>
      </c>
      <c r="I13" s="20" t="s">
        <v>25</v>
      </c>
      <c r="J13" s="19">
        <f>SUM(J11:J12)</f>
        <v>7567229</v>
      </c>
      <c r="K13" s="19">
        <f>SUM(K11:K12)</f>
        <v>5519697</v>
      </c>
      <c r="L13" s="19">
        <f>SUM(L11:L12)</f>
        <v>0</v>
      </c>
      <c r="M13" s="19">
        <f>SUM(M11:M12)</f>
        <v>13086926</v>
      </c>
    </row>
    <row r="15" spans="1:13" x14ac:dyDescent="0.2">
      <c r="A15" s="1" t="s">
        <v>1</v>
      </c>
      <c r="B15" s="20" t="s">
        <v>24</v>
      </c>
      <c r="C15" s="19">
        <f>C13</f>
        <v>1593278</v>
      </c>
      <c r="D15" s="37">
        <f>D13</f>
        <v>5519697</v>
      </c>
      <c r="E15" s="37">
        <f>E13</f>
        <v>2597867</v>
      </c>
      <c r="F15" s="19">
        <f>F13</f>
        <v>4515108</v>
      </c>
      <c r="G15" s="19">
        <f>G13</f>
        <v>3704267</v>
      </c>
      <c r="H15" s="1" t="s">
        <v>1</v>
      </c>
      <c r="I15" s="20" t="s">
        <v>23</v>
      </c>
      <c r="J15" s="19">
        <f>J13</f>
        <v>7567229</v>
      </c>
      <c r="K15" s="21">
        <f>K13</f>
        <v>5519697</v>
      </c>
      <c r="L15" s="21">
        <f>L13</f>
        <v>0</v>
      </c>
      <c r="M15" s="19">
        <f>M13</f>
        <v>13086926</v>
      </c>
    </row>
    <row r="17" spans="1:13" x14ac:dyDescent="0.2">
      <c r="A17" s="1" t="s">
        <v>1</v>
      </c>
      <c r="B17" s="1" t="s">
        <v>1</v>
      </c>
      <c r="C17" s="1" t="s">
        <v>1</v>
      </c>
      <c r="D17" s="1" t="s">
        <v>1</v>
      </c>
      <c r="E17" s="1" t="s">
        <v>1</v>
      </c>
      <c r="F17" s="1" t="s">
        <v>1</v>
      </c>
      <c r="G17" s="1" t="s">
        <v>1</v>
      </c>
      <c r="H17" s="1" t="s">
        <v>1</v>
      </c>
      <c r="I17" s="1" t="s">
        <v>22</v>
      </c>
    </row>
    <row r="18" spans="1:13" x14ac:dyDescent="0.2">
      <c r="A18" s="1" t="s">
        <v>1</v>
      </c>
      <c r="B18" s="1" t="s">
        <v>1</v>
      </c>
      <c r="C18" s="1" t="s">
        <v>1</v>
      </c>
      <c r="D18" s="1" t="s">
        <v>1</v>
      </c>
      <c r="E18" s="1" t="s">
        <v>1</v>
      </c>
      <c r="F18" s="1" t="s">
        <v>1</v>
      </c>
      <c r="G18" s="1" t="s">
        <v>1</v>
      </c>
      <c r="H18" s="1" t="s">
        <v>1</v>
      </c>
      <c r="I18" s="1" t="s">
        <v>21</v>
      </c>
    </row>
    <row r="19" spans="1:13" x14ac:dyDescent="0.2">
      <c r="A19" s="1" t="s">
        <v>1</v>
      </c>
      <c r="B19" s="1" t="s">
        <v>1</v>
      </c>
      <c r="C19" s="1" t="s">
        <v>1</v>
      </c>
      <c r="D19" s="1" t="s">
        <v>1</v>
      </c>
      <c r="E19" s="1" t="s">
        <v>1</v>
      </c>
      <c r="F19" s="1" t="s">
        <v>1</v>
      </c>
      <c r="G19" s="1" t="s">
        <v>1</v>
      </c>
      <c r="H19" s="1" t="s">
        <v>1</v>
      </c>
      <c r="I19" s="20" t="s">
        <v>98</v>
      </c>
      <c r="J19" s="19">
        <v>1113601</v>
      </c>
      <c r="K19" s="19">
        <v>835201</v>
      </c>
      <c r="L19" s="19">
        <v>0</v>
      </c>
      <c r="M19" s="19">
        <v>1948802</v>
      </c>
    </row>
    <row r="20" spans="1:13" x14ac:dyDescent="0.2">
      <c r="A20" s="1" t="s">
        <v>1</v>
      </c>
      <c r="B20" s="1" t="s">
        <v>1</v>
      </c>
      <c r="C20" s="1" t="s">
        <v>1</v>
      </c>
      <c r="D20" s="1" t="s">
        <v>1</v>
      </c>
      <c r="E20" s="1" t="s">
        <v>1</v>
      </c>
      <c r="F20" s="1" t="s">
        <v>1</v>
      </c>
      <c r="G20" s="1" t="s">
        <v>1</v>
      </c>
      <c r="H20" s="1" t="s">
        <v>1</v>
      </c>
      <c r="I20" s="20" t="s">
        <v>97</v>
      </c>
      <c r="J20" s="19">
        <v>4174452</v>
      </c>
      <c r="K20" s="19">
        <v>2606555</v>
      </c>
      <c r="L20" s="19">
        <v>0</v>
      </c>
      <c r="M20" s="19">
        <v>6781007</v>
      </c>
    </row>
    <row r="21" spans="1:13" x14ac:dyDescent="0.2">
      <c r="A21" s="1" t="s">
        <v>1</v>
      </c>
      <c r="B21" s="1" t="s">
        <v>1</v>
      </c>
      <c r="C21" s="1" t="s">
        <v>1</v>
      </c>
      <c r="D21" s="1" t="s">
        <v>1</v>
      </c>
      <c r="E21" s="1" t="s">
        <v>1</v>
      </c>
      <c r="F21" s="1" t="s">
        <v>1</v>
      </c>
      <c r="G21" s="1" t="s">
        <v>1</v>
      </c>
      <c r="H21" s="1" t="s">
        <v>1</v>
      </c>
      <c r="I21" s="20" t="s">
        <v>20</v>
      </c>
      <c r="J21" s="19">
        <f>SUM(J19:J20)</f>
        <v>5288053</v>
      </c>
      <c r="K21" s="19">
        <f>SUM(K19:K20)</f>
        <v>3441756</v>
      </c>
      <c r="L21" s="19">
        <f>SUM(L19:L20)</f>
        <v>0</v>
      </c>
      <c r="M21" s="19">
        <f>SUM(M19:M20)</f>
        <v>8729809</v>
      </c>
    </row>
    <row r="23" spans="1:13" x14ac:dyDescent="0.2">
      <c r="A23" s="1" t="s">
        <v>1</v>
      </c>
      <c r="B23" s="1" t="s">
        <v>1</v>
      </c>
      <c r="C23" s="1" t="s">
        <v>1</v>
      </c>
      <c r="D23" s="1" t="s">
        <v>1</v>
      </c>
      <c r="E23" s="1" t="s">
        <v>1</v>
      </c>
      <c r="F23" s="1" t="s">
        <v>1</v>
      </c>
      <c r="G23" s="1" t="s">
        <v>1</v>
      </c>
      <c r="H23" s="1" t="s">
        <v>1</v>
      </c>
      <c r="I23" s="20" t="s">
        <v>19</v>
      </c>
      <c r="J23" s="19">
        <f>J21</f>
        <v>5288053</v>
      </c>
      <c r="K23" s="22">
        <f>K21</f>
        <v>3441756</v>
      </c>
      <c r="L23" s="22">
        <f>L21</f>
        <v>0</v>
      </c>
      <c r="M23" s="19">
        <f>M21</f>
        <v>8729809</v>
      </c>
    </row>
    <row r="24" spans="1:13" x14ac:dyDescent="0.2">
      <c r="A24" s="1" t="s">
        <v>1</v>
      </c>
      <c r="B24" s="1" t="s">
        <v>1</v>
      </c>
      <c r="C24" s="1" t="s">
        <v>1</v>
      </c>
      <c r="D24" s="1" t="s">
        <v>1</v>
      </c>
      <c r="E24" s="1" t="s">
        <v>1</v>
      </c>
      <c r="F24" s="1" t="s">
        <v>1</v>
      </c>
      <c r="G24" s="1" t="s">
        <v>1</v>
      </c>
      <c r="H24" s="1" t="s">
        <v>1</v>
      </c>
      <c r="I24" s="20" t="s">
        <v>96</v>
      </c>
      <c r="J24" s="19">
        <f>J15-J23</f>
        <v>2279176</v>
      </c>
      <c r="K24" s="19">
        <f>K15-K23</f>
        <v>2077941</v>
      </c>
      <c r="L24" s="19">
        <f>L15-L23</f>
        <v>0</v>
      </c>
      <c r="M24" s="19">
        <f>M15-M23</f>
        <v>4357117</v>
      </c>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B1349-2D3A-4A92-A944-72D137D42CF7}">
  <sheetPr>
    <tabColor theme="6" tint="0.79998168889431442"/>
  </sheetPr>
  <dimension ref="A1:M90"/>
  <sheetViews>
    <sheetView showGridLines="0" showWhiteSpace="0" workbookViewId="0"/>
  </sheetViews>
  <sheetFormatPr defaultRowHeight="14.25" x14ac:dyDescent="0.2"/>
  <cols>
    <col min="1" max="1" width="17.140625" style="1" bestFit="1" customWidth="1"/>
    <col min="2" max="2" width="57.140625" style="1" bestFit="1" customWidth="1"/>
    <col min="3" max="5" width="17.140625" style="1" bestFit="1" customWidth="1"/>
    <col min="6" max="6" width="22.85546875" style="1" bestFit="1" customWidth="1"/>
    <col min="7" max="7" width="25.140625" style="1" bestFit="1" customWidth="1"/>
    <col min="8" max="8" width="5.7109375" style="1" bestFit="1" customWidth="1"/>
    <col min="9" max="9" width="57.140625" style="1" bestFit="1" customWidth="1"/>
    <col min="10" max="12" width="17.140625" style="1" bestFit="1" customWidth="1"/>
    <col min="13" max="13" width="22.85546875" style="1" bestFit="1" customWidth="1"/>
    <col min="14" max="14" width="25.140625" style="1" bestFit="1" customWidth="1"/>
    <col min="15" max="16384" width="9.140625" style="1"/>
  </cols>
  <sheetData>
    <row r="1" spans="1:13" ht="15" x14ac:dyDescent="0.25">
      <c r="A1" s="5"/>
      <c r="B1" s="5" t="s">
        <v>70</v>
      </c>
    </row>
    <row r="2" spans="1:13" ht="15" x14ac:dyDescent="0.25">
      <c r="A2" s="5"/>
      <c r="B2" s="5" t="s">
        <v>17</v>
      </c>
    </row>
    <row r="3" spans="1:13" ht="15" x14ac:dyDescent="0.25">
      <c r="A3" s="5"/>
      <c r="B3" s="5" t="s">
        <v>45</v>
      </c>
    </row>
    <row r="5" spans="1:13" x14ac:dyDescent="0.2">
      <c r="B5" s="1" t="s">
        <v>16</v>
      </c>
    </row>
    <row r="7" spans="1:13" ht="15" x14ac:dyDescent="0.25">
      <c r="A7" s="1" t="s">
        <v>1</v>
      </c>
      <c r="B7" s="5" t="s">
        <v>91</v>
      </c>
      <c r="C7" s="4" t="s">
        <v>14</v>
      </c>
      <c r="F7" s="4" t="s">
        <v>14</v>
      </c>
      <c r="G7" s="4" t="s">
        <v>15</v>
      </c>
      <c r="H7" s="1" t="s">
        <v>1</v>
      </c>
      <c r="I7" s="5" t="s">
        <v>91</v>
      </c>
      <c r="J7" s="4" t="s">
        <v>14</v>
      </c>
      <c r="M7" s="4" t="s">
        <v>14</v>
      </c>
    </row>
    <row r="8" spans="1:13" x14ac:dyDescent="0.2">
      <c r="A8" s="1" t="s">
        <v>1</v>
      </c>
      <c r="C8" s="2">
        <v>45474</v>
      </c>
      <c r="D8" s="3" t="s">
        <v>13</v>
      </c>
      <c r="E8" s="3" t="s">
        <v>12</v>
      </c>
      <c r="F8" s="2">
        <v>45838</v>
      </c>
      <c r="G8" s="2">
        <v>45838</v>
      </c>
      <c r="H8" s="1" t="s">
        <v>1</v>
      </c>
      <c r="J8" s="2">
        <v>45474</v>
      </c>
      <c r="K8" s="3" t="s">
        <v>13</v>
      </c>
      <c r="L8" s="3" t="s">
        <v>12</v>
      </c>
      <c r="M8" s="2">
        <v>45838</v>
      </c>
    </row>
    <row r="9" spans="1:13" x14ac:dyDescent="0.2">
      <c r="A9" s="1" t="s">
        <v>1</v>
      </c>
      <c r="B9" s="1" t="s">
        <v>28</v>
      </c>
      <c r="C9" s="1" t="s">
        <v>1</v>
      </c>
      <c r="D9" s="1" t="s">
        <v>1</v>
      </c>
      <c r="E9" s="1" t="s">
        <v>1</v>
      </c>
      <c r="F9" s="1" t="s">
        <v>1</v>
      </c>
      <c r="G9" s="1" t="s">
        <v>1</v>
      </c>
      <c r="H9" s="1" t="s">
        <v>1</v>
      </c>
      <c r="I9" s="1" t="s">
        <v>27</v>
      </c>
    </row>
    <row r="10" spans="1:13" x14ac:dyDescent="0.2">
      <c r="A10" s="1" t="s">
        <v>1</v>
      </c>
      <c r="B10" s="1" t="s">
        <v>21</v>
      </c>
      <c r="C10" s="1" t="s">
        <v>1</v>
      </c>
      <c r="D10" s="1" t="s">
        <v>1</v>
      </c>
      <c r="E10" s="1" t="s">
        <v>1</v>
      </c>
      <c r="F10" s="1" t="s">
        <v>1</v>
      </c>
      <c r="G10" s="1" t="s">
        <v>1</v>
      </c>
      <c r="H10" s="1" t="s">
        <v>1</v>
      </c>
      <c r="I10" s="1" t="s">
        <v>21</v>
      </c>
    </row>
    <row r="11" spans="1:13" x14ac:dyDescent="0.2">
      <c r="A11" s="1" t="s">
        <v>1</v>
      </c>
      <c r="B11" s="20" t="s">
        <v>98</v>
      </c>
      <c r="C11" s="19">
        <v>530081</v>
      </c>
      <c r="D11" s="19">
        <v>0</v>
      </c>
      <c r="E11" s="19">
        <v>521444</v>
      </c>
      <c r="F11" s="19">
        <v>8637</v>
      </c>
      <c r="G11" s="19">
        <v>8637</v>
      </c>
      <c r="H11" s="1" t="s">
        <v>1</v>
      </c>
      <c r="I11" s="20" t="s">
        <v>98</v>
      </c>
      <c r="J11" s="19">
        <v>1392002</v>
      </c>
      <c r="K11" s="19">
        <v>0</v>
      </c>
      <c r="L11" s="19">
        <v>1347458</v>
      </c>
      <c r="M11" s="19">
        <v>44544</v>
      </c>
    </row>
    <row r="12" spans="1:13" x14ac:dyDescent="0.2">
      <c r="A12" s="1" t="s">
        <v>1</v>
      </c>
      <c r="B12" s="20" t="s">
        <v>26</v>
      </c>
      <c r="C12" s="19">
        <f>SUM(C11:C11)</f>
        <v>530081</v>
      </c>
      <c r="D12" s="19">
        <f>SUM(D11:D11)</f>
        <v>0</v>
      </c>
      <c r="E12" s="19">
        <f>SUM(E11:E11)</f>
        <v>521444</v>
      </c>
      <c r="F12" s="19">
        <f>SUM(F11:F11)</f>
        <v>8637</v>
      </c>
      <c r="G12" s="19">
        <f>SUM(G11:G11)</f>
        <v>8637</v>
      </c>
      <c r="H12" s="1" t="s">
        <v>1</v>
      </c>
      <c r="I12" s="20" t="s">
        <v>25</v>
      </c>
      <c r="J12" s="19">
        <f>SUM(J11:J11)</f>
        <v>1392002</v>
      </c>
      <c r="K12" s="19">
        <f>SUM(K11:K11)</f>
        <v>0</v>
      </c>
      <c r="L12" s="19">
        <f>SUM(L11:L11)</f>
        <v>1347458</v>
      </c>
      <c r="M12" s="19">
        <f>SUM(M11:M11)</f>
        <v>44544</v>
      </c>
    </row>
    <row r="14" spans="1:13" x14ac:dyDescent="0.2">
      <c r="A14" s="1" t="s">
        <v>1</v>
      </c>
      <c r="B14" s="20" t="s">
        <v>24</v>
      </c>
      <c r="C14" s="19">
        <f>C12</f>
        <v>530081</v>
      </c>
      <c r="D14" s="19">
        <f>D12</f>
        <v>0</v>
      </c>
      <c r="E14" s="19">
        <f>E12</f>
        <v>521444</v>
      </c>
      <c r="F14" s="19">
        <f>F12</f>
        <v>8637</v>
      </c>
      <c r="G14" s="19">
        <f>G12</f>
        <v>8637</v>
      </c>
      <c r="H14" s="1" t="s">
        <v>1</v>
      </c>
      <c r="I14" s="20" t="s">
        <v>23</v>
      </c>
      <c r="J14" s="19">
        <f>J12</f>
        <v>1392002</v>
      </c>
      <c r="K14" s="19">
        <f>K12</f>
        <v>0</v>
      </c>
      <c r="L14" s="19">
        <f>L12</f>
        <v>1347458</v>
      </c>
      <c r="M14" s="19">
        <f>M12</f>
        <v>44544</v>
      </c>
    </row>
    <row r="16" spans="1:13" x14ac:dyDescent="0.2">
      <c r="A16" s="1" t="s">
        <v>1</v>
      </c>
      <c r="B16" s="1" t="s">
        <v>1</v>
      </c>
      <c r="C16" s="1" t="s">
        <v>1</v>
      </c>
      <c r="D16" s="1" t="s">
        <v>1</v>
      </c>
      <c r="E16" s="1" t="s">
        <v>1</v>
      </c>
      <c r="F16" s="1" t="s">
        <v>1</v>
      </c>
      <c r="G16" s="1" t="s">
        <v>1</v>
      </c>
      <c r="H16" s="1" t="s">
        <v>1</v>
      </c>
      <c r="I16" s="1" t="s">
        <v>22</v>
      </c>
    </row>
    <row r="17" spans="1:13" x14ac:dyDescent="0.2">
      <c r="A17" s="1" t="s">
        <v>1</v>
      </c>
      <c r="B17" s="1" t="s">
        <v>1</v>
      </c>
      <c r="C17" s="1" t="s">
        <v>1</v>
      </c>
      <c r="D17" s="1" t="s">
        <v>1</v>
      </c>
      <c r="E17" s="1" t="s">
        <v>1</v>
      </c>
      <c r="F17" s="1" t="s">
        <v>1</v>
      </c>
      <c r="G17" s="1" t="s">
        <v>1</v>
      </c>
      <c r="H17" s="1" t="s">
        <v>1</v>
      </c>
      <c r="I17" s="1" t="s">
        <v>21</v>
      </c>
    </row>
    <row r="18" spans="1:13" x14ac:dyDescent="0.2">
      <c r="A18" s="1" t="s">
        <v>1</v>
      </c>
      <c r="B18" s="1" t="s">
        <v>1</v>
      </c>
      <c r="C18" s="1" t="s">
        <v>1</v>
      </c>
      <c r="D18" s="1" t="s">
        <v>1</v>
      </c>
      <c r="E18" s="1" t="s">
        <v>1</v>
      </c>
      <c r="F18" s="1" t="s">
        <v>1</v>
      </c>
      <c r="G18" s="1" t="s">
        <v>1</v>
      </c>
      <c r="H18" s="1" t="s">
        <v>1</v>
      </c>
      <c r="I18" s="20" t="s">
        <v>98</v>
      </c>
      <c r="J18" s="19">
        <v>556801</v>
      </c>
      <c r="K18" s="19">
        <v>13363</v>
      </c>
      <c r="L18" s="19">
        <v>538983</v>
      </c>
      <c r="M18" s="19">
        <v>31181</v>
      </c>
    </row>
    <row r="19" spans="1:13" x14ac:dyDescent="0.2">
      <c r="A19" s="1" t="s">
        <v>1</v>
      </c>
      <c r="B19" s="1" t="s">
        <v>1</v>
      </c>
      <c r="C19" s="1" t="s">
        <v>1</v>
      </c>
      <c r="D19" s="1" t="s">
        <v>1</v>
      </c>
      <c r="E19" s="1" t="s">
        <v>1</v>
      </c>
      <c r="F19" s="1" t="s">
        <v>1</v>
      </c>
      <c r="G19" s="1" t="s">
        <v>1</v>
      </c>
      <c r="H19" s="1" t="s">
        <v>1</v>
      </c>
      <c r="I19" s="20" t="s">
        <v>20</v>
      </c>
      <c r="J19" s="19">
        <f>SUM(J18:J18)</f>
        <v>556801</v>
      </c>
      <c r="K19" s="19">
        <f>SUM(K18:K18)</f>
        <v>13363</v>
      </c>
      <c r="L19" s="19">
        <f>SUM(L18:L18)</f>
        <v>538983</v>
      </c>
      <c r="M19" s="19">
        <f>SUM(M18:M18)</f>
        <v>31181</v>
      </c>
    </row>
    <row r="21" spans="1:13" x14ac:dyDescent="0.2">
      <c r="A21" s="1" t="s">
        <v>1</v>
      </c>
      <c r="B21" s="1" t="s">
        <v>1</v>
      </c>
      <c r="C21" s="1" t="s">
        <v>1</v>
      </c>
      <c r="D21" s="1" t="s">
        <v>1</v>
      </c>
      <c r="E21" s="1" t="s">
        <v>1</v>
      </c>
      <c r="F21" s="1" t="s">
        <v>1</v>
      </c>
      <c r="G21" s="1" t="s">
        <v>1</v>
      </c>
      <c r="H21" s="1" t="s">
        <v>1</v>
      </c>
      <c r="I21" s="20" t="s">
        <v>19</v>
      </c>
      <c r="J21" s="19">
        <f>J19</f>
        <v>556801</v>
      </c>
      <c r="K21" s="19">
        <f>K19</f>
        <v>13363</v>
      </c>
      <c r="L21" s="19">
        <f>L19</f>
        <v>538983</v>
      </c>
      <c r="M21" s="19">
        <f>M19</f>
        <v>31181</v>
      </c>
    </row>
    <row r="22" spans="1:13" x14ac:dyDescent="0.2">
      <c r="A22" s="1" t="s">
        <v>1</v>
      </c>
      <c r="B22" s="1" t="s">
        <v>1</v>
      </c>
      <c r="C22" s="1" t="s">
        <v>1</v>
      </c>
      <c r="D22" s="1" t="s">
        <v>1</v>
      </c>
      <c r="E22" s="1" t="s">
        <v>1</v>
      </c>
      <c r="F22" s="1" t="s">
        <v>1</v>
      </c>
      <c r="G22" s="1" t="s">
        <v>1</v>
      </c>
      <c r="H22" s="1" t="s">
        <v>1</v>
      </c>
      <c r="I22" s="20" t="s">
        <v>105</v>
      </c>
      <c r="J22" s="19">
        <f>J14-J21</f>
        <v>835201</v>
      </c>
      <c r="K22" s="19">
        <f>K14-K21</f>
        <v>-13363</v>
      </c>
      <c r="L22" s="19">
        <f>L14-L21</f>
        <v>808475</v>
      </c>
      <c r="M22" s="19">
        <f>M14-M21</f>
        <v>13363</v>
      </c>
    </row>
    <row r="24" spans="1:13" ht="15" x14ac:dyDescent="0.25">
      <c r="A24" s="1" t="s">
        <v>1</v>
      </c>
      <c r="B24" s="5" t="s">
        <v>87</v>
      </c>
      <c r="C24" s="4" t="s">
        <v>14</v>
      </c>
      <c r="F24" s="4" t="s">
        <v>14</v>
      </c>
      <c r="G24" s="4" t="s">
        <v>15</v>
      </c>
      <c r="H24" s="1" t="s">
        <v>1</v>
      </c>
      <c r="I24" s="5" t="s">
        <v>87</v>
      </c>
      <c r="J24" s="4" t="s">
        <v>14</v>
      </c>
      <c r="M24" s="4" t="s">
        <v>14</v>
      </c>
    </row>
    <row r="25" spans="1:13" x14ac:dyDescent="0.2">
      <c r="A25" s="1" t="s">
        <v>1</v>
      </c>
      <c r="C25" s="2">
        <v>45474</v>
      </c>
      <c r="D25" s="3" t="s">
        <v>13</v>
      </c>
      <c r="E25" s="3" t="s">
        <v>12</v>
      </c>
      <c r="F25" s="2">
        <v>45838</v>
      </c>
      <c r="G25" s="2">
        <v>45838</v>
      </c>
      <c r="H25" s="1" t="s">
        <v>1</v>
      </c>
      <c r="J25" s="2">
        <v>45474</v>
      </c>
      <c r="K25" s="3" t="s">
        <v>13</v>
      </c>
      <c r="L25" s="3" t="s">
        <v>12</v>
      </c>
      <c r="M25" s="2">
        <v>45838</v>
      </c>
    </row>
    <row r="26" spans="1:13" x14ac:dyDescent="0.2">
      <c r="A26" s="1" t="s">
        <v>1</v>
      </c>
      <c r="B26" s="1" t="s">
        <v>28</v>
      </c>
      <c r="C26" s="1" t="s">
        <v>1</v>
      </c>
      <c r="D26" s="1" t="s">
        <v>1</v>
      </c>
      <c r="E26" s="1" t="s">
        <v>1</v>
      </c>
      <c r="F26" s="1" t="s">
        <v>1</v>
      </c>
      <c r="G26" s="1" t="s">
        <v>1</v>
      </c>
      <c r="H26" s="1" t="s">
        <v>1</v>
      </c>
      <c r="I26" s="1" t="s">
        <v>27</v>
      </c>
    </row>
    <row r="27" spans="1:13" x14ac:dyDescent="0.2">
      <c r="A27" s="1" t="s">
        <v>1</v>
      </c>
      <c r="B27" s="1" t="s">
        <v>21</v>
      </c>
      <c r="C27" s="1" t="s">
        <v>1</v>
      </c>
      <c r="D27" s="1" t="s">
        <v>1</v>
      </c>
      <c r="E27" s="1" t="s">
        <v>1</v>
      </c>
      <c r="F27" s="1" t="s">
        <v>1</v>
      </c>
      <c r="G27" s="1" t="s">
        <v>1</v>
      </c>
      <c r="H27" s="1" t="s">
        <v>1</v>
      </c>
      <c r="I27" s="1" t="s">
        <v>21</v>
      </c>
    </row>
    <row r="28" spans="1:13" x14ac:dyDescent="0.2">
      <c r="A28" s="1" t="s">
        <v>1</v>
      </c>
      <c r="B28" s="20" t="s">
        <v>98</v>
      </c>
      <c r="C28" s="19">
        <v>530081</v>
      </c>
      <c r="D28" s="19">
        <v>513118</v>
      </c>
      <c r="E28" s="19">
        <v>512024</v>
      </c>
      <c r="F28" s="19">
        <v>531174</v>
      </c>
      <c r="G28" s="19">
        <v>531174</v>
      </c>
      <c r="H28" s="1" t="s">
        <v>1</v>
      </c>
      <c r="I28" s="20" t="s">
        <v>98</v>
      </c>
      <c r="J28" s="19">
        <v>1392002</v>
      </c>
      <c r="K28" s="19">
        <v>1347458</v>
      </c>
      <c r="L28" s="19">
        <v>0</v>
      </c>
      <c r="M28" s="19">
        <v>2739459</v>
      </c>
    </row>
    <row r="29" spans="1:13" x14ac:dyDescent="0.2">
      <c r="A29" s="1" t="s">
        <v>1</v>
      </c>
      <c r="B29" s="20" t="s">
        <v>26</v>
      </c>
      <c r="C29" s="19">
        <f>SUM(C28:C28)</f>
        <v>530081</v>
      </c>
      <c r="D29" s="19">
        <f>SUM(D28:D28)</f>
        <v>513118</v>
      </c>
      <c r="E29" s="19">
        <f>SUM(E28:E28)</f>
        <v>512024</v>
      </c>
      <c r="F29" s="19">
        <f>SUM(F28:F28)</f>
        <v>531174</v>
      </c>
      <c r="G29" s="19">
        <f>SUM(G28:G28)</f>
        <v>531174</v>
      </c>
      <c r="H29" s="1" t="s">
        <v>1</v>
      </c>
      <c r="I29" s="20" t="s">
        <v>25</v>
      </c>
      <c r="J29" s="19">
        <f>SUM(J28:J28)</f>
        <v>1392002</v>
      </c>
      <c r="K29" s="19">
        <f>SUM(K28:K28)</f>
        <v>1347458</v>
      </c>
      <c r="L29" s="19">
        <f>SUM(L28:L28)</f>
        <v>0</v>
      </c>
      <c r="M29" s="19">
        <f>SUM(M28:M28)</f>
        <v>2739459</v>
      </c>
    </row>
    <row r="31" spans="1:13" x14ac:dyDescent="0.2">
      <c r="A31" s="1" t="s">
        <v>1</v>
      </c>
      <c r="B31" s="20" t="s">
        <v>24</v>
      </c>
      <c r="C31" s="19">
        <f>C29</f>
        <v>530081</v>
      </c>
      <c r="D31" s="19">
        <f>D29</f>
        <v>513118</v>
      </c>
      <c r="E31" s="19">
        <f>E29</f>
        <v>512024</v>
      </c>
      <c r="F31" s="19">
        <f>F29</f>
        <v>531174</v>
      </c>
      <c r="G31" s="19">
        <f>G29</f>
        <v>531174</v>
      </c>
      <c r="H31" s="1" t="s">
        <v>1</v>
      </c>
      <c r="I31" s="20" t="s">
        <v>23</v>
      </c>
      <c r="J31" s="19">
        <f>J29</f>
        <v>1392002</v>
      </c>
      <c r="K31" s="19">
        <f>K29</f>
        <v>1347458</v>
      </c>
      <c r="L31" s="19">
        <f>L29</f>
        <v>0</v>
      </c>
      <c r="M31" s="19">
        <f>M29</f>
        <v>2739459</v>
      </c>
    </row>
    <row r="33" spans="1:13" x14ac:dyDescent="0.2">
      <c r="A33" s="1" t="s">
        <v>1</v>
      </c>
      <c r="B33" s="1" t="s">
        <v>1</v>
      </c>
      <c r="C33" s="1" t="s">
        <v>1</v>
      </c>
      <c r="D33" s="1" t="s">
        <v>1</v>
      </c>
      <c r="E33" s="1" t="s">
        <v>1</v>
      </c>
      <c r="F33" s="1" t="s">
        <v>1</v>
      </c>
      <c r="G33" s="1" t="s">
        <v>1</v>
      </c>
      <c r="H33" s="1" t="s">
        <v>1</v>
      </c>
      <c r="I33" s="1" t="s">
        <v>22</v>
      </c>
    </row>
    <row r="34" spans="1:13" x14ac:dyDescent="0.2">
      <c r="A34" s="1" t="s">
        <v>1</v>
      </c>
      <c r="B34" s="1" t="s">
        <v>1</v>
      </c>
      <c r="C34" s="1" t="s">
        <v>1</v>
      </c>
      <c r="D34" s="1" t="s">
        <v>1</v>
      </c>
      <c r="E34" s="1" t="s">
        <v>1</v>
      </c>
      <c r="F34" s="1" t="s">
        <v>1</v>
      </c>
      <c r="G34" s="1" t="s">
        <v>1</v>
      </c>
      <c r="H34" s="1" t="s">
        <v>1</v>
      </c>
      <c r="I34" s="1" t="s">
        <v>21</v>
      </c>
    </row>
    <row r="35" spans="1:13" x14ac:dyDescent="0.2">
      <c r="A35" s="1" t="s">
        <v>1</v>
      </c>
      <c r="B35" s="1" t="s">
        <v>1</v>
      </c>
      <c r="C35" s="1" t="s">
        <v>1</v>
      </c>
      <c r="D35" s="1" t="s">
        <v>1</v>
      </c>
      <c r="E35" s="1" t="s">
        <v>1</v>
      </c>
      <c r="F35" s="1" t="s">
        <v>1</v>
      </c>
      <c r="G35" s="1" t="s">
        <v>1</v>
      </c>
      <c r="H35" s="1" t="s">
        <v>1</v>
      </c>
      <c r="I35" s="20" t="s">
        <v>98</v>
      </c>
      <c r="J35" s="19">
        <v>556801</v>
      </c>
      <c r="K35" s="19">
        <v>1360821</v>
      </c>
      <c r="L35" s="19">
        <v>0</v>
      </c>
      <c r="M35" s="19">
        <v>1917622</v>
      </c>
    </row>
    <row r="36" spans="1:13" x14ac:dyDescent="0.2">
      <c r="A36" s="1" t="s">
        <v>1</v>
      </c>
      <c r="B36" s="1" t="s">
        <v>1</v>
      </c>
      <c r="C36" s="1" t="s">
        <v>1</v>
      </c>
      <c r="D36" s="1" t="s">
        <v>1</v>
      </c>
      <c r="E36" s="1" t="s">
        <v>1</v>
      </c>
      <c r="F36" s="1" t="s">
        <v>1</v>
      </c>
      <c r="G36" s="1" t="s">
        <v>1</v>
      </c>
      <c r="H36" s="1" t="s">
        <v>1</v>
      </c>
      <c r="I36" s="20" t="s">
        <v>20</v>
      </c>
      <c r="J36" s="19">
        <f>SUM(J35:J35)</f>
        <v>556801</v>
      </c>
      <c r="K36" s="19">
        <f>SUM(K35:K35)</f>
        <v>1360821</v>
      </c>
      <c r="L36" s="19">
        <f>SUM(L35:L35)</f>
        <v>0</v>
      </c>
      <c r="M36" s="19">
        <f>SUM(M35:M35)</f>
        <v>1917622</v>
      </c>
    </row>
    <row r="38" spans="1:13" x14ac:dyDescent="0.2">
      <c r="A38" s="1" t="s">
        <v>1</v>
      </c>
      <c r="B38" s="1" t="s">
        <v>1</v>
      </c>
      <c r="C38" s="1" t="s">
        <v>1</v>
      </c>
      <c r="D38" s="1" t="s">
        <v>1</v>
      </c>
      <c r="E38" s="1" t="s">
        <v>1</v>
      </c>
      <c r="F38" s="1" t="s">
        <v>1</v>
      </c>
      <c r="G38" s="1" t="s">
        <v>1</v>
      </c>
      <c r="H38" s="1" t="s">
        <v>1</v>
      </c>
      <c r="I38" s="20" t="s">
        <v>19</v>
      </c>
      <c r="J38" s="19">
        <f>J36</f>
        <v>556801</v>
      </c>
      <c r="K38" s="19">
        <f>K36</f>
        <v>1360821</v>
      </c>
      <c r="L38" s="19">
        <f>L36</f>
        <v>0</v>
      </c>
      <c r="M38" s="19">
        <f>M36</f>
        <v>1917622</v>
      </c>
    </row>
    <row r="39" spans="1:13" x14ac:dyDescent="0.2">
      <c r="A39" s="1" t="s">
        <v>1</v>
      </c>
      <c r="B39" s="1" t="s">
        <v>1</v>
      </c>
      <c r="C39" s="1" t="s">
        <v>1</v>
      </c>
      <c r="D39" s="1" t="s">
        <v>1</v>
      </c>
      <c r="E39" s="1" t="s">
        <v>1</v>
      </c>
      <c r="F39" s="1" t="s">
        <v>1</v>
      </c>
      <c r="G39" s="1" t="s">
        <v>1</v>
      </c>
      <c r="H39" s="1" t="s">
        <v>1</v>
      </c>
      <c r="I39" s="20" t="s">
        <v>104</v>
      </c>
      <c r="J39" s="19">
        <f>J31-J38</f>
        <v>835201</v>
      </c>
      <c r="K39" s="19">
        <f>K31-K38</f>
        <v>-13363</v>
      </c>
      <c r="L39" s="19">
        <f>L31-L38</f>
        <v>0</v>
      </c>
      <c r="M39" s="19">
        <f>M31-M38</f>
        <v>821837</v>
      </c>
    </row>
    <row r="41" spans="1:13" ht="15" x14ac:dyDescent="0.25">
      <c r="A41" s="1" t="s">
        <v>1</v>
      </c>
      <c r="B41" s="5" t="s">
        <v>103</v>
      </c>
      <c r="C41" s="4" t="s">
        <v>14</v>
      </c>
      <c r="F41" s="4" t="s">
        <v>14</v>
      </c>
      <c r="G41" s="4" t="s">
        <v>15</v>
      </c>
      <c r="H41" s="1" t="s">
        <v>1</v>
      </c>
      <c r="I41" s="5" t="s">
        <v>103</v>
      </c>
      <c r="J41" s="4" t="s">
        <v>14</v>
      </c>
      <c r="M41" s="4" t="s">
        <v>14</v>
      </c>
    </row>
    <row r="42" spans="1:13" x14ac:dyDescent="0.2">
      <c r="A42" s="1" t="s">
        <v>1</v>
      </c>
      <c r="C42" s="2">
        <v>45474</v>
      </c>
      <c r="D42" s="3" t="s">
        <v>13</v>
      </c>
      <c r="E42" s="3" t="s">
        <v>12</v>
      </c>
      <c r="F42" s="2">
        <v>45838</v>
      </c>
      <c r="G42" s="2">
        <v>45838</v>
      </c>
      <c r="H42" s="1" t="s">
        <v>1</v>
      </c>
      <c r="J42" s="2">
        <v>45474</v>
      </c>
      <c r="K42" s="3" t="s">
        <v>13</v>
      </c>
      <c r="L42" s="3" t="s">
        <v>12</v>
      </c>
      <c r="M42" s="2">
        <v>45838</v>
      </c>
    </row>
    <row r="43" spans="1:13" x14ac:dyDescent="0.2">
      <c r="A43" s="1" t="s">
        <v>1</v>
      </c>
      <c r="B43" s="1" t="s">
        <v>28</v>
      </c>
      <c r="C43" s="1" t="s">
        <v>1</v>
      </c>
      <c r="D43" s="1" t="s">
        <v>1</v>
      </c>
      <c r="E43" s="1" t="s">
        <v>1</v>
      </c>
      <c r="F43" s="1" t="s">
        <v>1</v>
      </c>
      <c r="G43" s="1" t="s">
        <v>1</v>
      </c>
      <c r="H43" s="1" t="s">
        <v>1</v>
      </c>
      <c r="I43" s="1" t="s">
        <v>27</v>
      </c>
    </row>
    <row r="44" spans="1:13" x14ac:dyDescent="0.2">
      <c r="A44" s="1" t="s">
        <v>1</v>
      </c>
      <c r="B44" s="1" t="s">
        <v>21</v>
      </c>
      <c r="C44" s="1" t="s">
        <v>1</v>
      </c>
      <c r="D44" s="1" t="s">
        <v>1</v>
      </c>
      <c r="E44" s="1" t="s">
        <v>1</v>
      </c>
      <c r="F44" s="1" t="s">
        <v>1</v>
      </c>
      <c r="G44" s="1" t="s">
        <v>1</v>
      </c>
      <c r="H44" s="1" t="s">
        <v>1</v>
      </c>
      <c r="I44" s="1" t="s">
        <v>21</v>
      </c>
    </row>
    <row r="45" spans="1:13" x14ac:dyDescent="0.2">
      <c r="A45" s="1" t="s">
        <v>1</v>
      </c>
      <c r="B45" s="20" t="s">
        <v>97</v>
      </c>
      <c r="C45" s="19">
        <v>266558</v>
      </c>
      <c r="D45" s="19">
        <v>596127</v>
      </c>
      <c r="E45" s="19">
        <v>433354</v>
      </c>
      <c r="F45" s="19">
        <v>429332</v>
      </c>
      <c r="G45" s="19">
        <v>341761</v>
      </c>
      <c r="H45" s="1" t="s">
        <v>1</v>
      </c>
      <c r="I45" s="20" t="s">
        <v>97</v>
      </c>
      <c r="J45" s="19">
        <v>2391613</v>
      </c>
      <c r="K45" s="19">
        <v>596127</v>
      </c>
      <c r="L45" s="19">
        <v>1875025</v>
      </c>
      <c r="M45" s="19">
        <v>1112716</v>
      </c>
    </row>
    <row r="46" spans="1:13" x14ac:dyDescent="0.2">
      <c r="A46" s="1" t="s">
        <v>1</v>
      </c>
      <c r="B46" s="20" t="s">
        <v>26</v>
      </c>
      <c r="C46" s="19">
        <f>SUM(C45:C45)</f>
        <v>266558</v>
      </c>
      <c r="D46" s="19">
        <f>SUM(D45:D45)</f>
        <v>596127</v>
      </c>
      <c r="E46" s="19">
        <f>SUM(E45:E45)</f>
        <v>433354</v>
      </c>
      <c r="F46" s="19">
        <f>SUM(F45:F45)</f>
        <v>429332</v>
      </c>
      <c r="G46" s="19">
        <f>SUM(G45:G45)</f>
        <v>341761</v>
      </c>
      <c r="H46" s="1" t="s">
        <v>1</v>
      </c>
      <c r="I46" s="20" t="s">
        <v>25</v>
      </c>
      <c r="J46" s="19">
        <f>SUM(J45:J45)</f>
        <v>2391613</v>
      </c>
      <c r="K46" s="19">
        <f>SUM(K45:K45)</f>
        <v>596127</v>
      </c>
      <c r="L46" s="19">
        <f>SUM(L45:L45)</f>
        <v>1875025</v>
      </c>
      <c r="M46" s="19">
        <f>SUM(M45:M45)</f>
        <v>1112716</v>
      </c>
    </row>
    <row r="48" spans="1:13" x14ac:dyDescent="0.2">
      <c r="A48" s="1" t="s">
        <v>1</v>
      </c>
      <c r="B48" s="20" t="s">
        <v>24</v>
      </c>
      <c r="C48" s="19">
        <f>C46</f>
        <v>266558</v>
      </c>
      <c r="D48" s="19">
        <f>D46</f>
        <v>596127</v>
      </c>
      <c r="E48" s="19">
        <f>E46</f>
        <v>433354</v>
      </c>
      <c r="F48" s="19">
        <f>F46</f>
        <v>429332</v>
      </c>
      <c r="G48" s="19">
        <f>G46</f>
        <v>341761</v>
      </c>
      <c r="H48" s="1" t="s">
        <v>1</v>
      </c>
      <c r="I48" s="20" t="s">
        <v>23</v>
      </c>
      <c r="J48" s="19">
        <f>J46</f>
        <v>2391613</v>
      </c>
      <c r="K48" s="19">
        <f>K46</f>
        <v>596127</v>
      </c>
      <c r="L48" s="19">
        <f>L46</f>
        <v>1875025</v>
      </c>
      <c r="M48" s="19">
        <f>M46</f>
        <v>1112716</v>
      </c>
    </row>
    <row r="50" spans="1:13" x14ac:dyDescent="0.2">
      <c r="A50" s="1" t="s">
        <v>1</v>
      </c>
      <c r="B50" s="1" t="s">
        <v>1</v>
      </c>
      <c r="C50" s="1" t="s">
        <v>1</v>
      </c>
      <c r="D50" s="1" t="s">
        <v>1</v>
      </c>
      <c r="E50" s="1" t="s">
        <v>1</v>
      </c>
      <c r="F50" s="1" t="s">
        <v>1</v>
      </c>
      <c r="G50" s="1" t="s">
        <v>1</v>
      </c>
      <c r="H50" s="1" t="s">
        <v>1</v>
      </c>
      <c r="I50" s="1" t="s">
        <v>22</v>
      </c>
    </row>
    <row r="51" spans="1:13" x14ac:dyDescent="0.2">
      <c r="A51" s="1" t="s">
        <v>1</v>
      </c>
      <c r="B51" s="1" t="s">
        <v>1</v>
      </c>
      <c r="C51" s="1" t="s">
        <v>1</v>
      </c>
      <c r="D51" s="1" t="s">
        <v>1</v>
      </c>
      <c r="E51" s="1" t="s">
        <v>1</v>
      </c>
      <c r="F51" s="1" t="s">
        <v>1</v>
      </c>
      <c r="G51" s="1" t="s">
        <v>1</v>
      </c>
      <c r="H51" s="1" t="s">
        <v>1</v>
      </c>
      <c r="I51" s="1" t="s">
        <v>21</v>
      </c>
    </row>
    <row r="52" spans="1:13" x14ac:dyDescent="0.2">
      <c r="A52" s="1" t="s">
        <v>1</v>
      </c>
      <c r="B52" s="1" t="s">
        <v>1</v>
      </c>
      <c r="C52" s="1" t="s">
        <v>1</v>
      </c>
      <c r="D52" s="1" t="s">
        <v>1</v>
      </c>
      <c r="E52" s="1" t="s">
        <v>1</v>
      </c>
      <c r="F52" s="1" t="s">
        <v>1</v>
      </c>
      <c r="G52" s="1" t="s">
        <v>1</v>
      </c>
      <c r="H52" s="1" t="s">
        <v>1</v>
      </c>
      <c r="I52" s="20" t="s">
        <v>97</v>
      </c>
      <c r="J52" s="19">
        <v>2087226</v>
      </c>
      <c r="K52" s="19">
        <v>281508</v>
      </c>
      <c r="L52" s="19">
        <v>1636385</v>
      </c>
      <c r="M52" s="19">
        <v>732349</v>
      </c>
    </row>
    <row r="53" spans="1:13" x14ac:dyDescent="0.2">
      <c r="A53" s="1" t="s">
        <v>1</v>
      </c>
      <c r="B53" s="1" t="s">
        <v>1</v>
      </c>
      <c r="C53" s="1" t="s">
        <v>1</v>
      </c>
      <c r="D53" s="1" t="s">
        <v>1</v>
      </c>
      <c r="E53" s="1" t="s">
        <v>1</v>
      </c>
      <c r="F53" s="1" t="s">
        <v>1</v>
      </c>
      <c r="G53" s="1" t="s">
        <v>1</v>
      </c>
      <c r="H53" s="1" t="s">
        <v>1</v>
      </c>
      <c r="I53" s="20" t="s">
        <v>20</v>
      </c>
      <c r="J53" s="19">
        <f>SUM(J52:J52)</f>
        <v>2087226</v>
      </c>
      <c r="K53" s="19">
        <f>SUM(K52:K52)</f>
        <v>281508</v>
      </c>
      <c r="L53" s="19">
        <f>SUM(L52:L52)</f>
        <v>1636385</v>
      </c>
      <c r="M53" s="19">
        <f>SUM(M52:M52)</f>
        <v>732349</v>
      </c>
    </row>
    <row r="55" spans="1:13" x14ac:dyDescent="0.2">
      <c r="A55" s="1" t="s">
        <v>1</v>
      </c>
      <c r="B55" s="1" t="s">
        <v>1</v>
      </c>
      <c r="C55" s="1" t="s">
        <v>1</v>
      </c>
      <c r="D55" s="1" t="s">
        <v>1</v>
      </c>
      <c r="E55" s="1" t="s">
        <v>1</v>
      </c>
      <c r="F55" s="1" t="s">
        <v>1</v>
      </c>
      <c r="G55" s="1" t="s">
        <v>1</v>
      </c>
      <c r="H55" s="1" t="s">
        <v>1</v>
      </c>
      <c r="I55" s="20" t="s">
        <v>19</v>
      </c>
      <c r="J55" s="19">
        <f>J53</f>
        <v>2087226</v>
      </c>
      <c r="K55" s="19">
        <f>K53</f>
        <v>281508</v>
      </c>
      <c r="L55" s="19">
        <f>L53</f>
        <v>1636385</v>
      </c>
      <c r="M55" s="19">
        <f>M53</f>
        <v>732349</v>
      </c>
    </row>
    <row r="56" spans="1:13" x14ac:dyDescent="0.2">
      <c r="A56" s="1" t="s">
        <v>1</v>
      </c>
      <c r="B56" s="1" t="s">
        <v>1</v>
      </c>
      <c r="C56" s="1" t="s">
        <v>1</v>
      </c>
      <c r="D56" s="1" t="s">
        <v>1</v>
      </c>
      <c r="E56" s="1" t="s">
        <v>1</v>
      </c>
      <c r="F56" s="1" t="s">
        <v>1</v>
      </c>
      <c r="G56" s="1" t="s">
        <v>1</v>
      </c>
      <c r="H56" s="1" t="s">
        <v>1</v>
      </c>
      <c r="I56" s="20" t="s">
        <v>102</v>
      </c>
      <c r="J56" s="19">
        <f>J48-J55</f>
        <v>304387</v>
      </c>
      <c r="K56" s="19">
        <f>K48-K55</f>
        <v>314619</v>
      </c>
      <c r="L56" s="19">
        <f>L48-L55</f>
        <v>238640</v>
      </c>
      <c r="M56" s="19">
        <f>M48-M55</f>
        <v>380367</v>
      </c>
    </row>
    <row r="58" spans="1:13" ht="15" x14ac:dyDescent="0.25">
      <c r="A58" s="1" t="s">
        <v>1</v>
      </c>
      <c r="B58" s="5" t="s">
        <v>101</v>
      </c>
      <c r="C58" s="4" t="s">
        <v>14</v>
      </c>
      <c r="F58" s="4" t="s">
        <v>14</v>
      </c>
      <c r="G58" s="4" t="s">
        <v>15</v>
      </c>
      <c r="H58" s="1" t="s">
        <v>1</v>
      </c>
      <c r="I58" s="5" t="s">
        <v>101</v>
      </c>
      <c r="J58" s="4" t="s">
        <v>14</v>
      </c>
      <c r="M58" s="4" t="s">
        <v>14</v>
      </c>
    </row>
    <row r="59" spans="1:13" x14ac:dyDescent="0.2">
      <c r="A59" s="1" t="s">
        <v>1</v>
      </c>
      <c r="C59" s="2">
        <v>45474</v>
      </c>
      <c r="D59" s="3" t="s">
        <v>13</v>
      </c>
      <c r="E59" s="3" t="s">
        <v>12</v>
      </c>
      <c r="F59" s="2">
        <v>45838</v>
      </c>
      <c r="G59" s="2">
        <v>45838</v>
      </c>
      <c r="H59" s="1" t="s">
        <v>1</v>
      </c>
      <c r="J59" s="2">
        <v>45474</v>
      </c>
      <c r="K59" s="3" t="s">
        <v>13</v>
      </c>
      <c r="L59" s="3" t="s">
        <v>12</v>
      </c>
      <c r="M59" s="2">
        <v>45838</v>
      </c>
    </row>
    <row r="60" spans="1:13" x14ac:dyDescent="0.2">
      <c r="A60" s="1" t="s">
        <v>1</v>
      </c>
      <c r="B60" s="1" t="s">
        <v>28</v>
      </c>
      <c r="C60" s="1" t="s">
        <v>1</v>
      </c>
      <c r="D60" s="1" t="s">
        <v>1</v>
      </c>
      <c r="E60" s="1" t="s">
        <v>1</v>
      </c>
      <c r="F60" s="1" t="s">
        <v>1</v>
      </c>
      <c r="G60" s="1" t="s">
        <v>1</v>
      </c>
      <c r="H60" s="1" t="s">
        <v>1</v>
      </c>
      <c r="I60" s="1" t="s">
        <v>27</v>
      </c>
    </row>
    <row r="61" spans="1:13" x14ac:dyDescent="0.2">
      <c r="A61" s="1" t="s">
        <v>1</v>
      </c>
      <c r="B61" s="1" t="s">
        <v>21</v>
      </c>
      <c r="C61" s="1" t="s">
        <v>1</v>
      </c>
      <c r="D61" s="1" t="s">
        <v>1</v>
      </c>
      <c r="E61" s="1" t="s">
        <v>1</v>
      </c>
      <c r="F61" s="1" t="s">
        <v>1</v>
      </c>
      <c r="G61" s="1" t="s">
        <v>1</v>
      </c>
      <c r="H61" s="1" t="s">
        <v>1</v>
      </c>
      <c r="I61" s="1" t="s">
        <v>21</v>
      </c>
    </row>
    <row r="62" spans="1:13" x14ac:dyDescent="0.2">
      <c r="A62" s="1" t="s">
        <v>1</v>
      </c>
      <c r="B62" s="20" t="s">
        <v>97</v>
      </c>
      <c r="C62" s="19">
        <v>266558</v>
      </c>
      <c r="D62" s="19">
        <v>585088</v>
      </c>
      <c r="E62" s="19">
        <v>430265</v>
      </c>
      <c r="F62" s="19">
        <v>421381</v>
      </c>
      <c r="G62" s="19">
        <v>335432</v>
      </c>
      <c r="H62" s="1" t="s">
        <v>1</v>
      </c>
      <c r="I62" s="20" t="s">
        <v>97</v>
      </c>
      <c r="J62" s="19">
        <v>2391613</v>
      </c>
      <c r="K62" s="19">
        <v>585088</v>
      </c>
      <c r="L62" s="19">
        <v>1884591</v>
      </c>
      <c r="M62" s="19">
        <v>1092110</v>
      </c>
    </row>
    <row r="63" spans="1:13" x14ac:dyDescent="0.2">
      <c r="A63" s="1" t="s">
        <v>1</v>
      </c>
      <c r="B63" s="20" t="s">
        <v>26</v>
      </c>
      <c r="C63" s="19">
        <f>SUM(C62:C62)</f>
        <v>266558</v>
      </c>
      <c r="D63" s="19">
        <f>SUM(D62:D62)</f>
        <v>585088</v>
      </c>
      <c r="E63" s="19">
        <f>SUM(E62:E62)</f>
        <v>430265</v>
      </c>
      <c r="F63" s="19">
        <f>SUM(F62:F62)</f>
        <v>421381</v>
      </c>
      <c r="G63" s="19">
        <f>SUM(G62:G62)</f>
        <v>335432</v>
      </c>
      <c r="H63" s="1" t="s">
        <v>1</v>
      </c>
      <c r="I63" s="20" t="s">
        <v>25</v>
      </c>
      <c r="J63" s="19">
        <f>SUM(J62:J62)</f>
        <v>2391613</v>
      </c>
      <c r="K63" s="19">
        <f>SUM(K62:K62)</f>
        <v>585088</v>
      </c>
      <c r="L63" s="19">
        <f>SUM(L62:L62)</f>
        <v>1884591</v>
      </c>
      <c r="M63" s="19">
        <f>SUM(M62:M62)</f>
        <v>1092110</v>
      </c>
    </row>
    <row r="65" spans="1:13" x14ac:dyDescent="0.2">
      <c r="A65" s="1" t="s">
        <v>1</v>
      </c>
      <c r="B65" s="20" t="s">
        <v>24</v>
      </c>
      <c r="C65" s="19">
        <f>C63</f>
        <v>266558</v>
      </c>
      <c r="D65" s="19">
        <f>D63</f>
        <v>585088</v>
      </c>
      <c r="E65" s="19">
        <f>E63</f>
        <v>430265</v>
      </c>
      <c r="F65" s="19">
        <f>F63</f>
        <v>421381</v>
      </c>
      <c r="G65" s="19">
        <f>G63</f>
        <v>335432</v>
      </c>
      <c r="H65" s="1" t="s">
        <v>1</v>
      </c>
      <c r="I65" s="20" t="s">
        <v>23</v>
      </c>
      <c r="J65" s="19">
        <f>J63</f>
        <v>2391613</v>
      </c>
      <c r="K65" s="19">
        <f>K63</f>
        <v>585088</v>
      </c>
      <c r="L65" s="19">
        <f>L63</f>
        <v>1884591</v>
      </c>
      <c r="M65" s="19">
        <f>M63</f>
        <v>1092110</v>
      </c>
    </row>
    <row r="67" spans="1:13" x14ac:dyDescent="0.2">
      <c r="A67" s="1" t="s">
        <v>1</v>
      </c>
      <c r="B67" s="1" t="s">
        <v>1</v>
      </c>
      <c r="C67" s="1" t="s">
        <v>1</v>
      </c>
      <c r="D67" s="1" t="s">
        <v>1</v>
      </c>
      <c r="E67" s="1" t="s">
        <v>1</v>
      </c>
      <c r="F67" s="1" t="s">
        <v>1</v>
      </c>
      <c r="G67" s="1" t="s">
        <v>1</v>
      </c>
      <c r="H67" s="1" t="s">
        <v>1</v>
      </c>
      <c r="I67" s="1" t="s">
        <v>22</v>
      </c>
    </row>
    <row r="68" spans="1:13" x14ac:dyDescent="0.2">
      <c r="A68" s="1" t="s">
        <v>1</v>
      </c>
      <c r="B68" s="1" t="s">
        <v>1</v>
      </c>
      <c r="C68" s="1" t="s">
        <v>1</v>
      </c>
      <c r="D68" s="1" t="s">
        <v>1</v>
      </c>
      <c r="E68" s="1" t="s">
        <v>1</v>
      </c>
      <c r="F68" s="1" t="s">
        <v>1</v>
      </c>
      <c r="G68" s="1" t="s">
        <v>1</v>
      </c>
      <c r="H68" s="1" t="s">
        <v>1</v>
      </c>
      <c r="I68" s="1" t="s">
        <v>21</v>
      </c>
    </row>
    <row r="69" spans="1:13" x14ac:dyDescent="0.2">
      <c r="A69" s="1" t="s">
        <v>1</v>
      </c>
      <c r="B69" s="1" t="s">
        <v>1</v>
      </c>
      <c r="C69" s="1" t="s">
        <v>1</v>
      </c>
      <c r="D69" s="1" t="s">
        <v>1</v>
      </c>
      <c r="E69" s="1" t="s">
        <v>1</v>
      </c>
      <c r="F69" s="1" t="s">
        <v>1</v>
      </c>
      <c r="G69" s="1" t="s">
        <v>1</v>
      </c>
      <c r="H69" s="1" t="s">
        <v>1</v>
      </c>
      <c r="I69" s="20" t="s">
        <v>97</v>
      </c>
      <c r="J69" s="19">
        <v>2087226</v>
      </c>
      <c r="K69" s="19">
        <v>276295</v>
      </c>
      <c r="L69" s="19">
        <v>1644734</v>
      </c>
      <c r="M69" s="19">
        <v>718787</v>
      </c>
    </row>
    <row r="70" spans="1:13" x14ac:dyDescent="0.2">
      <c r="A70" s="1" t="s">
        <v>1</v>
      </c>
      <c r="B70" s="1" t="s">
        <v>1</v>
      </c>
      <c r="C70" s="1" t="s">
        <v>1</v>
      </c>
      <c r="D70" s="1" t="s">
        <v>1</v>
      </c>
      <c r="E70" s="1" t="s">
        <v>1</v>
      </c>
      <c r="F70" s="1" t="s">
        <v>1</v>
      </c>
      <c r="G70" s="1" t="s">
        <v>1</v>
      </c>
      <c r="H70" s="1" t="s">
        <v>1</v>
      </c>
      <c r="I70" s="20" t="s">
        <v>20</v>
      </c>
      <c r="J70" s="19">
        <f>SUM(J69:J69)</f>
        <v>2087226</v>
      </c>
      <c r="K70" s="19">
        <f>SUM(K69:K69)</f>
        <v>276295</v>
      </c>
      <c r="L70" s="19">
        <f>SUM(L69:L69)</f>
        <v>1644734</v>
      </c>
      <c r="M70" s="19">
        <f>SUM(M69:M69)</f>
        <v>718787</v>
      </c>
    </row>
    <row r="72" spans="1:13" x14ac:dyDescent="0.2">
      <c r="A72" s="1" t="s">
        <v>1</v>
      </c>
      <c r="B72" s="1" t="s">
        <v>1</v>
      </c>
      <c r="C72" s="1" t="s">
        <v>1</v>
      </c>
      <c r="D72" s="1" t="s">
        <v>1</v>
      </c>
      <c r="E72" s="1" t="s">
        <v>1</v>
      </c>
      <c r="F72" s="1" t="s">
        <v>1</v>
      </c>
      <c r="G72" s="1" t="s">
        <v>1</v>
      </c>
      <c r="H72" s="1" t="s">
        <v>1</v>
      </c>
      <c r="I72" s="20" t="s">
        <v>19</v>
      </c>
      <c r="J72" s="19">
        <f>J70</f>
        <v>2087226</v>
      </c>
      <c r="K72" s="19">
        <f>K70</f>
        <v>276295</v>
      </c>
      <c r="L72" s="19">
        <f>L70</f>
        <v>1644734</v>
      </c>
      <c r="M72" s="19">
        <f>M70</f>
        <v>718787</v>
      </c>
    </row>
    <row r="73" spans="1:13" x14ac:dyDescent="0.2">
      <c r="A73" s="1" t="s">
        <v>1</v>
      </c>
      <c r="B73" s="1" t="s">
        <v>1</v>
      </c>
      <c r="C73" s="1" t="s">
        <v>1</v>
      </c>
      <c r="D73" s="1" t="s">
        <v>1</v>
      </c>
      <c r="E73" s="1" t="s">
        <v>1</v>
      </c>
      <c r="F73" s="1" t="s">
        <v>1</v>
      </c>
      <c r="G73" s="1" t="s">
        <v>1</v>
      </c>
      <c r="H73" s="1" t="s">
        <v>1</v>
      </c>
      <c r="I73" s="20" t="s">
        <v>100</v>
      </c>
      <c r="J73" s="19">
        <f>J65-J72</f>
        <v>304387</v>
      </c>
      <c r="K73" s="19">
        <f>K65-K72</f>
        <v>308793</v>
      </c>
      <c r="L73" s="19">
        <f>L65-L72</f>
        <v>239857</v>
      </c>
      <c r="M73" s="19">
        <f>M65-M72</f>
        <v>373323</v>
      </c>
    </row>
    <row r="75" spans="1:13" ht="15" x14ac:dyDescent="0.25">
      <c r="A75" s="1" t="s">
        <v>1</v>
      </c>
      <c r="B75" s="5" t="s">
        <v>89</v>
      </c>
      <c r="C75" s="4" t="s">
        <v>14</v>
      </c>
      <c r="F75" s="4" t="s">
        <v>14</v>
      </c>
      <c r="G75" s="4" t="s">
        <v>15</v>
      </c>
      <c r="H75" s="1" t="s">
        <v>1</v>
      </c>
      <c r="I75" s="5" t="s">
        <v>89</v>
      </c>
      <c r="J75" s="4" t="s">
        <v>14</v>
      </c>
      <c r="M75" s="4" t="s">
        <v>14</v>
      </c>
    </row>
    <row r="76" spans="1:13" x14ac:dyDescent="0.2">
      <c r="A76" s="1" t="s">
        <v>1</v>
      </c>
      <c r="C76" s="2">
        <v>45474</v>
      </c>
      <c r="D76" s="3" t="s">
        <v>13</v>
      </c>
      <c r="E76" s="3" t="s">
        <v>12</v>
      </c>
      <c r="F76" s="2">
        <v>45838</v>
      </c>
      <c r="G76" s="2">
        <v>45838</v>
      </c>
      <c r="H76" s="1" t="s">
        <v>1</v>
      </c>
      <c r="J76" s="2">
        <v>45474</v>
      </c>
      <c r="K76" s="3" t="s">
        <v>13</v>
      </c>
      <c r="L76" s="3" t="s">
        <v>12</v>
      </c>
      <c r="M76" s="2">
        <v>45838</v>
      </c>
    </row>
    <row r="77" spans="1:13" x14ac:dyDescent="0.2">
      <c r="A77" s="1" t="s">
        <v>1</v>
      </c>
      <c r="B77" s="1" t="s">
        <v>28</v>
      </c>
      <c r="C77" s="1" t="s">
        <v>1</v>
      </c>
      <c r="D77" s="1" t="s">
        <v>1</v>
      </c>
      <c r="E77" s="1" t="s">
        <v>1</v>
      </c>
      <c r="F77" s="1" t="s">
        <v>1</v>
      </c>
      <c r="G77" s="1" t="s">
        <v>1</v>
      </c>
      <c r="H77" s="1" t="s">
        <v>1</v>
      </c>
      <c r="I77" s="1" t="s">
        <v>27</v>
      </c>
    </row>
    <row r="78" spans="1:13" x14ac:dyDescent="0.2">
      <c r="A78" s="1" t="s">
        <v>1</v>
      </c>
      <c r="B78" s="1" t="s">
        <v>21</v>
      </c>
      <c r="C78" s="1" t="s">
        <v>1</v>
      </c>
      <c r="D78" s="1" t="s">
        <v>1</v>
      </c>
      <c r="E78" s="1" t="s">
        <v>1</v>
      </c>
      <c r="F78" s="1" t="s">
        <v>1</v>
      </c>
      <c r="G78" s="1" t="s">
        <v>1</v>
      </c>
      <c r="H78" s="1" t="s">
        <v>1</v>
      </c>
      <c r="I78" s="1" t="s">
        <v>21</v>
      </c>
    </row>
    <row r="79" spans="1:13" x14ac:dyDescent="0.2">
      <c r="A79" s="1" t="s">
        <v>1</v>
      </c>
      <c r="B79" s="20" t="s">
        <v>97</v>
      </c>
      <c r="C79" s="19">
        <v>0</v>
      </c>
      <c r="D79" s="19">
        <v>4757511</v>
      </c>
      <c r="E79" s="19">
        <v>1632928</v>
      </c>
      <c r="F79" s="19">
        <v>3124583</v>
      </c>
      <c r="G79" s="19">
        <v>2487263</v>
      </c>
      <c r="H79" s="1" t="s">
        <v>1</v>
      </c>
      <c r="I79" s="20" t="s">
        <v>97</v>
      </c>
      <c r="J79" s="19">
        <v>0</v>
      </c>
      <c r="K79" s="19">
        <v>8098098</v>
      </c>
      <c r="L79" s="19">
        <v>0</v>
      </c>
      <c r="M79" s="19">
        <v>8098098</v>
      </c>
    </row>
    <row r="80" spans="1:13" x14ac:dyDescent="0.2">
      <c r="A80" s="1" t="s">
        <v>1</v>
      </c>
      <c r="B80" s="20" t="s">
        <v>26</v>
      </c>
      <c r="C80" s="19">
        <f>SUM(C79:C79)</f>
        <v>0</v>
      </c>
      <c r="D80" s="19">
        <f>SUM(D79:D79)</f>
        <v>4757511</v>
      </c>
      <c r="E80" s="19">
        <f>SUM(E79:E79)</f>
        <v>1632928</v>
      </c>
      <c r="F80" s="19">
        <f>SUM(F79:F79)</f>
        <v>3124583</v>
      </c>
      <c r="G80" s="19">
        <f>SUM(G79:G79)</f>
        <v>2487263</v>
      </c>
      <c r="H80" s="1" t="s">
        <v>1</v>
      </c>
      <c r="I80" s="20" t="s">
        <v>25</v>
      </c>
      <c r="J80" s="19">
        <f>SUM(J79:J79)</f>
        <v>0</v>
      </c>
      <c r="K80" s="19">
        <f>SUM(K79:K79)</f>
        <v>8098098</v>
      </c>
      <c r="L80" s="19">
        <f>SUM(L79:L79)</f>
        <v>0</v>
      </c>
      <c r="M80" s="19">
        <f>SUM(M79:M79)</f>
        <v>8098098</v>
      </c>
    </row>
    <row r="82" spans="1:13" x14ac:dyDescent="0.2">
      <c r="A82" s="1" t="s">
        <v>1</v>
      </c>
      <c r="B82" s="20" t="s">
        <v>24</v>
      </c>
      <c r="C82" s="19">
        <f>C80</f>
        <v>0</v>
      </c>
      <c r="D82" s="19">
        <f>D80</f>
        <v>4757511</v>
      </c>
      <c r="E82" s="19">
        <f>E80</f>
        <v>1632928</v>
      </c>
      <c r="F82" s="19">
        <f>F80</f>
        <v>3124583</v>
      </c>
      <c r="G82" s="19">
        <f>G80</f>
        <v>2487263</v>
      </c>
      <c r="H82" s="1" t="s">
        <v>1</v>
      </c>
      <c r="I82" s="20" t="s">
        <v>23</v>
      </c>
      <c r="J82" s="19">
        <f>J80</f>
        <v>0</v>
      </c>
      <c r="K82" s="19">
        <f>K80</f>
        <v>8098098</v>
      </c>
      <c r="L82" s="19">
        <f>L80</f>
        <v>0</v>
      </c>
      <c r="M82" s="19">
        <f>M80</f>
        <v>8098098</v>
      </c>
    </row>
    <row r="84" spans="1:13" x14ac:dyDescent="0.2">
      <c r="A84" s="1" t="s">
        <v>1</v>
      </c>
      <c r="B84" s="1" t="s">
        <v>1</v>
      </c>
      <c r="C84" s="1" t="s">
        <v>1</v>
      </c>
      <c r="D84" s="1" t="s">
        <v>1</v>
      </c>
      <c r="E84" s="1" t="s">
        <v>1</v>
      </c>
      <c r="F84" s="1" t="s">
        <v>1</v>
      </c>
      <c r="G84" s="1" t="s">
        <v>1</v>
      </c>
      <c r="H84" s="1" t="s">
        <v>1</v>
      </c>
      <c r="I84" s="1" t="s">
        <v>22</v>
      </c>
    </row>
    <row r="85" spans="1:13" x14ac:dyDescent="0.2">
      <c r="A85" s="1" t="s">
        <v>1</v>
      </c>
      <c r="B85" s="1" t="s">
        <v>1</v>
      </c>
      <c r="C85" s="1" t="s">
        <v>1</v>
      </c>
      <c r="D85" s="1" t="s">
        <v>1</v>
      </c>
      <c r="E85" s="1" t="s">
        <v>1</v>
      </c>
      <c r="F85" s="1" t="s">
        <v>1</v>
      </c>
      <c r="G85" s="1" t="s">
        <v>1</v>
      </c>
      <c r="H85" s="1" t="s">
        <v>1</v>
      </c>
      <c r="I85" s="1" t="s">
        <v>21</v>
      </c>
    </row>
    <row r="86" spans="1:13" x14ac:dyDescent="0.2">
      <c r="A86" s="1" t="s">
        <v>1</v>
      </c>
      <c r="B86" s="1" t="s">
        <v>1</v>
      </c>
      <c r="C86" s="1" t="s">
        <v>1</v>
      </c>
      <c r="D86" s="1" t="s">
        <v>1</v>
      </c>
      <c r="E86" s="1" t="s">
        <v>1</v>
      </c>
      <c r="F86" s="1" t="s">
        <v>1</v>
      </c>
      <c r="G86" s="1" t="s">
        <v>1</v>
      </c>
      <c r="H86" s="1" t="s">
        <v>1</v>
      </c>
      <c r="I86" s="20" t="s">
        <v>97</v>
      </c>
      <c r="J86" s="19">
        <v>0</v>
      </c>
      <c r="K86" s="19">
        <v>5329872</v>
      </c>
      <c r="L86" s="19">
        <v>0</v>
      </c>
      <c r="M86" s="19">
        <v>5329872</v>
      </c>
    </row>
    <row r="87" spans="1:13" x14ac:dyDescent="0.2">
      <c r="A87" s="1" t="s">
        <v>1</v>
      </c>
      <c r="B87" s="1" t="s">
        <v>1</v>
      </c>
      <c r="C87" s="1" t="s">
        <v>1</v>
      </c>
      <c r="D87" s="1" t="s">
        <v>1</v>
      </c>
      <c r="E87" s="1" t="s">
        <v>1</v>
      </c>
      <c r="F87" s="1" t="s">
        <v>1</v>
      </c>
      <c r="G87" s="1" t="s">
        <v>1</v>
      </c>
      <c r="H87" s="1" t="s">
        <v>1</v>
      </c>
      <c r="I87" s="20" t="s">
        <v>20</v>
      </c>
      <c r="J87" s="19">
        <f>SUM(J86:J86)</f>
        <v>0</v>
      </c>
      <c r="K87" s="19">
        <f>SUM(K86:K86)</f>
        <v>5329872</v>
      </c>
      <c r="L87" s="19">
        <f>SUM(L86:L86)</f>
        <v>0</v>
      </c>
      <c r="M87" s="19">
        <f>SUM(M86:M86)</f>
        <v>5329872</v>
      </c>
    </row>
    <row r="89" spans="1:13" x14ac:dyDescent="0.2">
      <c r="A89" s="1" t="s">
        <v>1</v>
      </c>
      <c r="B89" s="1" t="s">
        <v>1</v>
      </c>
      <c r="C89" s="1" t="s">
        <v>1</v>
      </c>
      <c r="D89" s="1" t="s">
        <v>1</v>
      </c>
      <c r="E89" s="1" t="s">
        <v>1</v>
      </c>
      <c r="F89" s="1" t="s">
        <v>1</v>
      </c>
      <c r="G89" s="1" t="s">
        <v>1</v>
      </c>
      <c r="H89" s="1" t="s">
        <v>1</v>
      </c>
      <c r="I89" s="20" t="s">
        <v>19</v>
      </c>
      <c r="J89" s="19">
        <f>J87</f>
        <v>0</v>
      </c>
      <c r="K89" s="19">
        <f>K87</f>
        <v>5329872</v>
      </c>
      <c r="L89" s="19">
        <f>L87</f>
        <v>0</v>
      </c>
      <c r="M89" s="19">
        <f>M87</f>
        <v>5329872</v>
      </c>
    </row>
    <row r="90" spans="1:13" x14ac:dyDescent="0.2">
      <c r="A90" s="1" t="s">
        <v>1</v>
      </c>
      <c r="B90" s="1" t="s">
        <v>1</v>
      </c>
      <c r="C90" s="1" t="s">
        <v>1</v>
      </c>
      <c r="D90" s="1" t="s">
        <v>1</v>
      </c>
      <c r="E90" s="1" t="s">
        <v>1</v>
      </c>
      <c r="F90" s="1" t="s">
        <v>1</v>
      </c>
      <c r="G90" s="1" t="s">
        <v>1</v>
      </c>
      <c r="H90" s="1" t="s">
        <v>1</v>
      </c>
      <c r="I90" s="20" t="s">
        <v>99</v>
      </c>
      <c r="J90" s="19">
        <f>J82-J89</f>
        <v>0</v>
      </c>
      <c r="K90" s="19">
        <f>K82-K89</f>
        <v>2768226</v>
      </c>
      <c r="L90" s="19">
        <f>L82-L89</f>
        <v>0</v>
      </c>
      <c r="M90" s="19">
        <f>M82-M89</f>
        <v>2768226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Instructions</vt:lpstr>
      <vt:lpstr>Capital Asset Disclosure</vt:lpstr>
      <vt:lpstr>Lease&amp;SBITA Disclosure</vt:lpstr>
      <vt:lpstr>LiabilitiesbyMajorClass Disc</vt:lpstr>
      <vt:lpstr>Lease-Lessee Footnote</vt:lpstr>
      <vt:lpstr>Lease-Activity (Rollforward)</vt:lpstr>
      <vt:lpstr>Lease-Fund (Rollforward)</vt:lpstr>
      <vt:lpstr>Subscription - Footnote</vt:lpstr>
      <vt:lpstr>SBITA-Activity (Rollforward)</vt:lpstr>
      <vt:lpstr>SBITA-Fund (Rollforward)</vt:lpstr>
    </vt:vector>
  </TitlesOfParts>
  <Company>Brigham Young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jbw54</dc:creator>
  <cp:lastModifiedBy>Diaz, Kelly (OFM)</cp:lastModifiedBy>
  <cp:lastPrinted>2014-05-05T19:02:07Z</cp:lastPrinted>
  <dcterms:created xsi:type="dcterms:W3CDTF">2004-09-14T18:02:09Z</dcterms:created>
  <dcterms:modified xsi:type="dcterms:W3CDTF">2026-07-15T18:53:18Z</dcterms:modified>
</cp:coreProperties>
</file>