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Financial_Services\Fiscal Monitoring\Procedures\2025 Updates\"/>
    </mc:Choice>
  </mc:AlternateContent>
  <xr:revisionPtr revIDLastSave="0" documentId="8_{33DF2DCB-B2B5-49B5-A61F-3ECBB1551D05}" xr6:coauthVersionLast="47" xr6:coauthVersionMax="47" xr10:uidLastSave="{00000000-0000-0000-0000-000000000000}"/>
  <bookViews>
    <workbookView xWindow="-28920" yWindow="-120" windowWidth="29040" windowHeight="15840" xr2:uid="{6B77C72B-E3E6-49E8-B547-C3E5C58542F3}"/>
  </bookViews>
  <sheets>
    <sheet name="Payroll Min Testing " sheetId="3" r:id="rId1"/>
    <sheet name="Payroll Allocation Testing Min" sheetId="5" r:id="rId2"/>
    <sheet name="Vendor Allocation Testing"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5" l="1"/>
  <c r="L26" i="5"/>
  <c r="K26" i="5"/>
  <c r="E26" i="5"/>
  <c r="M26" i="5" s="1"/>
  <c r="N25" i="5"/>
  <c r="L25" i="5"/>
  <c r="K25" i="5"/>
  <c r="E25" i="5"/>
  <c r="M25" i="5" s="1"/>
  <c r="N24" i="5"/>
  <c r="L24" i="5"/>
  <c r="K24" i="5"/>
  <c r="E24" i="5"/>
  <c r="M24" i="5" s="1"/>
  <c r="N23" i="5"/>
  <c r="L23" i="5"/>
  <c r="K23" i="5"/>
  <c r="E23" i="5"/>
  <c r="M23" i="5" s="1"/>
  <c r="N22" i="5"/>
  <c r="E22" i="5"/>
  <c r="M22" i="5" s="1"/>
  <c r="D22" i="5"/>
  <c r="L22" i="5" s="1"/>
  <c r="C22" i="5"/>
  <c r="K22" i="5" s="1"/>
  <c r="N18" i="5"/>
  <c r="L18" i="5"/>
  <c r="K18" i="5"/>
  <c r="E18" i="5"/>
  <c r="M18" i="5" s="1"/>
  <c r="N17" i="5"/>
  <c r="L17" i="5"/>
  <c r="K17" i="5"/>
  <c r="E17" i="5"/>
  <c r="M17" i="5" s="1"/>
  <c r="N16" i="5"/>
  <c r="L16" i="5"/>
  <c r="K16" i="5"/>
  <c r="E16" i="5"/>
  <c r="M16" i="5" s="1"/>
  <c r="N15" i="5"/>
  <c r="L15" i="5"/>
  <c r="K15" i="5"/>
  <c r="E15" i="5"/>
  <c r="M15" i="5" s="1"/>
  <c r="N14" i="5"/>
  <c r="E14" i="5"/>
  <c r="M14" i="5" s="1"/>
  <c r="D14" i="5"/>
  <c r="L14" i="5" s="1"/>
  <c r="C14" i="5"/>
  <c r="K14" i="5" s="1"/>
  <c r="N10" i="5"/>
  <c r="L10" i="5"/>
  <c r="E10" i="5"/>
  <c r="M10" i="5" s="1"/>
  <c r="N9" i="5"/>
  <c r="L9" i="5"/>
  <c r="K9" i="5"/>
  <c r="E9" i="5"/>
  <c r="M9" i="5" s="1"/>
  <c r="N8" i="5"/>
  <c r="L8" i="5"/>
  <c r="K8" i="5"/>
  <c r="E8" i="5"/>
  <c r="M8" i="5" s="1"/>
  <c r="N7" i="5"/>
  <c r="L7" i="5"/>
  <c r="K7" i="5"/>
  <c r="E7" i="5"/>
  <c r="M7" i="5" s="1"/>
  <c r="N6" i="5"/>
  <c r="E6" i="5"/>
  <c r="M6" i="5" s="1"/>
  <c r="D6" i="5"/>
  <c r="L6" i="5" s="1"/>
  <c r="C6" i="5"/>
  <c r="N18" i="3"/>
  <c r="L18" i="3"/>
  <c r="K18" i="3"/>
  <c r="E18" i="3"/>
  <c r="M18" i="3" s="1"/>
  <c r="N17" i="3"/>
  <c r="L17" i="3"/>
  <c r="K17" i="3"/>
  <c r="E17" i="3"/>
  <c r="M17" i="3" s="1"/>
  <c r="N16" i="3"/>
  <c r="L16" i="3"/>
  <c r="K16" i="3"/>
  <c r="E16" i="3"/>
  <c r="M16" i="3" s="1"/>
  <c r="N15" i="3"/>
  <c r="L15" i="3"/>
  <c r="K15" i="3"/>
  <c r="E15" i="3"/>
  <c r="M15" i="3" s="1"/>
  <c r="N14" i="3"/>
  <c r="K14" i="3"/>
  <c r="E14" i="3"/>
  <c r="M14" i="3" s="1"/>
  <c r="D14" i="3"/>
  <c r="L14" i="3" s="1"/>
  <c r="C14" i="3"/>
  <c r="N26" i="3"/>
  <c r="L26" i="3"/>
  <c r="K26" i="3"/>
  <c r="E26" i="3"/>
  <c r="M26" i="3" s="1"/>
  <c r="N25" i="3"/>
  <c r="L25" i="3"/>
  <c r="K25" i="3"/>
  <c r="E25" i="3"/>
  <c r="M25" i="3" s="1"/>
  <c r="N24" i="3"/>
  <c r="L24" i="3"/>
  <c r="K24" i="3"/>
  <c r="E24" i="3"/>
  <c r="M24" i="3" s="1"/>
  <c r="N23" i="3"/>
  <c r="L23" i="3"/>
  <c r="K23" i="3"/>
  <c r="E23" i="3"/>
  <c r="M23" i="3" s="1"/>
  <c r="N22" i="3"/>
  <c r="E22" i="3"/>
  <c r="M22" i="3" s="1"/>
  <c r="D22" i="3"/>
  <c r="L22" i="3" s="1"/>
  <c r="C22" i="3"/>
  <c r="K22" i="3" s="1"/>
  <c r="N10" i="3"/>
  <c r="L10" i="3"/>
  <c r="K10" i="3"/>
  <c r="E10" i="3"/>
  <c r="M10" i="3" s="1"/>
  <c r="N9" i="3"/>
  <c r="L9" i="3"/>
  <c r="K9" i="3"/>
  <c r="E9" i="3"/>
  <c r="M9" i="3" s="1"/>
  <c r="N8" i="3"/>
  <c r="L8" i="3"/>
  <c r="K8" i="3"/>
  <c r="E8" i="3"/>
  <c r="M8" i="3" s="1"/>
  <c r="N7" i="3"/>
  <c r="L7" i="3"/>
  <c r="K7" i="3"/>
  <c r="E7" i="3"/>
  <c r="M7" i="3" s="1"/>
  <c r="N6" i="3"/>
  <c r="E6" i="3"/>
  <c r="M6" i="3" s="1"/>
  <c r="D6" i="3"/>
  <c r="L6" i="3" s="1"/>
  <c r="C6" i="3"/>
  <c r="K6" i="3" s="1"/>
  <c r="K31" i="5" l="1"/>
  <c r="L31" i="5"/>
  <c r="M31" i="5"/>
  <c r="N31" i="5"/>
  <c r="M32" i="5"/>
  <c r="K32" i="5"/>
  <c r="L32" i="5"/>
  <c r="N32" i="5"/>
  <c r="M33" i="5"/>
  <c r="K33" i="5"/>
  <c r="L33" i="5"/>
  <c r="N33" i="5"/>
  <c r="M34" i="5"/>
  <c r="K34" i="5"/>
  <c r="L34" i="5"/>
  <c r="N34" i="5"/>
  <c r="M35" i="5"/>
  <c r="K35" i="5"/>
  <c r="L35" i="5"/>
  <c r="N35" i="5"/>
  <c r="L33" i="3"/>
  <c r="L31" i="3"/>
  <c r="N31" i="3"/>
  <c r="K34" i="3"/>
  <c r="M31" i="3"/>
  <c r="L34" i="3"/>
  <c r="N34" i="3"/>
  <c r="L32" i="3"/>
  <c r="K31" i="3"/>
  <c r="N33" i="3"/>
  <c r="M34" i="3"/>
  <c r="M32" i="3"/>
  <c r="M35" i="3"/>
  <c r="K32" i="3"/>
  <c r="K35" i="3"/>
  <c r="L35" i="3"/>
  <c r="N32" i="3"/>
  <c r="N35" i="3"/>
  <c r="M33" i="3"/>
  <c r="K33" i="3"/>
</calcChain>
</file>

<file path=xl/sharedStrings.xml><?xml version="1.0" encoding="utf-8"?>
<sst xmlns="http://schemas.openxmlformats.org/spreadsheetml/2006/main" count="163" uniqueCount="56">
  <si>
    <t xml:space="preserve">FMU staff will judgmentally select payroll samples ensuring that all major programs are represented in testing.  Also, FMU staff will identify concerns when performing a fiscal review prep or if a subrecipient has a large number of employees (100+) and use judgment to determine if additional testing needs to be performed. </t>
  </si>
  <si>
    <t xml:space="preserve">Low Risk </t>
  </si>
  <si>
    <t xml:space="preserve">Payroll testing Low Risk   testing samples </t>
  </si>
  <si>
    <t>Number of Staff charging to DOH</t>
  </si>
  <si>
    <t>Pay Periods in 3 month scope  Weekly</t>
  </si>
  <si>
    <t>Pay Periods in 3 month scope Bi Weekly</t>
  </si>
  <si>
    <t>Pay Periods in 3 Month scope Semi Monthly</t>
  </si>
  <si>
    <t>Pay Periods in 3 Month Scope Monthly</t>
  </si>
  <si>
    <t>% testing Weekly</t>
  </si>
  <si>
    <t>% testing Bi Weekly</t>
  </si>
  <si>
    <t>% Testing Semi Monthly</t>
  </si>
  <si>
    <t>% Testing Monthly</t>
  </si>
  <si>
    <t>Sample Weekly</t>
  </si>
  <si>
    <t>Sample Bi Weekly</t>
  </si>
  <si>
    <t>Sample Semi Monthly</t>
  </si>
  <si>
    <t>Sample Monthly</t>
  </si>
  <si>
    <t xml:space="preserve">Note: This table represents the minimum number of payroll staff to test in total for each risk area. Identify/test staff that are working less than 1.00 FTE as testing sample. If exceptions over $10.00 are identified in population, staff will add additional testing to deterime nature of variance. </t>
  </si>
  <si>
    <t>1-5</t>
  </si>
  <si>
    <t>6-10</t>
  </si>
  <si>
    <t>11-15</t>
  </si>
  <si>
    <t>16-25</t>
  </si>
  <si>
    <t>&gt;26</t>
  </si>
  <si>
    <t xml:space="preserve">Moderate Risk </t>
  </si>
  <si>
    <t xml:space="preserve">Payroll testing Moderate Risk   testing samples </t>
  </si>
  <si>
    <t xml:space="preserve">High Risk </t>
  </si>
  <si>
    <t>Payroll testing High testing samples</t>
  </si>
  <si>
    <t xml:space="preserve"> Sample Weekly</t>
  </si>
  <si>
    <t xml:space="preserve"> Sample Bi Weekly</t>
  </si>
  <si>
    <t>Difference Weekly</t>
  </si>
  <si>
    <t>Difference Bi-Weekly</t>
  </si>
  <si>
    <t>Difference Semi Monthly</t>
  </si>
  <si>
    <t>Difference Monthly</t>
  </si>
  <si>
    <t xml:space="preserve">FMU staff will judgmentally select payroll allocations ensuring that all major programs are represented in testing. Identify staff for testing that are working less than 1.0 FTE.   Also, FMU staff will identify concerns when performing a fiscal review prep or if a subrecipient has a large number of employees (100+) and use judgment to determine if additional testing needs to be performed.  </t>
  </si>
  <si>
    <t xml:space="preserve">Payroll allocation testing Low Risk   testing samples </t>
  </si>
  <si>
    <t xml:space="preserve">From meeting 3/25/2025- Use payroll testing matrix to identify how many personnel you need to test (test staff billing to multiple cost centers if applicable). -See note-use same sample.  During payroll testing, identify which staff have taken leave and are allocating PTO.-See added column on testing pages.   Test PTO allocations from the sample of staff that were tested for payroll (only test PTO allocations from staff who have allocated PTO on the personnel cost tab) max of 6 for the scope.  If no PTO allocations were found in the payroll testing than test 0 (indicate that no PTO allocations were identified during testing on the PTO allocations tab). </t>
  </si>
  <si>
    <t xml:space="preserve">Duplicate payroll sample in PTO allocation testing. In no allocations identified in pay period, use 0 and move to next sample. </t>
  </si>
  <si>
    <t xml:space="preserve">FMU staff will judgmentally select allocation samples ensuring that all major programs are represented in testing.  Also, FMU staff will identify concerns when performing a fiscal review prep or if a subrecipient has a large number allocations nd use judgment to determine if additional testing needs to be performed. </t>
  </si>
  <si>
    <t>Step 1: Identify # of allocated expenditures in A19</t>
  </si>
  <si>
    <r>
      <rPr>
        <sz val="11"/>
        <color rgb="FF000000"/>
        <rFont val="Aptos Narrow"/>
      </rPr>
      <t xml:space="preserve">Step 2: Identify agencies risk level </t>
    </r>
    <r>
      <rPr>
        <sz val="11"/>
        <color rgb="FFFF0000"/>
        <rFont val="Aptos Narrow"/>
      </rPr>
      <t xml:space="preserve">-If there are multiple programs with multiple risk levels- Use the highest risk to determine sample. </t>
    </r>
  </si>
  <si>
    <t>Step 3: Identify how many cost allocation methodologies they have billed for in scope (FTE, square footage, ratio of program cost to to total expenses, etc.)</t>
  </si>
  <si>
    <t>Allocation testing is based on number of allocation costs on single A19</t>
  </si>
  <si>
    <t xml:space="preserve">Number of Allocations to test </t>
  </si>
  <si>
    <t>Low risk</t>
  </si>
  <si>
    <t>1-15 allocated expenditures</t>
  </si>
  <si>
    <t xml:space="preserve">Test at least 2 for each allocation basis-i.e. square footage, FTE, ratio program costs to total expenses, etc. </t>
  </si>
  <si>
    <t>15-30</t>
  </si>
  <si>
    <t xml:space="preserve">Test at least 3 for each allocation basis-i.e. square footage, FTE, ratio program costs to total expenses, etc. </t>
  </si>
  <si>
    <t>30+</t>
  </si>
  <si>
    <t>Test at least 4 for each allocation basis-i.e. square footage, FTE, ratio program costs to total expenses, etc.</t>
  </si>
  <si>
    <t>Max allocation Testing 12</t>
  </si>
  <si>
    <t>Moderate Risk</t>
  </si>
  <si>
    <t xml:space="preserve">Test at least 4 for each allocation basis-i.e. square footage, FTE, ratio program costs to total expenses, etc. </t>
  </si>
  <si>
    <t>Test at least 5 for each allocation basis-i.e. square footage, FTE, ratio program costs to total expenses, etc.</t>
  </si>
  <si>
    <t>High Risk</t>
  </si>
  <si>
    <t xml:space="preserve">Test at least 5 for each allocation basis-i.e. square footage, FTE, ratio program costs to total expenses, etc. </t>
  </si>
  <si>
    <t>Test at least 6 for each allocation basis-i.e. square footage, FTE, ratio program costs to total expenses,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</si>
</sst>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22"/>
      <color theme="1"/>
      <name val="Aptos Narrow"/>
      <family val="2"/>
      <scheme val="minor"/>
    </font>
    <font>
      <sz val="11"/>
      <color rgb="FF000000"/>
      <name val="Aptos Narrow"/>
    </font>
    <font>
      <sz val="11"/>
      <color rgb="FFFF0000"/>
      <name val="Aptos Narrow"/>
    </font>
    <font>
      <sz val="11"/>
      <color theme="1"/>
      <name val="Aptos Narrow"/>
    </font>
  </fonts>
  <fills count="8">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9.9978637043366805E-2"/>
        <bgColor indexed="64"/>
      </patternFill>
    </fill>
    <fill>
      <patternFill patternType="solid">
        <fgColor theme="5" tint="0.79998168889431442"/>
        <bgColor indexed="64"/>
      </patternFill>
    </fill>
    <fill>
      <patternFill patternType="solid">
        <fgColor rgb="FFFFFF0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0" fontId="0" fillId="0" borderId="0" xfId="0" applyAlignment="1">
      <alignment wrapText="1"/>
    </xf>
    <xf numFmtId="0" fontId="0" fillId="2" borderId="0" xfId="0" applyFill="1"/>
    <xf numFmtId="0" fontId="0" fillId="3" borderId="0" xfId="0" applyFill="1"/>
    <xf numFmtId="0" fontId="0" fillId="4" borderId="0" xfId="0" applyFill="1"/>
    <xf numFmtId="164" fontId="0" fillId="3" borderId="0" xfId="0" applyNumberFormat="1" applyFill="1"/>
    <xf numFmtId="0" fontId="4" fillId="5" borderId="0" xfId="0" applyFont="1" applyFill="1" applyAlignment="1">
      <alignment horizontal="center" vertical="center" wrapText="1"/>
    </xf>
    <xf numFmtId="1" fontId="3" fillId="2" borderId="0" xfId="0" applyNumberFormat="1" applyFont="1" applyFill="1"/>
    <xf numFmtId="1" fontId="3" fillId="3" borderId="0" xfId="0" applyNumberFormat="1" applyFont="1" applyFill="1"/>
    <xf numFmtId="0" fontId="4"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0" fillId="0" borderId="4" xfId="0" applyBorder="1"/>
    <xf numFmtId="0" fontId="0" fillId="4" borderId="5" xfId="0" applyFill="1" applyBorder="1"/>
    <xf numFmtId="49" fontId="0" fillId="0" borderId="4" xfId="0" applyNumberFormat="1" applyBorder="1" applyAlignment="1">
      <alignment horizontal="center" vertical="center"/>
    </xf>
    <xf numFmtId="9" fontId="0" fillId="2" borderId="0" xfId="1" applyFont="1" applyFill="1" applyBorder="1"/>
    <xf numFmtId="9" fontId="0" fillId="3" borderId="0" xfId="1" applyFont="1" applyFill="1" applyBorder="1"/>
    <xf numFmtId="9" fontId="0" fillId="4" borderId="0" xfId="1" applyFont="1" applyFill="1" applyBorder="1"/>
    <xf numFmtId="1" fontId="3" fillId="4" borderId="5" xfId="0" applyNumberFormat="1" applyFont="1" applyFill="1" applyBorder="1"/>
    <xf numFmtId="49" fontId="0" fillId="0" borderId="6" xfId="0" applyNumberFormat="1" applyBorder="1" applyAlignment="1">
      <alignment horizontal="center" vertical="center"/>
    </xf>
    <xf numFmtId="0" fontId="0" fillId="0" borderId="7" xfId="0" applyBorder="1"/>
    <xf numFmtId="0" fontId="0" fillId="2" borderId="7" xfId="0" applyFill="1" applyBorder="1"/>
    <xf numFmtId="164" fontId="0" fillId="3" borderId="7" xfId="0" applyNumberFormat="1" applyFill="1" applyBorder="1"/>
    <xf numFmtId="0" fontId="0" fillId="4" borderId="7" xfId="0" applyFill="1" applyBorder="1"/>
    <xf numFmtId="9" fontId="0" fillId="2" borderId="7" xfId="1" applyFont="1" applyFill="1" applyBorder="1"/>
    <xf numFmtId="9" fontId="0" fillId="3" borderId="7" xfId="1" applyFont="1" applyFill="1" applyBorder="1"/>
    <xf numFmtId="9" fontId="0" fillId="4" borderId="7" xfId="1" applyFont="1" applyFill="1" applyBorder="1"/>
    <xf numFmtId="1" fontId="3" fillId="2" borderId="7" xfId="0" applyNumberFormat="1" applyFont="1" applyFill="1" applyBorder="1"/>
    <xf numFmtId="1" fontId="3" fillId="3" borderId="7" xfId="0" applyNumberFormat="1" applyFont="1" applyFill="1" applyBorder="1"/>
    <xf numFmtId="1" fontId="3" fillId="4" borderId="8" xfId="0" applyNumberFormat="1" applyFont="1" applyFill="1" applyBorder="1"/>
    <xf numFmtId="0" fontId="4" fillId="5" borderId="2" xfId="0" applyFont="1" applyFill="1" applyBorder="1" applyAlignment="1">
      <alignment horizontal="center" wrapText="1"/>
    </xf>
    <xf numFmtId="0" fontId="0" fillId="6" borderId="0" xfId="0" applyFill="1"/>
    <xf numFmtId="9" fontId="0" fillId="6" borderId="0" xfId="1" applyFont="1" applyFill="1" applyBorder="1"/>
    <xf numFmtId="9" fontId="0" fillId="6" borderId="7" xfId="1" applyFont="1" applyFill="1" applyBorder="1"/>
    <xf numFmtId="0" fontId="0" fillId="6" borderId="7" xfId="0" applyFill="1" applyBorder="1"/>
    <xf numFmtId="1" fontId="3" fillId="6" borderId="0" xfId="0" applyNumberFormat="1" applyFont="1" applyFill="1"/>
    <xf numFmtId="1" fontId="3" fillId="6" borderId="7" xfId="0" applyNumberFormat="1" applyFont="1" applyFill="1" applyBorder="1"/>
    <xf numFmtId="1" fontId="0" fillId="6" borderId="0" xfId="0" applyNumberFormat="1" applyFill="1"/>
    <xf numFmtId="1" fontId="0" fillId="2" borderId="0" xfId="0" applyNumberFormat="1" applyFill="1"/>
    <xf numFmtId="1" fontId="0" fillId="3" borderId="0" xfId="0" applyNumberFormat="1" applyFill="1"/>
    <xf numFmtId="1" fontId="0" fillId="4" borderId="0" xfId="0" applyNumberFormat="1" applyFill="1"/>
    <xf numFmtId="0" fontId="4" fillId="0" borderId="0" xfId="0" applyFont="1" applyAlignment="1">
      <alignment horizontal="center" vertical="top"/>
    </xf>
    <xf numFmtId="0" fontId="0" fillId="0" borderId="10" xfId="0" applyBorder="1"/>
    <xf numFmtId="0" fontId="3" fillId="0" borderId="11" xfId="0" applyFont="1" applyBorder="1" applyAlignment="1">
      <alignment horizontal="center" vertical="center"/>
    </xf>
    <xf numFmtId="0" fontId="3" fillId="0" borderId="11" xfId="0" applyFont="1" applyBorder="1"/>
    <xf numFmtId="49" fontId="0" fillId="0" borderId="11" xfId="0" applyNumberFormat="1" applyBorder="1" applyAlignment="1">
      <alignment horizontal="center" vertical="center"/>
    </xf>
    <xf numFmtId="0" fontId="0" fillId="0" borderId="11" xfId="0" applyBorder="1"/>
    <xf numFmtId="0" fontId="3" fillId="0" borderId="11" xfId="0" applyFont="1" applyBorder="1" applyAlignment="1">
      <alignment horizontal="center"/>
    </xf>
    <xf numFmtId="49" fontId="0" fillId="0" borderId="11" xfId="0" applyNumberFormat="1" applyBorder="1" applyAlignment="1">
      <alignment horizontal="left" vertical="top"/>
    </xf>
    <xf numFmtId="49" fontId="3" fillId="0" borderId="11" xfId="0" applyNumberFormat="1" applyFont="1" applyBorder="1" applyAlignment="1">
      <alignment horizontal="center" vertical="top"/>
    </xf>
    <xf numFmtId="0" fontId="3" fillId="0" borderId="10" xfId="0" applyFont="1" applyBorder="1"/>
    <xf numFmtId="49" fontId="0" fillId="0" borderId="12" xfId="0" applyNumberFormat="1" applyBorder="1" applyAlignment="1">
      <alignment horizontal="center" vertical="center"/>
    </xf>
    <xf numFmtId="0" fontId="0" fillId="0" borderId="12" xfId="0" applyBorder="1"/>
    <xf numFmtId="0" fontId="0" fillId="7" borderId="0" xfId="0" applyFill="1" applyAlignment="1">
      <alignment wrapText="1"/>
    </xf>
    <xf numFmtId="0" fontId="4" fillId="0" borderId="0" xfId="0" applyFont="1" applyAlignment="1">
      <alignment horizontal="center" vertical="top" wrapText="1"/>
    </xf>
    <xf numFmtId="0" fontId="8" fillId="0" borderId="0" xfId="0" applyFont="1"/>
    <xf numFmtId="0" fontId="4" fillId="5" borderId="0" xfId="0" applyFont="1" applyFill="1" applyAlignment="1">
      <alignment horizontal="center" vertical="top"/>
    </xf>
    <xf numFmtId="0" fontId="0" fillId="0" borderId="0" xfId="0" applyAlignment="1">
      <alignment horizontal="left" vertical="center" wrapText="1"/>
    </xf>
    <xf numFmtId="0" fontId="4" fillId="5" borderId="0" xfId="0" applyFont="1" applyFill="1" applyAlignment="1">
      <alignment horizontal="center" vertical="top" wrapText="1"/>
    </xf>
    <xf numFmtId="0" fontId="4" fillId="5" borderId="0" xfId="0" applyFont="1" applyFill="1" applyAlignment="1">
      <alignment horizontal="center" vertical="top"/>
    </xf>
    <xf numFmtId="0" fontId="5" fillId="0" borderId="7" xfId="0" applyFont="1" applyBorder="1" applyAlignment="1">
      <alignment horizontal="center" vertical="center"/>
    </xf>
    <xf numFmtId="0" fontId="5" fillId="0" borderId="9" xfId="0"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6228C-03D2-4C19-AE11-003872669532}">
  <dimension ref="A2:P35"/>
  <sheetViews>
    <sheetView tabSelected="1" zoomScale="80" zoomScaleNormal="80" workbookViewId="0">
      <selection activeCell="P3" sqref="P3"/>
    </sheetView>
  </sheetViews>
  <sheetFormatPr defaultRowHeight="14.4" x14ac:dyDescent="0.3"/>
  <cols>
    <col min="1" max="1" width="16.6640625" customWidth="1"/>
    <col min="11" max="11" width="10.44140625" customWidth="1"/>
    <col min="12" max="12" width="13.109375" customWidth="1"/>
    <col min="13" max="13" width="13.33203125" customWidth="1"/>
    <col min="14" max="14" width="12.109375" customWidth="1"/>
    <col min="15" max="15" width="10" customWidth="1"/>
    <col min="16" max="16" width="113" customWidth="1"/>
    <col min="17" max="17" width="11.44140625" customWidth="1"/>
    <col min="18" max="18" width="13.33203125" customWidth="1"/>
  </cols>
  <sheetData>
    <row r="2" spans="1:16" ht="30.6" customHeight="1" x14ac:dyDescent="0.3">
      <c r="A2" s="59" t="s">
        <v>0</v>
      </c>
      <c r="B2" s="60"/>
      <c r="C2" s="60"/>
      <c r="D2" s="60"/>
      <c r="E2" s="60"/>
      <c r="F2" s="60"/>
      <c r="G2" s="60"/>
      <c r="H2" s="60"/>
      <c r="I2" s="60"/>
      <c r="J2" s="60"/>
      <c r="K2" s="60"/>
      <c r="L2" s="60"/>
      <c r="M2" s="60"/>
      <c r="N2" s="60"/>
      <c r="P2" s="1"/>
    </row>
    <row r="3" spans="1:16" ht="37.950000000000003" customHeight="1" x14ac:dyDescent="0.3">
      <c r="A3" s="61" t="s">
        <v>1</v>
      </c>
      <c r="B3" s="61"/>
      <c r="C3" s="61"/>
      <c r="D3" s="61"/>
      <c r="E3" s="61"/>
      <c r="F3" s="61"/>
      <c r="G3" s="61"/>
      <c r="H3" s="61"/>
      <c r="I3" s="61"/>
      <c r="J3" s="61"/>
      <c r="K3" s="61"/>
      <c r="L3" s="61"/>
      <c r="M3" s="61"/>
      <c r="N3" s="61"/>
    </row>
    <row r="4" spans="1:16" ht="86.4" x14ac:dyDescent="0.3">
      <c r="A4" s="9" t="s">
        <v>2</v>
      </c>
      <c r="B4" s="10" t="s">
        <v>3</v>
      </c>
      <c r="C4" s="11" t="s">
        <v>4</v>
      </c>
      <c r="D4" s="11" t="s">
        <v>5</v>
      </c>
      <c r="E4" s="11" t="s">
        <v>6</v>
      </c>
      <c r="F4" s="11" t="s">
        <v>7</v>
      </c>
      <c r="G4" s="11" t="s">
        <v>8</v>
      </c>
      <c r="H4" s="11" t="s">
        <v>9</v>
      </c>
      <c r="I4" s="11" t="s">
        <v>10</v>
      </c>
      <c r="J4" s="11" t="s">
        <v>11</v>
      </c>
      <c r="K4" s="11" t="s">
        <v>12</v>
      </c>
      <c r="L4" s="11" t="s">
        <v>13</v>
      </c>
      <c r="M4" s="11" t="s">
        <v>14</v>
      </c>
      <c r="N4" s="12" t="s">
        <v>15</v>
      </c>
      <c r="P4" s="1" t="s">
        <v>16</v>
      </c>
    </row>
    <row r="5" spans="1:16" x14ac:dyDescent="0.3">
      <c r="A5" s="13"/>
      <c r="C5" s="2">
        <v>52</v>
      </c>
      <c r="D5" s="3">
        <v>26</v>
      </c>
      <c r="E5" s="32">
        <v>24</v>
      </c>
      <c r="F5" s="4">
        <v>12</v>
      </c>
      <c r="G5" s="2"/>
      <c r="H5" s="3"/>
      <c r="I5" s="32"/>
      <c r="J5" s="4"/>
      <c r="K5" s="2"/>
      <c r="L5" s="3"/>
      <c r="M5" s="32"/>
      <c r="N5" s="14"/>
    </row>
    <row r="6" spans="1:16" x14ac:dyDescent="0.3">
      <c r="A6" s="15" t="s">
        <v>17</v>
      </c>
      <c r="B6">
        <v>5</v>
      </c>
      <c r="C6" s="2">
        <f>C5/12*3</f>
        <v>13</v>
      </c>
      <c r="D6" s="5">
        <f>D5/12*3</f>
        <v>6.5</v>
      </c>
      <c r="E6" s="32">
        <f>E5/12*3</f>
        <v>6</v>
      </c>
      <c r="F6" s="4">
        <v>3</v>
      </c>
      <c r="G6" s="16">
        <v>0.2</v>
      </c>
      <c r="H6" s="17">
        <v>0.2</v>
      </c>
      <c r="I6" s="33">
        <v>0.2</v>
      </c>
      <c r="J6" s="18">
        <v>0.75</v>
      </c>
      <c r="K6" s="7">
        <f>B6*C6*G6</f>
        <v>13</v>
      </c>
      <c r="L6" s="8">
        <f>B6*D6*H6</f>
        <v>6.5</v>
      </c>
      <c r="M6" s="36">
        <f>B6*E6*I6</f>
        <v>6</v>
      </c>
      <c r="N6" s="19">
        <f>B6*F6*J6</f>
        <v>11.25</v>
      </c>
    </row>
    <row r="7" spans="1:16" x14ac:dyDescent="0.3">
      <c r="A7" s="15" t="s">
        <v>18</v>
      </c>
      <c r="B7">
        <v>10</v>
      </c>
      <c r="C7" s="2">
        <v>13</v>
      </c>
      <c r="D7" s="5">
        <v>6.5</v>
      </c>
      <c r="E7" s="32">
        <f t="shared" ref="E7:E10" si="0">2*3</f>
        <v>6</v>
      </c>
      <c r="F7" s="4">
        <v>3</v>
      </c>
      <c r="G7" s="16">
        <v>0.1</v>
      </c>
      <c r="H7" s="17">
        <v>0.17</v>
      </c>
      <c r="I7" s="33">
        <v>0.16</v>
      </c>
      <c r="J7" s="18">
        <v>0.3</v>
      </c>
      <c r="K7" s="7">
        <f t="shared" ref="K7:K10" si="1">B7*C7*G7</f>
        <v>13</v>
      </c>
      <c r="L7" s="8">
        <f>B7*D7*H7</f>
        <v>11.05</v>
      </c>
      <c r="M7" s="36">
        <f t="shared" ref="M7:M10" si="2">B7*E7*I7</f>
        <v>9.6</v>
      </c>
      <c r="N7" s="19">
        <f t="shared" ref="N7:N10" si="3">B7*F7*J7</f>
        <v>9</v>
      </c>
    </row>
    <row r="8" spans="1:16" x14ac:dyDescent="0.3">
      <c r="A8" s="15" t="s">
        <v>19</v>
      </c>
      <c r="B8">
        <v>15</v>
      </c>
      <c r="C8" s="2">
        <v>13</v>
      </c>
      <c r="D8" s="5">
        <v>6.5</v>
      </c>
      <c r="E8" s="32">
        <f t="shared" si="0"/>
        <v>6</v>
      </c>
      <c r="F8" s="4">
        <v>3</v>
      </c>
      <c r="G8" s="16">
        <v>0.06</v>
      </c>
      <c r="H8" s="17">
        <v>0.12</v>
      </c>
      <c r="I8" s="33">
        <v>0.12</v>
      </c>
      <c r="J8" s="18">
        <v>0.2</v>
      </c>
      <c r="K8" s="7">
        <f t="shared" si="1"/>
        <v>11.7</v>
      </c>
      <c r="L8" s="8">
        <f>B8*D8*H8</f>
        <v>11.7</v>
      </c>
      <c r="M8" s="36">
        <f t="shared" si="2"/>
        <v>10.799999999999999</v>
      </c>
      <c r="N8" s="19">
        <f t="shared" si="3"/>
        <v>9</v>
      </c>
    </row>
    <row r="9" spans="1:16" x14ac:dyDescent="0.3">
      <c r="A9" s="15" t="s">
        <v>20</v>
      </c>
      <c r="B9">
        <v>25</v>
      </c>
      <c r="C9" s="2">
        <v>13</v>
      </c>
      <c r="D9" s="5">
        <v>6.5</v>
      </c>
      <c r="E9" s="32">
        <f t="shared" si="0"/>
        <v>6</v>
      </c>
      <c r="F9" s="4">
        <v>3</v>
      </c>
      <c r="G9" s="16">
        <v>3.5000000000000003E-2</v>
      </c>
      <c r="H9" s="17">
        <v>6.5000000000000002E-2</v>
      </c>
      <c r="I9" s="33">
        <v>0.08</v>
      </c>
      <c r="J9" s="18">
        <v>0.13</v>
      </c>
      <c r="K9" s="7">
        <f t="shared" si="1"/>
        <v>11.375000000000002</v>
      </c>
      <c r="L9" s="8">
        <f>B9*D9*H9</f>
        <v>10.5625</v>
      </c>
      <c r="M9" s="36">
        <f t="shared" si="2"/>
        <v>12</v>
      </c>
      <c r="N9" s="19">
        <f t="shared" si="3"/>
        <v>9.75</v>
      </c>
    </row>
    <row r="10" spans="1:16" x14ac:dyDescent="0.3">
      <c r="A10" s="20" t="s">
        <v>21</v>
      </c>
      <c r="B10" s="21">
        <v>26</v>
      </c>
      <c r="C10" s="22">
        <v>13</v>
      </c>
      <c r="D10" s="23">
        <v>6.5</v>
      </c>
      <c r="E10" s="35">
        <f t="shared" si="0"/>
        <v>6</v>
      </c>
      <c r="F10" s="24">
        <v>3</v>
      </c>
      <c r="G10" s="25">
        <v>0.03</v>
      </c>
      <c r="H10" s="26">
        <v>6.5000000000000002E-2</v>
      </c>
      <c r="I10" s="34">
        <v>7.4999999999999997E-2</v>
      </c>
      <c r="J10" s="27">
        <v>0.13</v>
      </c>
      <c r="K10" s="28">
        <f t="shared" si="1"/>
        <v>10.139999999999999</v>
      </c>
      <c r="L10" s="29">
        <f>B10*D10*H10</f>
        <v>10.985000000000001</v>
      </c>
      <c r="M10" s="37">
        <f t="shared" si="2"/>
        <v>11.7</v>
      </c>
      <c r="N10" s="30">
        <f t="shared" si="3"/>
        <v>10.14</v>
      </c>
    </row>
    <row r="11" spans="1:16" ht="36.6" customHeight="1" x14ac:dyDescent="0.3">
      <c r="A11" s="62" t="s">
        <v>22</v>
      </c>
      <c r="B11" s="62"/>
      <c r="C11" s="62"/>
      <c r="D11" s="62"/>
      <c r="E11" s="62"/>
      <c r="F11" s="62"/>
      <c r="G11" s="62"/>
      <c r="H11" s="62"/>
      <c r="I11" s="62"/>
      <c r="J11" s="62"/>
      <c r="K11" s="62"/>
      <c r="L11" s="62"/>
      <c r="M11" s="62"/>
      <c r="N11" s="62"/>
    </row>
    <row r="12" spans="1:16" ht="86.4" x14ac:dyDescent="0.3">
      <c r="A12" s="9" t="s">
        <v>23</v>
      </c>
      <c r="B12" s="10" t="s">
        <v>3</v>
      </c>
      <c r="C12" s="11" t="s">
        <v>4</v>
      </c>
      <c r="D12" s="11" t="s">
        <v>5</v>
      </c>
      <c r="E12" s="11" t="s">
        <v>6</v>
      </c>
      <c r="F12" s="11" t="s">
        <v>7</v>
      </c>
      <c r="G12" s="11" t="s">
        <v>8</v>
      </c>
      <c r="H12" s="11" t="s">
        <v>9</v>
      </c>
      <c r="I12" s="11" t="s">
        <v>10</v>
      </c>
      <c r="J12" s="11" t="s">
        <v>11</v>
      </c>
      <c r="K12" s="11" t="s">
        <v>12</v>
      </c>
      <c r="L12" s="11" t="s">
        <v>13</v>
      </c>
      <c r="M12" s="11" t="s">
        <v>14</v>
      </c>
      <c r="N12" s="12" t="s">
        <v>15</v>
      </c>
    </row>
    <row r="13" spans="1:16" x14ac:dyDescent="0.3">
      <c r="A13" s="13"/>
      <c r="C13" s="2">
        <v>52</v>
      </c>
      <c r="D13" s="3">
        <v>26</v>
      </c>
      <c r="E13" s="32">
        <v>24</v>
      </c>
      <c r="F13" s="4">
        <v>12</v>
      </c>
      <c r="G13" s="2"/>
      <c r="H13" s="3"/>
      <c r="I13" s="32"/>
      <c r="J13" s="4"/>
      <c r="K13" s="2"/>
      <c r="L13" s="3"/>
      <c r="M13" s="32"/>
      <c r="N13" s="14"/>
    </row>
    <row r="14" spans="1:16" x14ac:dyDescent="0.3">
      <c r="A14" s="15" t="s">
        <v>17</v>
      </c>
      <c r="B14">
        <v>5</v>
      </c>
      <c r="C14" s="2">
        <f>C13/12*3</f>
        <v>13</v>
      </c>
      <c r="D14" s="5">
        <f>D13/12*3</f>
        <v>6.5</v>
      </c>
      <c r="E14" s="32">
        <f>E13/12*3</f>
        <v>6</v>
      </c>
      <c r="F14" s="4">
        <v>3</v>
      </c>
      <c r="G14" s="16">
        <v>0.43</v>
      </c>
      <c r="H14" s="17">
        <v>0.7</v>
      </c>
      <c r="I14" s="33">
        <v>0.7</v>
      </c>
      <c r="J14" s="18">
        <v>1</v>
      </c>
      <c r="K14" s="7">
        <f>B14*C14*G14</f>
        <v>27.95</v>
      </c>
      <c r="L14" s="8">
        <f>B14*D14*H14</f>
        <v>22.75</v>
      </c>
      <c r="M14" s="36">
        <f>B14*E14*I14</f>
        <v>21</v>
      </c>
      <c r="N14" s="19">
        <f>B14*F14*J14</f>
        <v>15</v>
      </c>
    </row>
    <row r="15" spans="1:16" x14ac:dyDescent="0.3">
      <c r="A15" s="15" t="s">
        <v>18</v>
      </c>
      <c r="B15">
        <v>10</v>
      </c>
      <c r="C15" s="2">
        <v>13</v>
      </c>
      <c r="D15" s="5">
        <v>6.5</v>
      </c>
      <c r="E15" s="32">
        <f t="shared" ref="E15:E18" si="4">2*3</f>
        <v>6</v>
      </c>
      <c r="F15" s="4">
        <v>3</v>
      </c>
      <c r="G15" s="16">
        <v>0.21</v>
      </c>
      <c r="H15" s="17">
        <v>0.38</v>
      </c>
      <c r="I15" s="33">
        <v>0.4</v>
      </c>
      <c r="J15" s="18">
        <v>0.75</v>
      </c>
      <c r="K15" s="7">
        <f t="shared" ref="K15:K18" si="5">B15*C15*G15</f>
        <v>27.3</v>
      </c>
      <c r="L15" s="8">
        <f>B15*D15*H15</f>
        <v>24.7</v>
      </c>
      <c r="M15" s="36">
        <f t="shared" ref="M15:M18" si="6">B15*E15*I15</f>
        <v>24</v>
      </c>
      <c r="N15" s="19">
        <f t="shared" ref="N15:N18" si="7">B15*F15*J15</f>
        <v>22.5</v>
      </c>
    </row>
    <row r="16" spans="1:16" x14ac:dyDescent="0.3">
      <c r="A16" s="15" t="s">
        <v>19</v>
      </c>
      <c r="B16">
        <v>15</v>
      </c>
      <c r="C16" s="2">
        <v>13</v>
      </c>
      <c r="D16" s="5">
        <v>6.5</v>
      </c>
      <c r="E16" s="32">
        <f t="shared" si="4"/>
        <v>6</v>
      </c>
      <c r="F16" s="4">
        <v>3</v>
      </c>
      <c r="G16" s="16">
        <v>0.15</v>
      </c>
      <c r="H16" s="17">
        <v>0.26</v>
      </c>
      <c r="I16" s="33">
        <v>0.25</v>
      </c>
      <c r="J16" s="18">
        <v>0.5</v>
      </c>
      <c r="K16" s="7">
        <f t="shared" si="5"/>
        <v>29.25</v>
      </c>
      <c r="L16" s="8">
        <f>B16*D16*H16</f>
        <v>25.35</v>
      </c>
      <c r="M16" s="36">
        <f t="shared" si="6"/>
        <v>22.5</v>
      </c>
      <c r="N16" s="19">
        <f t="shared" si="7"/>
        <v>22.5</v>
      </c>
    </row>
    <row r="17" spans="1:14" x14ac:dyDescent="0.3">
      <c r="A17" s="15" t="s">
        <v>20</v>
      </c>
      <c r="B17">
        <v>25</v>
      </c>
      <c r="C17" s="2">
        <v>13</v>
      </c>
      <c r="D17" s="5">
        <v>6.5</v>
      </c>
      <c r="E17" s="32">
        <f t="shared" si="4"/>
        <v>6</v>
      </c>
      <c r="F17" s="4">
        <v>3</v>
      </c>
      <c r="G17" s="16">
        <v>7.0000000000000007E-2</v>
      </c>
      <c r="H17" s="17">
        <v>0.14000000000000001</v>
      </c>
      <c r="I17" s="33">
        <v>0.15</v>
      </c>
      <c r="J17" s="18">
        <v>0.3</v>
      </c>
      <c r="K17" s="7">
        <f t="shared" si="5"/>
        <v>22.750000000000004</v>
      </c>
      <c r="L17" s="8">
        <f>B17*D17*H17</f>
        <v>22.750000000000004</v>
      </c>
      <c r="M17" s="36">
        <f t="shared" si="6"/>
        <v>22.5</v>
      </c>
      <c r="N17" s="19">
        <f t="shared" si="7"/>
        <v>22.5</v>
      </c>
    </row>
    <row r="18" spans="1:14" x14ac:dyDescent="0.3">
      <c r="A18" s="20" t="s">
        <v>21</v>
      </c>
      <c r="B18" s="21">
        <v>26</v>
      </c>
      <c r="C18" s="22">
        <v>13</v>
      </c>
      <c r="D18" s="23">
        <v>6.5</v>
      </c>
      <c r="E18" s="35">
        <f t="shared" si="4"/>
        <v>6</v>
      </c>
      <c r="F18" s="24">
        <v>3</v>
      </c>
      <c r="G18" s="25">
        <v>7.0000000000000007E-2</v>
      </c>
      <c r="H18" s="26">
        <v>0.13</v>
      </c>
      <c r="I18" s="34">
        <v>0.16</v>
      </c>
      <c r="J18" s="27">
        <v>0.32</v>
      </c>
      <c r="K18" s="28">
        <f t="shared" si="5"/>
        <v>23.660000000000004</v>
      </c>
      <c r="L18" s="29">
        <f>B18*D18*H18</f>
        <v>21.970000000000002</v>
      </c>
      <c r="M18" s="37">
        <f t="shared" si="6"/>
        <v>24.96</v>
      </c>
      <c r="N18" s="30">
        <f t="shared" si="7"/>
        <v>24.96</v>
      </c>
    </row>
    <row r="19" spans="1:14" ht="37.950000000000003" customHeight="1" x14ac:dyDescent="0.3">
      <c r="A19" s="62" t="s">
        <v>24</v>
      </c>
      <c r="B19" s="62"/>
      <c r="C19" s="62"/>
      <c r="D19" s="62"/>
      <c r="E19" s="62"/>
      <c r="F19" s="62"/>
      <c r="G19" s="62"/>
      <c r="H19" s="62"/>
      <c r="I19" s="62"/>
      <c r="J19" s="62"/>
      <c r="K19" s="62"/>
      <c r="L19" s="62"/>
      <c r="M19" s="62"/>
      <c r="N19" s="62"/>
    </row>
    <row r="20" spans="1:14" ht="86.4" x14ac:dyDescent="0.3">
      <c r="A20" s="9" t="s">
        <v>25</v>
      </c>
      <c r="B20" s="10" t="s">
        <v>3</v>
      </c>
      <c r="C20" s="11" t="s">
        <v>4</v>
      </c>
      <c r="D20" s="11" t="s">
        <v>5</v>
      </c>
      <c r="E20" s="11" t="s">
        <v>6</v>
      </c>
      <c r="F20" s="31" t="s">
        <v>7</v>
      </c>
      <c r="G20" s="11" t="s">
        <v>8</v>
      </c>
      <c r="H20" s="11" t="s">
        <v>9</v>
      </c>
      <c r="I20" s="11" t="s">
        <v>10</v>
      </c>
      <c r="J20" s="11" t="s">
        <v>11</v>
      </c>
      <c r="K20" s="11" t="s">
        <v>26</v>
      </c>
      <c r="L20" s="11" t="s">
        <v>27</v>
      </c>
      <c r="M20" s="11" t="s">
        <v>14</v>
      </c>
      <c r="N20" s="12" t="s">
        <v>15</v>
      </c>
    </row>
    <row r="21" spans="1:14" x14ac:dyDescent="0.3">
      <c r="A21" s="13"/>
      <c r="C21" s="2">
        <v>52</v>
      </c>
      <c r="D21" s="3">
        <v>26</v>
      </c>
      <c r="E21" s="32">
        <v>24</v>
      </c>
      <c r="F21" s="4">
        <v>12</v>
      </c>
      <c r="G21" s="2"/>
      <c r="H21" s="3"/>
      <c r="I21" s="32"/>
      <c r="J21" s="4"/>
      <c r="K21" s="2"/>
      <c r="L21" s="3"/>
      <c r="M21" s="32"/>
      <c r="N21" s="14"/>
    </row>
    <row r="22" spans="1:14" x14ac:dyDescent="0.3">
      <c r="A22" s="15" t="s">
        <v>17</v>
      </c>
      <c r="B22">
        <v>5</v>
      </c>
      <c r="C22" s="2">
        <f>C21/12*3</f>
        <v>13</v>
      </c>
      <c r="D22" s="5">
        <f>D21/12*3</f>
        <v>6.5</v>
      </c>
      <c r="E22" s="32">
        <f>E21/12*3</f>
        <v>6</v>
      </c>
      <c r="F22" s="4">
        <v>3</v>
      </c>
      <c r="G22" s="16">
        <v>0.6</v>
      </c>
      <c r="H22" s="17">
        <v>1</v>
      </c>
      <c r="I22" s="33">
        <v>1</v>
      </c>
      <c r="J22" s="18">
        <v>1</v>
      </c>
      <c r="K22" s="7">
        <f>B22*C22*G22</f>
        <v>39</v>
      </c>
      <c r="L22" s="8">
        <f>B22*D22*H22</f>
        <v>32.5</v>
      </c>
      <c r="M22" s="36">
        <f>B22*E22*I22</f>
        <v>30</v>
      </c>
      <c r="N22" s="19">
        <f>B22*F22*J22</f>
        <v>15</v>
      </c>
    </row>
    <row r="23" spans="1:14" x14ac:dyDescent="0.3">
      <c r="A23" s="15" t="s">
        <v>18</v>
      </c>
      <c r="B23">
        <v>10</v>
      </c>
      <c r="C23" s="2">
        <v>13</v>
      </c>
      <c r="D23" s="5">
        <v>6.5</v>
      </c>
      <c r="E23" s="32">
        <f t="shared" ref="E23:E26" si="8">2*3</f>
        <v>6</v>
      </c>
      <c r="F23" s="4">
        <v>3</v>
      </c>
      <c r="G23" s="16">
        <v>0.3</v>
      </c>
      <c r="H23" s="17">
        <v>0.55000000000000004</v>
      </c>
      <c r="I23" s="33">
        <v>0.59</v>
      </c>
      <c r="J23" s="18">
        <v>0.99</v>
      </c>
      <c r="K23" s="7">
        <f t="shared" ref="K23:K26" si="9">B23*C23*G23</f>
        <v>39</v>
      </c>
      <c r="L23" s="8">
        <f>B23*D23*H23</f>
        <v>35.75</v>
      </c>
      <c r="M23" s="36">
        <f t="shared" ref="M23:M26" si="10">B23*E23*I23</f>
        <v>35.4</v>
      </c>
      <c r="N23" s="19">
        <f t="shared" ref="N23:N26" si="11">B23*F23*J23</f>
        <v>29.7</v>
      </c>
    </row>
    <row r="24" spans="1:14" x14ac:dyDescent="0.3">
      <c r="A24" s="15" t="s">
        <v>19</v>
      </c>
      <c r="B24">
        <v>15</v>
      </c>
      <c r="C24" s="2">
        <v>13</v>
      </c>
      <c r="D24" s="5">
        <v>6.5</v>
      </c>
      <c r="E24" s="32">
        <f t="shared" si="8"/>
        <v>6</v>
      </c>
      <c r="F24" s="4">
        <v>3</v>
      </c>
      <c r="G24" s="16">
        <v>0.21</v>
      </c>
      <c r="H24" s="17">
        <v>0.4</v>
      </c>
      <c r="I24" s="33">
        <v>0.39</v>
      </c>
      <c r="J24" s="18">
        <v>0.78</v>
      </c>
      <c r="K24" s="7">
        <f t="shared" si="9"/>
        <v>40.949999999999996</v>
      </c>
      <c r="L24" s="8">
        <f>B24*D24*H24</f>
        <v>39</v>
      </c>
      <c r="M24" s="36">
        <f t="shared" si="10"/>
        <v>35.1</v>
      </c>
      <c r="N24" s="19">
        <f t="shared" si="11"/>
        <v>35.1</v>
      </c>
    </row>
    <row r="25" spans="1:14" x14ac:dyDescent="0.3">
      <c r="A25" s="15" t="s">
        <v>20</v>
      </c>
      <c r="B25">
        <v>25</v>
      </c>
      <c r="C25" s="2">
        <v>13</v>
      </c>
      <c r="D25" s="5">
        <v>6.5</v>
      </c>
      <c r="E25" s="32">
        <f t="shared" si="8"/>
        <v>6</v>
      </c>
      <c r="F25" s="4">
        <v>3</v>
      </c>
      <c r="G25" s="16">
        <v>0.13</v>
      </c>
      <c r="H25" s="17">
        <v>0.25</v>
      </c>
      <c r="I25" s="33">
        <v>0.25</v>
      </c>
      <c r="J25" s="18">
        <v>0.5</v>
      </c>
      <c r="K25" s="7">
        <f t="shared" si="9"/>
        <v>42.25</v>
      </c>
      <c r="L25" s="8">
        <f>B25*D25*H25</f>
        <v>40.625</v>
      </c>
      <c r="M25" s="36">
        <f t="shared" si="10"/>
        <v>37.5</v>
      </c>
      <c r="N25" s="19">
        <f t="shared" si="11"/>
        <v>37.5</v>
      </c>
    </row>
    <row r="26" spans="1:14" x14ac:dyDescent="0.3">
      <c r="A26" s="20" t="s">
        <v>21</v>
      </c>
      <c r="B26" s="21">
        <v>26</v>
      </c>
      <c r="C26" s="22">
        <v>13</v>
      </c>
      <c r="D26" s="23">
        <v>6.5</v>
      </c>
      <c r="E26" s="35">
        <f t="shared" si="8"/>
        <v>6</v>
      </c>
      <c r="F26" s="24">
        <v>3</v>
      </c>
      <c r="G26" s="25">
        <v>0.13</v>
      </c>
      <c r="H26" s="26">
        <v>0.26</v>
      </c>
      <c r="I26" s="34">
        <v>0.28999999999999998</v>
      </c>
      <c r="J26" s="27">
        <v>0.5</v>
      </c>
      <c r="K26" s="28">
        <f t="shared" si="9"/>
        <v>43.940000000000005</v>
      </c>
      <c r="L26" s="29">
        <f>B26*D26*H26</f>
        <v>43.940000000000005</v>
      </c>
      <c r="M26" s="37">
        <f t="shared" si="10"/>
        <v>45.239999999999995</v>
      </c>
      <c r="N26" s="30">
        <f t="shared" si="11"/>
        <v>39</v>
      </c>
    </row>
    <row r="29" spans="1:14" ht="28.8" x14ac:dyDescent="0.3">
      <c r="K29" s="6" t="s">
        <v>28</v>
      </c>
      <c r="L29" s="6" t="s">
        <v>29</v>
      </c>
      <c r="M29" s="6" t="s">
        <v>30</v>
      </c>
      <c r="N29" s="6" t="s">
        <v>31</v>
      </c>
    </row>
    <row r="31" spans="1:14" x14ac:dyDescent="0.3">
      <c r="K31" s="39">
        <f t="shared" ref="K31:N35" si="12">K22-K6</f>
        <v>26</v>
      </c>
      <c r="L31" s="40">
        <f t="shared" si="12"/>
        <v>26</v>
      </c>
      <c r="M31" s="38">
        <f t="shared" si="12"/>
        <v>24</v>
      </c>
      <c r="N31" s="41">
        <f t="shared" si="12"/>
        <v>3.75</v>
      </c>
    </row>
    <row r="32" spans="1:14" x14ac:dyDescent="0.3">
      <c r="K32" s="39">
        <f t="shared" si="12"/>
        <v>26</v>
      </c>
      <c r="L32" s="40">
        <f t="shared" si="12"/>
        <v>24.7</v>
      </c>
      <c r="M32" s="38">
        <f t="shared" si="12"/>
        <v>25.799999999999997</v>
      </c>
      <c r="N32" s="41">
        <f t="shared" si="12"/>
        <v>20.7</v>
      </c>
    </row>
    <row r="33" spans="11:14" x14ac:dyDescent="0.3">
      <c r="K33" s="39">
        <f t="shared" si="12"/>
        <v>29.249999999999996</v>
      </c>
      <c r="L33" s="40">
        <f t="shared" si="12"/>
        <v>27.3</v>
      </c>
      <c r="M33" s="38">
        <f t="shared" si="12"/>
        <v>24.300000000000004</v>
      </c>
      <c r="N33" s="41">
        <f t="shared" si="12"/>
        <v>26.1</v>
      </c>
    </row>
    <row r="34" spans="11:14" x14ac:dyDescent="0.3">
      <c r="K34" s="39">
        <f t="shared" si="12"/>
        <v>30.875</v>
      </c>
      <c r="L34" s="40">
        <f t="shared" si="12"/>
        <v>30.0625</v>
      </c>
      <c r="M34" s="38">
        <f t="shared" si="12"/>
        <v>25.5</v>
      </c>
      <c r="N34" s="41">
        <f t="shared" si="12"/>
        <v>27.75</v>
      </c>
    </row>
    <row r="35" spans="11:14" x14ac:dyDescent="0.3">
      <c r="K35" s="39">
        <f t="shared" si="12"/>
        <v>33.800000000000004</v>
      </c>
      <c r="L35" s="40">
        <f t="shared" si="12"/>
        <v>32.955000000000005</v>
      </c>
      <c r="M35" s="38">
        <f t="shared" si="12"/>
        <v>33.539999999999992</v>
      </c>
      <c r="N35" s="41">
        <f t="shared" si="12"/>
        <v>28.86</v>
      </c>
    </row>
  </sheetData>
  <mergeCells count="4">
    <mergeCell ref="A2:N2"/>
    <mergeCell ref="A3:N3"/>
    <mergeCell ref="A11:N11"/>
    <mergeCell ref="A19:N19"/>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CBB48-3BFE-4EFE-8B80-9EC812C373E1}">
  <dimension ref="A2:Q35"/>
  <sheetViews>
    <sheetView topLeftCell="E1" workbookViewId="0">
      <selection activeCell="P7" sqref="P7"/>
    </sheetView>
  </sheetViews>
  <sheetFormatPr defaultRowHeight="14.4" x14ac:dyDescent="0.3"/>
  <cols>
    <col min="16" max="16" width="48.88671875" customWidth="1"/>
    <col min="17" max="17" width="61" customWidth="1"/>
  </cols>
  <sheetData>
    <row r="2" spans="1:17" ht="67.5" customHeight="1" x14ac:dyDescent="0.3">
      <c r="A2" s="59" t="s">
        <v>32</v>
      </c>
      <c r="B2" s="60"/>
      <c r="C2" s="60"/>
      <c r="D2" s="60"/>
      <c r="E2" s="60"/>
      <c r="F2" s="60"/>
      <c r="G2" s="60"/>
      <c r="H2" s="60"/>
      <c r="I2" s="60"/>
      <c r="J2" s="60"/>
      <c r="K2" s="60"/>
      <c r="L2" s="60"/>
      <c r="M2" s="60"/>
      <c r="N2" s="60"/>
    </row>
    <row r="3" spans="1:17" ht="28.8" x14ac:dyDescent="0.3">
      <c r="A3" s="61" t="s">
        <v>1</v>
      </c>
      <c r="B3" s="61"/>
      <c r="C3" s="61"/>
      <c r="D3" s="61"/>
      <c r="E3" s="61"/>
      <c r="F3" s="61"/>
      <c r="G3" s="61"/>
      <c r="H3" s="61"/>
      <c r="I3" s="61"/>
      <c r="J3" s="61"/>
      <c r="K3" s="61"/>
      <c r="L3" s="61"/>
      <c r="M3" s="61"/>
      <c r="N3" s="61"/>
    </row>
    <row r="4" spans="1:17" ht="186" customHeight="1" x14ac:dyDescent="0.3">
      <c r="A4" s="9" t="s">
        <v>33</v>
      </c>
      <c r="B4" s="10" t="s">
        <v>3</v>
      </c>
      <c r="C4" s="11" t="s">
        <v>4</v>
      </c>
      <c r="D4" s="11" t="s">
        <v>5</v>
      </c>
      <c r="E4" s="11" t="s">
        <v>6</v>
      </c>
      <c r="F4" s="11" t="s">
        <v>7</v>
      </c>
      <c r="G4" s="11" t="s">
        <v>8</v>
      </c>
      <c r="H4" s="11" t="s">
        <v>9</v>
      </c>
      <c r="I4" s="11" t="s">
        <v>10</v>
      </c>
      <c r="J4" s="11" t="s">
        <v>11</v>
      </c>
      <c r="K4" s="11" t="s">
        <v>12</v>
      </c>
      <c r="L4" s="11" t="s">
        <v>13</v>
      </c>
      <c r="M4" s="11" t="s">
        <v>14</v>
      </c>
      <c r="N4" s="12" t="s">
        <v>15</v>
      </c>
      <c r="P4" s="54" t="s">
        <v>34</v>
      </c>
      <c r="Q4" s="58" t="s">
        <v>35</v>
      </c>
    </row>
    <row r="5" spans="1:17" x14ac:dyDescent="0.3">
      <c r="A5" s="13"/>
      <c r="C5" s="2">
        <v>52</v>
      </c>
      <c r="D5" s="3">
        <v>26</v>
      </c>
      <c r="E5" s="32">
        <v>24</v>
      </c>
      <c r="F5" s="4">
        <v>12</v>
      </c>
      <c r="G5" s="2"/>
      <c r="H5" s="3"/>
      <c r="I5" s="32"/>
      <c r="J5" s="4"/>
      <c r="K5" s="2"/>
      <c r="L5" s="3"/>
      <c r="M5" s="32"/>
      <c r="N5" s="14"/>
    </row>
    <row r="6" spans="1:17" x14ac:dyDescent="0.3">
      <c r="A6" s="15" t="s">
        <v>17</v>
      </c>
      <c r="B6">
        <v>5</v>
      </c>
      <c r="C6" s="2">
        <f>C5/12*3</f>
        <v>13</v>
      </c>
      <c r="D6" s="5">
        <f>D5/12*3</f>
        <v>6.5</v>
      </c>
      <c r="E6" s="32">
        <f>E5/12*3</f>
        <v>6</v>
      </c>
      <c r="F6" s="4">
        <v>3</v>
      </c>
      <c r="G6" s="16">
        <v>0.2</v>
      </c>
      <c r="H6" s="17">
        <v>0.2</v>
      </c>
      <c r="I6" s="33">
        <v>0.2</v>
      </c>
      <c r="J6" s="18">
        <v>0.75</v>
      </c>
      <c r="K6" s="7">
        <v>5</v>
      </c>
      <c r="L6" s="8">
        <f>B6*D6*H6</f>
        <v>6.5</v>
      </c>
      <c r="M6" s="36">
        <f>B6*E6*I6</f>
        <v>6</v>
      </c>
      <c r="N6" s="19">
        <f>B6*F6*J6</f>
        <v>11.25</v>
      </c>
      <c r="P6" s="1"/>
    </row>
    <row r="7" spans="1:17" x14ac:dyDescent="0.3">
      <c r="A7" s="15" t="s">
        <v>18</v>
      </c>
      <c r="B7">
        <v>10</v>
      </c>
      <c r="C7" s="2">
        <v>13</v>
      </c>
      <c r="D7" s="5">
        <v>6.5</v>
      </c>
      <c r="E7" s="32">
        <f t="shared" ref="E7:E10" si="0">2*3</f>
        <v>6</v>
      </c>
      <c r="F7" s="4">
        <v>3</v>
      </c>
      <c r="G7" s="16">
        <v>0.1</v>
      </c>
      <c r="H7" s="17">
        <v>0.17</v>
      </c>
      <c r="I7" s="33">
        <v>0.16</v>
      </c>
      <c r="J7" s="18">
        <v>0.3</v>
      </c>
      <c r="K7" s="7">
        <f t="shared" ref="K7:K9" si="1">B7*C7*G7</f>
        <v>13</v>
      </c>
      <c r="L7" s="8">
        <f>B7*D7*H7</f>
        <v>11.05</v>
      </c>
      <c r="M7" s="36">
        <f t="shared" ref="M7:M10" si="2">B7*E7*I7</f>
        <v>9.6</v>
      </c>
      <c r="N7" s="19">
        <f t="shared" ref="N7:N10" si="3">B7*F7*J7</f>
        <v>9</v>
      </c>
    </row>
    <row r="8" spans="1:17" x14ac:dyDescent="0.3">
      <c r="A8" s="15" t="s">
        <v>19</v>
      </c>
      <c r="B8">
        <v>15</v>
      </c>
      <c r="C8" s="2">
        <v>13</v>
      </c>
      <c r="D8" s="5">
        <v>6.5</v>
      </c>
      <c r="E8" s="32">
        <f t="shared" si="0"/>
        <v>6</v>
      </c>
      <c r="F8" s="4">
        <v>3</v>
      </c>
      <c r="G8" s="16">
        <v>0.06</v>
      </c>
      <c r="H8" s="17">
        <v>0.12</v>
      </c>
      <c r="I8" s="33">
        <v>0.12</v>
      </c>
      <c r="J8" s="18">
        <v>0.2</v>
      </c>
      <c r="K8" s="7">
        <f t="shared" si="1"/>
        <v>11.7</v>
      </c>
      <c r="L8" s="8">
        <f>B8*D8*H8</f>
        <v>11.7</v>
      </c>
      <c r="M8" s="36">
        <f t="shared" si="2"/>
        <v>10.799999999999999</v>
      </c>
      <c r="N8" s="19">
        <f t="shared" si="3"/>
        <v>9</v>
      </c>
    </row>
    <row r="9" spans="1:17" x14ac:dyDescent="0.3">
      <c r="A9" s="15" t="s">
        <v>20</v>
      </c>
      <c r="B9">
        <v>25</v>
      </c>
      <c r="C9" s="2">
        <v>13</v>
      </c>
      <c r="D9" s="5">
        <v>6.5</v>
      </c>
      <c r="E9" s="32">
        <f t="shared" si="0"/>
        <v>6</v>
      </c>
      <c r="F9" s="4">
        <v>3</v>
      </c>
      <c r="G9" s="16">
        <v>3.5000000000000003E-2</v>
      </c>
      <c r="H9" s="17">
        <v>6.5000000000000002E-2</v>
      </c>
      <c r="I9" s="33">
        <v>0.08</v>
      </c>
      <c r="J9" s="18">
        <v>0.13</v>
      </c>
      <c r="K9" s="7">
        <f t="shared" si="1"/>
        <v>11.375000000000002</v>
      </c>
      <c r="L9" s="8">
        <f>B9*D9*H9</f>
        <v>10.5625</v>
      </c>
      <c r="M9" s="36">
        <f t="shared" si="2"/>
        <v>12</v>
      </c>
      <c r="N9" s="19">
        <f t="shared" si="3"/>
        <v>9.75</v>
      </c>
    </row>
    <row r="10" spans="1:17" x14ac:dyDescent="0.3">
      <c r="A10" s="20" t="s">
        <v>21</v>
      </c>
      <c r="B10" s="21">
        <v>26</v>
      </c>
      <c r="C10" s="22">
        <v>13</v>
      </c>
      <c r="D10" s="23">
        <v>6.5</v>
      </c>
      <c r="E10" s="35">
        <f t="shared" si="0"/>
        <v>6</v>
      </c>
      <c r="F10" s="24">
        <v>3</v>
      </c>
      <c r="G10" s="25">
        <v>0.03</v>
      </c>
      <c r="H10" s="26">
        <v>6.5000000000000002E-2</v>
      </c>
      <c r="I10" s="34">
        <v>7.4999999999999997E-2</v>
      </c>
      <c r="J10" s="27">
        <v>0.13</v>
      </c>
      <c r="K10" s="28">
        <v>5</v>
      </c>
      <c r="L10" s="29">
        <f>B10*D10*H10</f>
        <v>10.985000000000001</v>
      </c>
      <c r="M10" s="37">
        <f t="shared" si="2"/>
        <v>11.7</v>
      </c>
      <c r="N10" s="30">
        <f t="shared" si="3"/>
        <v>10.14</v>
      </c>
    </row>
    <row r="11" spans="1:17" ht="28.8" x14ac:dyDescent="0.3">
      <c r="A11" s="62" t="s">
        <v>22</v>
      </c>
      <c r="B11" s="62"/>
      <c r="C11" s="62"/>
      <c r="D11" s="62"/>
      <c r="E11" s="62"/>
      <c r="F11" s="62"/>
      <c r="G11" s="62"/>
      <c r="H11" s="62"/>
      <c r="I11" s="62"/>
      <c r="J11" s="62"/>
      <c r="K11" s="62"/>
      <c r="L11" s="62"/>
      <c r="M11" s="62"/>
      <c r="N11" s="62"/>
    </row>
    <row r="12" spans="1:17" ht="86.4" x14ac:dyDescent="0.3">
      <c r="A12" s="9" t="s">
        <v>23</v>
      </c>
      <c r="B12" s="10" t="s">
        <v>3</v>
      </c>
      <c r="C12" s="11" t="s">
        <v>4</v>
      </c>
      <c r="D12" s="11" t="s">
        <v>5</v>
      </c>
      <c r="E12" s="11" t="s">
        <v>6</v>
      </c>
      <c r="F12" s="11" t="s">
        <v>7</v>
      </c>
      <c r="G12" s="11" t="s">
        <v>8</v>
      </c>
      <c r="H12" s="11" t="s">
        <v>9</v>
      </c>
      <c r="I12" s="11" t="s">
        <v>10</v>
      </c>
      <c r="J12" s="11" t="s">
        <v>11</v>
      </c>
      <c r="K12" s="11" t="s">
        <v>12</v>
      </c>
      <c r="L12" s="11" t="s">
        <v>13</v>
      </c>
      <c r="M12" s="11" t="s">
        <v>14</v>
      </c>
      <c r="N12" s="12" t="s">
        <v>15</v>
      </c>
    </row>
    <row r="13" spans="1:17" x14ac:dyDescent="0.3">
      <c r="A13" s="13"/>
      <c r="C13" s="2">
        <v>52</v>
      </c>
      <c r="D13" s="3">
        <v>26</v>
      </c>
      <c r="E13" s="32">
        <v>24</v>
      </c>
      <c r="F13" s="4">
        <v>12</v>
      </c>
      <c r="G13" s="2"/>
      <c r="H13" s="3"/>
      <c r="I13" s="32"/>
      <c r="J13" s="4"/>
      <c r="K13" s="2"/>
      <c r="L13" s="3"/>
      <c r="M13" s="32"/>
      <c r="N13" s="14"/>
    </row>
    <row r="14" spans="1:17" x14ac:dyDescent="0.3">
      <c r="A14" s="15" t="s">
        <v>17</v>
      </c>
      <c r="B14">
        <v>5</v>
      </c>
      <c r="C14" s="2">
        <f>C13/12*3</f>
        <v>13</v>
      </c>
      <c r="D14" s="5">
        <f>D13/12*3</f>
        <v>6.5</v>
      </c>
      <c r="E14" s="32">
        <f>E13/12*3</f>
        <v>6</v>
      </c>
      <c r="F14" s="4">
        <v>3</v>
      </c>
      <c r="G14" s="16">
        <v>0.43</v>
      </c>
      <c r="H14" s="17">
        <v>0.7</v>
      </c>
      <c r="I14" s="33">
        <v>0.7</v>
      </c>
      <c r="J14" s="18">
        <v>1</v>
      </c>
      <c r="K14" s="7">
        <f>B14*C14*G14</f>
        <v>27.95</v>
      </c>
      <c r="L14" s="8">
        <f>B14*D14*H14</f>
        <v>22.75</v>
      </c>
      <c r="M14" s="36">
        <f>B14*E14*I14</f>
        <v>21</v>
      </c>
      <c r="N14" s="19">
        <f>B14*F14*J14</f>
        <v>15</v>
      </c>
    </row>
    <row r="15" spans="1:17" x14ac:dyDescent="0.3">
      <c r="A15" s="15" t="s">
        <v>18</v>
      </c>
      <c r="B15">
        <v>10</v>
      </c>
      <c r="C15" s="2">
        <v>13</v>
      </c>
      <c r="D15" s="5">
        <v>6.5</v>
      </c>
      <c r="E15" s="32">
        <f t="shared" ref="E15:E18" si="4">2*3</f>
        <v>6</v>
      </c>
      <c r="F15" s="4">
        <v>3</v>
      </c>
      <c r="G15" s="16">
        <v>0.21</v>
      </c>
      <c r="H15" s="17">
        <v>0.38</v>
      </c>
      <c r="I15" s="33">
        <v>0.4</v>
      </c>
      <c r="J15" s="18">
        <v>0.75</v>
      </c>
      <c r="K15" s="7">
        <f t="shared" ref="K15:K18" si="5">B15*C15*G15</f>
        <v>27.3</v>
      </c>
      <c r="L15" s="8">
        <f>B15*D15*H15</f>
        <v>24.7</v>
      </c>
      <c r="M15" s="36">
        <f t="shared" ref="M15:M18" si="6">B15*E15*I15</f>
        <v>24</v>
      </c>
      <c r="N15" s="19">
        <f t="shared" ref="N15:N18" si="7">B15*F15*J15</f>
        <v>22.5</v>
      </c>
    </row>
    <row r="16" spans="1:17" x14ac:dyDescent="0.3">
      <c r="A16" s="15" t="s">
        <v>19</v>
      </c>
      <c r="B16">
        <v>15</v>
      </c>
      <c r="C16" s="2">
        <v>13</v>
      </c>
      <c r="D16" s="5">
        <v>6.5</v>
      </c>
      <c r="E16" s="32">
        <f t="shared" si="4"/>
        <v>6</v>
      </c>
      <c r="F16" s="4">
        <v>3</v>
      </c>
      <c r="G16" s="16">
        <v>0.15</v>
      </c>
      <c r="H16" s="17">
        <v>0.26</v>
      </c>
      <c r="I16" s="33">
        <v>0.25</v>
      </c>
      <c r="J16" s="18">
        <v>0.5</v>
      </c>
      <c r="K16" s="7">
        <f t="shared" si="5"/>
        <v>29.25</v>
      </c>
      <c r="L16" s="8">
        <f>B16*D16*H16</f>
        <v>25.35</v>
      </c>
      <c r="M16" s="36">
        <f t="shared" si="6"/>
        <v>22.5</v>
      </c>
      <c r="N16" s="19">
        <f t="shared" si="7"/>
        <v>22.5</v>
      </c>
    </row>
    <row r="17" spans="1:14" x14ac:dyDescent="0.3">
      <c r="A17" s="15" t="s">
        <v>20</v>
      </c>
      <c r="B17">
        <v>25</v>
      </c>
      <c r="C17" s="2">
        <v>13</v>
      </c>
      <c r="D17" s="5">
        <v>6.5</v>
      </c>
      <c r="E17" s="32">
        <f t="shared" si="4"/>
        <v>6</v>
      </c>
      <c r="F17" s="4">
        <v>3</v>
      </c>
      <c r="G17" s="16">
        <v>7.0000000000000007E-2</v>
      </c>
      <c r="H17" s="17">
        <v>0.14000000000000001</v>
      </c>
      <c r="I17" s="33">
        <v>0.15</v>
      </c>
      <c r="J17" s="18">
        <v>0.3</v>
      </c>
      <c r="K17" s="7">
        <f t="shared" si="5"/>
        <v>22.750000000000004</v>
      </c>
      <c r="L17" s="8">
        <f>B17*D17*H17</f>
        <v>22.750000000000004</v>
      </c>
      <c r="M17" s="36">
        <f t="shared" si="6"/>
        <v>22.5</v>
      </c>
      <c r="N17" s="19">
        <f t="shared" si="7"/>
        <v>22.5</v>
      </c>
    </row>
    <row r="18" spans="1:14" x14ac:dyDescent="0.3">
      <c r="A18" s="20" t="s">
        <v>21</v>
      </c>
      <c r="B18" s="21">
        <v>26</v>
      </c>
      <c r="C18" s="22">
        <v>13</v>
      </c>
      <c r="D18" s="23">
        <v>6.5</v>
      </c>
      <c r="E18" s="35">
        <f t="shared" si="4"/>
        <v>6</v>
      </c>
      <c r="F18" s="24">
        <v>3</v>
      </c>
      <c r="G18" s="25">
        <v>7.0000000000000007E-2</v>
      </c>
      <c r="H18" s="26">
        <v>0.13</v>
      </c>
      <c r="I18" s="34">
        <v>0.16</v>
      </c>
      <c r="J18" s="27">
        <v>0.32</v>
      </c>
      <c r="K18" s="28">
        <f t="shared" si="5"/>
        <v>23.660000000000004</v>
      </c>
      <c r="L18" s="29">
        <f>B18*D18*H18</f>
        <v>21.970000000000002</v>
      </c>
      <c r="M18" s="37">
        <f t="shared" si="6"/>
        <v>24.96</v>
      </c>
      <c r="N18" s="30">
        <f t="shared" si="7"/>
        <v>24.96</v>
      </c>
    </row>
    <row r="19" spans="1:14" ht="28.8" x14ac:dyDescent="0.3">
      <c r="A19" s="62" t="s">
        <v>24</v>
      </c>
      <c r="B19" s="62"/>
      <c r="C19" s="62"/>
      <c r="D19" s="62"/>
      <c r="E19" s="62"/>
      <c r="F19" s="62"/>
      <c r="G19" s="62"/>
      <c r="H19" s="62"/>
      <c r="I19" s="62"/>
      <c r="J19" s="62"/>
      <c r="K19" s="62"/>
      <c r="L19" s="62"/>
      <c r="M19" s="62"/>
      <c r="N19" s="62"/>
    </row>
    <row r="20" spans="1:14" ht="86.4" x14ac:dyDescent="0.3">
      <c r="A20" s="9" t="s">
        <v>25</v>
      </c>
      <c r="B20" s="10" t="s">
        <v>3</v>
      </c>
      <c r="C20" s="11" t="s">
        <v>4</v>
      </c>
      <c r="D20" s="11" t="s">
        <v>5</v>
      </c>
      <c r="E20" s="11" t="s">
        <v>6</v>
      </c>
      <c r="F20" s="31" t="s">
        <v>7</v>
      </c>
      <c r="G20" s="11" t="s">
        <v>8</v>
      </c>
      <c r="H20" s="11" t="s">
        <v>9</v>
      </c>
      <c r="I20" s="11" t="s">
        <v>10</v>
      </c>
      <c r="J20" s="11" t="s">
        <v>11</v>
      </c>
      <c r="K20" s="11" t="s">
        <v>26</v>
      </c>
      <c r="L20" s="11" t="s">
        <v>27</v>
      </c>
      <c r="M20" s="11" t="s">
        <v>14</v>
      </c>
      <c r="N20" s="12" t="s">
        <v>15</v>
      </c>
    </row>
    <row r="21" spans="1:14" x14ac:dyDescent="0.3">
      <c r="A21" s="13"/>
      <c r="C21" s="2">
        <v>52</v>
      </c>
      <c r="D21" s="3">
        <v>26</v>
      </c>
      <c r="E21" s="32">
        <v>24</v>
      </c>
      <c r="F21" s="4">
        <v>12</v>
      </c>
      <c r="G21" s="2"/>
      <c r="H21" s="3"/>
      <c r="I21" s="32"/>
      <c r="J21" s="4"/>
      <c r="K21" s="2"/>
      <c r="L21" s="3"/>
      <c r="M21" s="32"/>
      <c r="N21" s="14"/>
    </row>
    <row r="22" spans="1:14" x14ac:dyDescent="0.3">
      <c r="A22" s="15" t="s">
        <v>17</v>
      </c>
      <c r="B22">
        <v>5</v>
      </c>
      <c r="C22" s="2">
        <f>C21/12*3</f>
        <v>13</v>
      </c>
      <c r="D22" s="5">
        <f>D21/12*3</f>
        <v>6.5</v>
      </c>
      <c r="E22" s="32">
        <f>E21/12*3</f>
        <v>6</v>
      </c>
      <c r="F22" s="4">
        <v>3</v>
      </c>
      <c r="G22" s="16">
        <v>0.6</v>
      </c>
      <c r="H22" s="17">
        <v>1</v>
      </c>
      <c r="I22" s="33">
        <v>1</v>
      </c>
      <c r="J22" s="18">
        <v>1</v>
      </c>
      <c r="K22" s="7">
        <f>B22*C22*G22</f>
        <v>39</v>
      </c>
      <c r="L22" s="8">
        <f>B22*D22*H22</f>
        <v>32.5</v>
      </c>
      <c r="M22" s="36">
        <f>B22*E22*I22</f>
        <v>30</v>
      </c>
      <c r="N22" s="19">
        <f>B22*F22*J22</f>
        <v>15</v>
      </c>
    </row>
    <row r="23" spans="1:14" x14ac:dyDescent="0.3">
      <c r="A23" s="15" t="s">
        <v>18</v>
      </c>
      <c r="B23">
        <v>10</v>
      </c>
      <c r="C23" s="2">
        <v>13</v>
      </c>
      <c r="D23" s="5">
        <v>6.5</v>
      </c>
      <c r="E23" s="32">
        <f t="shared" ref="E23:E26" si="8">2*3</f>
        <v>6</v>
      </c>
      <c r="F23" s="4">
        <v>3</v>
      </c>
      <c r="G23" s="16">
        <v>0.3</v>
      </c>
      <c r="H23" s="17">
        <v>0.55000000000000004</v>
      </c>
      <c r="I23" s="33">
        <v>0.59</v>
      </c>
      <c r="J23" s="18">
        <v>0.99</v>
      </c>
      <c r="K23" s="7">
        <f t="shared" ref="K23:K26" si="9">B23*C23*G23</f>
        <v>39</v>
      </c>
      <c r="L23" s="8">
        <f>B23*D23*H23</f>
        <v>35.75</v>
      </c>
      <c r="M23" s="36">
        <f t="shared" ref="M23:M26" si="10">B23*E23*I23</f>
        <v>35.4</v>
      </c>
      <c r="N23" s="19">
        <f t="shared" ref="N23:N26" si="11">B23*F23*J23</f>
        <v>29.7</v>
      </c>
    </row>
    <row r="24" spans="1:14" x14ac:dyDescent="0.3">
      <c r="A24" s="15" t="s">
        <v>19</v>
      </c>
      <c r="B24">
        <v>15</v>
      </c>
      <c r="C24" s="2">
        <v>13</v>
      </c>
      <c r="D24" s="5">
        <v>6.5</v>
      </c>
      <c r="E24" s="32">
        <f t="shared" si="8"/>
        <v>6</v>
      </c>
      <c r="F24" s="4">
        <v>3</v>
      </c>
      <c r="G24" s="16">
        <v>0.21</v>
      </c>
      <c r="H24" s="17">
        <v>0.4</v>
      </c>
      <c r="I24" s="33">
        <v>0.39</v>
      </c>
      <c r="J24" s="18">
        <v>0.78</v>
      </c>
      <c r="K24" s="7">
        <f t="shared" si="9"/>
        <v>40.949999999999996</v>
      </c>
      <c r="L24" s="8">
        <f>B24*D24*H24</f>
        <v>39</v>
      </c>
      <c r="M24" s="36">
        <f t="shared" si="10"/>
        <v>35.1</v>
      </c>
      <c r="N24" s="19">
        <f t="shared" si="11"/>
        <v>35.1</v>
      </c>
    </row>
    <row r="25" spans="1:14" x14ac:dyDescent="0.3">
      <c r="A25" s="15" t="s">
        <v>20</v>
      </c>
      <c r="B25">
        <v>25</v>
      </c>
      <c r="C25" s="2">
        <v>13</v>
      </c>
      <c r="D25" s="5">
        <v>6.5</v>
      </c>
      <c r="E25" s="32">
        <f t="shared" si="8"/>
        <v>6</v>
      </c>
      <c r="F25" s="4">
        <v>3</v>
      </c>
      <c r="G25" s="16">
        <v>0.13</v>
      </c>
      <c r="H25" s="17">
        <v>0.25</v>
      </c>
      <c r="I25" s="33">
        <v>0.25</v>
      </c>
      <c r="J25" s="18">
        <v>0.5</v>
      </c>
      <c r="K25" s="7">
        <f t="shared" si="9"/>
        <v>42.25</v>
      </c>
      <c r="L25" s="8">
        <f>B25*D25*H25</f>
        <v>40.625</v>
      </c>
      <c r="M25" s="36">
        <f t="shared" si="10"/>
        <v>37.5</v>
      </c>
      <c r="N25" s="19">
        <f t="shared" si="11"/>
        <v>37.5</v>
      </c>
    </row>
    <row r="26" spans="1:14" x14ac:dyDescent="0.3">
      <c r="A26" s="20" t="s">
        <v>21</v>
      </c>
      <c r="B26" s="21">
        <v>26</v>
      </c>
      <c r="C26" s="22">
        <v>13</v>
      </c>
      <c r="D26" s="23">
        <v>6.5</v>
      </c>
      <c r="E26" s="35">
        <f t="shared" si="8"/>
        <v>6</v>
      </c>
      <c r="F26" s="24">
        <v>3</v>
      </c>
      <c r="G26" s="25">
        <v>0.13</v>
      </c>
      <c r="H26" s="26">
        <v>0.26</v>
      </c>
      <c r="I26" s="34">
        <v>0.28999999999999998</v>
      </c>
      <c r="J26" s="27">
        <v>0.5</v>
      </c>
      <c r="K26" s="28">
        <f t="shared" si="9"/>
        <v>43.940000000000005</v>
      </c>
      <c r="L26" s="29">
        <f>B26*D26*H26</f>
        <v>43.940000000000005</v>
      </c>
      <c r="M26" s="37">
        <f t="shared" si="10"/>
        <v>45.239999999999995</v>
      </c>
      <c r="N26" s="30">
        <f t="shared" si="11"/>
        <v>39</v>
      </c>
    </row>
    <row r="29" spans="1:14" ht="43.2" x14ac:dyDescent="0.3">
      <c r="K29" s="6" t="s">
        <v>28</v>
      </c>
      <c r="L29" s="6" t="s">
        <v>29</v>
      </c>
      <c r="M29" s="6" t="s">
        <v>30</v>
      </c>
      <c r="N29" s="6" t="s">
        <v>31</v>
      </c>
    </row>
    <row r="31" spans="1:14" x14ac:dyDescent="0.3">
      <c r="K31" s="39">
        <f t="shared" ref="K31:N35" si="12">K22-K6</f>
        <v>34</v>
      </c>
      <c r="L31" s="40">
        <f t="shared" si="12"/>
        <v>26</v>
      </c>
      <c r="M31" s="38">
        <f t="shared" si="12"/>
        <v>24</v>
      </c>
      <c r="N31" s="41">
        <f t="shared" si="12"/>
        <v>3.75</v>
      </c>
    </row>
    <row r="32" spans="1:14" x14ac:dyDescent="0.3">
      <c r="K32" s="39">
        <f t="shared" si="12"/>
        <v>26</v>
      </c>
      <c r="L32" s="40">
        <f t="shared" si="12"/>
        <v>24.7</v>
      </c>
      <c r="M32" s="38">
        <f t="shared" si="12"/>
        <v>25.799999999999997</v>
      </c>
      <c r="N32" s="41">
        <f t="shared" si="12"/>
        <v>20.7</v>
      </c>
    </row>
    <row r="33" spans="11:14" x14ac:dyDescent="0.3">
      <c r="K33" s="39">
        <f t="shared" si="12"/>
        <v>29.249999999999996</v>
      </c>
      <c r="L33" s="40">
        <f t="shared" si="12"/>
        <v>27.3</v>
      </c>
      <c r="M33" s="38">
        <f t="shared" si="12"/>
        <v>24.300000000000004</v>
      </c>
      <c r="N33" s="41">
        <f t="shared" si="12"/>
        <v>26.1</v>
      </c>
    </row>
    <row r="34" spans="11:14" x14ac:dyDescent="0.3">
      <c r="K34" s="39">
        <f t="shared" si="12"/>
        <v>30.875</v>
      </c>
      <c r="L34" s="40">
        <f t="shared" si="12"/>
        <v>30.0625</v>
      </c>
      <c r="M34" s="38">
        <f t="shared" si="12"/>
        <v>25.5</v>
      </c>
      <c r="N34" s="41">
        <f t="shared" si="12"/>
        <v>27.75</v>
      </c>
    </row>
    <row r="35" spans="11:14" x14ac:dyDescent="0.3">
      <c r="K35" s="39">
        <f t="shared" si="12"/>
        <v>38.940000000000005</v>
      </c>
      <c r="L35" s="40">
        <f t="shared" si="12"/>
        <v>32.955000000000005</v>
      </c>
      <c r="M35" s="38">
        <f t="shared" si="12"/>
        <v>33.539999999999992</v>
      </c>
      <c r="N35" s="41">
        <f t="shared" si="12"/>
        <v>28.86</v>
      </c>
    </row>
  </sheetData>
  <mergeCells count="4">
    <mergeCell ref="A2:N2"/>
    <mergeCell ref="A3:N3"/>
    <mergeCell ref="A11:N11"/>
    <mergeCell ref="A19:N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AFB6D-30BB-49BA-8324-643D956ACE9D}">
  <dimension ref="A1:M23"/>
  <sheetViews>
    <sheetView topLeftCell="A3" workbookViewId="0">
      <selection activeCell="D5" sqref="D5"/>
    </sheetView>
  </sheetViews>
  <sheetFormatPr defaultRowHeight="14.4" x14ac:dyDescent="0.3"/>
  <cols>
    <col min="1" max="1" width="43" customWidth="1"/>
    <col min="2" max="2" width="94.109375" customWidth="1"/>
  </cols>
  <sheetData>
    <row r="1" spans="1:13" ht="45" customHeight="1" x14ac:dyDescent="0.3">
      <c r="A1" s="59" t="s">
        <v>36</v>
      </c>
      <c r="B1" s="59"/>
      <c r="C1" s="42"/>
      <c r="D1" s="42"/>
      <c r="E1" s="42"/>
      <c r="F1" s="42"/>
      <c r="G1" s="42"/>
      <c r="H1" s="42"/>
      <c r="I1" s="42"/>
      <c r="J1" s="42"/>
      <c r="K1" s="42"/>
      <c r="L1" s="57"/>
      <c r="M1" s="57"/>
    </row>
    <row r="2" spans="1:13" ht="17.25" customHeight="1" x14ac:dyDescent="0.3">
      <c r="A2" s="55"/>
      <c r="B2" s="55"/>
      <c r="C2" s="42"/>
      <c r="D2" s="42"/>
      <c r="E2" s="42"/>
      <c r="F2" s="42"/>
      <c r="G2" s="42"/>
      <c r="H2" s="42"/>
      <c r="I2" s="42"/>
      <c r="J2" s="42"/>
      <c r="K2" s="42"/>
      <c r="L2" s="57"/>
      <c r="M2" s="57"/>
    </row>
    <row r="3" spans="1:13" x14ac:dyDescent="0.3">
      <c r="A3" t="s">
        <v>37</v>
      </c>
    </row>
    <row r="4" spans="1:13" x14ac:dyDescent="0.3">
      <c r="A4" s="56" t="s">
        <v>38</v>
      </c>
    </row>
    <row r="5" spans="1:13" x14ac:dyDescent="0.3">
      <c r="A5" t="s">
        <v>39</v>
      </c>
    </row>
    <row r="8" spans="1:13" ht="28.8" x14ac:dyDescent="0.3">
      <c r="A8" s="9" t="s">
        <v>40</v>
      </c>
      <c r="B8" s="10" t="s">
        <v>41</v>
      </c>
    </row>
    <row r="9" spans="1:13" x14ac:dyDescent="0.3">
      <c r="A9" s="44" t="s">
        <v>42</v>
      </c>
      <c r="B9" s="45"/>
    </row>
    <row r="10" spans="1:13" x14ac:dyDescent="0.3">
      <c r="A10" s="46" t="s">
        <v>43</v>
      </c>
      <c r="B10" s="47" t="s">
        <v>44</v>
      </c>
    </row>
    <row r="11" spans="1:13" x14ac:dyDescent="0.3">
      <c r="A11" s="46" t="s">
        <v>45</v>
      </c>
      <c r="B11" s="47" t="s">
        <v>46</v>
      </c>
    </row>
    <row r="12" spans="1:13" x14ac:dyDescent="0.3">
      <c r="A12" s="46" t="s">
        <v>47</v>
      </c>
      <c r="B12" s="47" t="s">
        <v>48</v>
      </c>
    </row>
    <row r="13" spans="1:13" x14ac:dyDescent="0.3">
      <c r="A13" s="47"/>
      <c r="B13" s="45" t="s">
        <v>49</v>
      </c>
    </row>
    <row r="14" spans="1:13" x14ac:dyDescent="0.3">
      <c r="A14" s="48" t="s">
        <v>50</v>
      </c>
      <c r="B14" s="45"/>
    </row>
    <row r="15" spans="1:13" x14ac:dyDescent="0.3">
      <c r="A15" s="46" t="s">
        <v>43</v>
      </c>
      <c r="B15" s="47" t="s">
        <v>46</v>
      </c>
    </row>
    <row r="16" spans="1:13" x14ac:dyDescent="0.3">
      <c r="A16" s="46" t="s">
        <v>45</v>
      </c>
      <c r="B16" s="47" t="s">
        <v>51</v>
      </c>
    </row>
    <row r="17" spans="1:2" x14ac:dyDescent="0.3">
      <c r="A17" s="46" t="s">
        <v>47</v>
      </c>
      <c r="B17" s="47" t="s">
        <v>52</v>
      </c>
    </row>
    <row r="18" spans="1:2" x14ac:dyDescent="0.3">
      <c r="A18" s="49"/>
      <c r="B18" s="45" t="s">
        <v>49</v>
      </c>
    </row>
    <row r="19" spans="1:2" x14ac:dyDescent="0.3">
      <c r="A19" s="50" t="s">
        <v>53</v>
      </c>
      <c r="B19" s="45"/>
    </row>
    <row r="20" spans="1:2" x14ac:dyDescent="0.3">
      <c r="A20" s="46" t="s">
        <v>43</v>
      </c>
      <c r="B20" s="47" t="s">
        <v>51</v>
      </c>
    </row>
    <row r="21" spans="1:2" x14ac:dyDescent="0.3">
      <c r="A21" s="46" t="s">
        <v>45</v>
      </c>
      <c r="B21" s="47" t="s">
        <v>54</v>
      </c>
    </row>
    <row r="22" spans="1:2" x14ac:dyDescent="0.3">
      <c r="A22" s="52" t="s">
        <v>47</v>
      </c>
      <c r="B22" s="53" t="s">
        <v>55</v>
      </c>
    </row>
    <row r="23" spans="1:2" x14ac:dyDescent="0.3">
      <c r="A23" s="43"/>
      <c r="B23" s="51" t="s">
        <v>49</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A25BEABBFB8F49ABBAD487B070A374" ma:contentTypeVersion="4" ma:contentTypeDescription="Create a new document." ma:contentTypeScope="" ma:versionID="c4fafd99a9e6aaa6b532ca99ad3e2f9c">
  <xsd:schema xmlns:xsd="http://www.w3.org/2001/XMLSchema" xmlns:xs="http://www.w3.org/2001/XMLSchema" xmlns:p="http://schemas.microsoft.com/office/2006/metadata/properties" xmlns:ns2="5f2a1bdd-7b31-4c71-82bf-7718c1758bf7" targetNamespace="http://schemas.microsoft.com/office/2006/metadata/properties" ma:root="true" ma:fieldsID="6bc7ebbf77ac068bc2d631469d3cabb9" ns2:_="">
    <xsd:import namespace="5f2a1bdd-7b31-4c71-82bf-7718c1758b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a1bdd-7b31-4c71-82bf-7718c1758b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D8C16B-476B-48CD-8DBB-43FFF38866CD}">
  <ds:schemaRefs>
    <ds:schemaRef ds:uri="http://schemas.microsoft.com/sharepoint/v3/contenttype/forms"/>
  </ds:schemaRefs>
</ds:datastoreItem>
</file>

<file path=customXml/itemProps2.xml><?xml version="1.0" encoding="utf-8"?>
<ds:datastoreItem xmlns:ds="http://schemas.openxmlformats.org/officeDocument/2006/customXml" ds:itemID="{C3EB1EEE-6EE1-4DD2-818F-D46715248664}">
  <ds:schemaRefs>
    <ds:schemaRef ds:uri="http://schemas.openxmlformats.org/package/2006/metadata/core-properties"/>
    <ds:schemaRef ds:uri="http://schemas.microsoft.com/office/2006/documentManagement/types"/>
    <ds:schemaRef ds:uri="5f2a1bdd-7b31-4c71-82bf-7718c1758bf7"/>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D38DEFAE-173C-4A51-A3F7-8ABED7ED8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2a1bdd-7b31-4c71-82bf-7718c1758b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Payroll Min Testing </vt:lpstr>
      <vt:lpstr>Payroll Allocation Testing Min</vt:lpstr>
      <vt:lpstr>Vendor Allocation Testing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Wallace, Nancy J  (DOH)</dc:creator>
  <cp:keywords/>
  <dc:description/>
  <cp:lastModifiedBy>Wallace, Nancy J  (DOH)</cp:lastModifiedBy>
  <cp:revision/>
  <dcterms:created xsi:type="dcterms:W3CDTF">2024-10-18T14:32:50Z</dcterms:created>
  <dcterms:modified xsi:type="dcterms:W3CDTF">2025-04-03T17:42:47Z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20fa42-cf58-4c22-8b93-58cf1d3bd1cb_Enabled">
    <vt:lpwstr>true</vt:lpwstr>
  </property>
  <property fmtid="{D5CDD505-2E9C-101B-9397-08002B2CF9AE}" pid="3" name="MSIP_Label_1520fa42-cf58-4c22-8b93-58cf1d3bd1cb_SetDate">
    <vt:lpwstr>2024-10-18T14:32:54Z</vt:lpwstr>
  </property>
  <property fmtid="{D5CDD505-2E9C-101B-9397-08002B2CF9AE}" pid="4" name="MSIP_Label_1520fa42-cf58-4c22-8b93-58cf1d3bd1cb_Method">
    <vt:lpwstr>Standard</vt:lpwstr>
  </property>
  <property fmtid="{D5CDD505-2E9C-101B-9397-08002B2CF9AE}" pid="5" name="MSIP_Label_1520fa42-cf58-4c22-8b93-58cf1d3bd1cb_Name">
    <vt:lpwstr>Public Information</vt:lpwstr>
  </property>
  <property fmtid="{D5CDD505-2E9C-101B-9397-08002B2CF9AE}" pid="6" name="MSIP_Label_1520fa42-cf58-4c22-8b93-58cf1d3bd1cb_SiteId">
    <vt:lpwstr>11d0e217-264e-400a-8ba0-57dcc127d72d</vt:lpwstr>
  </property>
  <property fmtid="{D5CDD505-2E9C-101B-9397-08002B2CF9AE}" pid="7" name="MSIP_Label_1520fa42-cf58-4c22-8b93-58cf1d3bd1cb_ActionId">
    <vt:lpwstr>f99d0b4a-5be8-40e2-808d-ef08ebc722f9</vt:lpwstr>
  </property>
  <property fmtid="{D5CDD505-2E9C-101B-9397-08002B2CF9AE}" pid="8" name="MSIP_Label_1520fa42-cf58-4c22-8b93-58cf1d3bd1cb_ContentBits">
    <vt:lpwstr>0</vt:lpwstr>
  </property>
  <property fmtid="{D5CDD505-2E9C-101B-9397-08002B2CF9AE}" pid="9" name="ContentTypeId">
    <vt:lpwstr>0x010100ADA25BEABBFB8F49ABBAD487B070A374</vt:lpwstr>
  </property>
</Properties>
</file>