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C60601EE-F511-4E07-9D82-041CFDF636EA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0" l="1"/>
  <c r="T18" i="10"/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39" i="12"/>
  <c r="Q38" i="12"/>
  <c r="Q37" i="12"/>
  <c r="Q36" i="12"/>
  <c r="Q35" i="12"/>
  <c r="Q34" i="12"/>
  <c r="Q40" i="12" s="1"/>
  <c r="Q33" i="12"/>
  <c r="Q32" i="12"/>
  <c r="Q31" i="12"/>
  <c r="Q30" i="12"/>
  <c r="Q29" i="12"/>
  <c r="Q28" i="12"/>
  <c r="Q27" i="12"/>
  <c r="Q26" i="12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K28" i="10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19" i="12"/>
  <c r="T19" i="12"/>
  <c r="S19" i="12"/>
  <c r="U40" i="12"/>
  <c r="T40" i="12"/>
  <c r="S40" i="12"/>
  <c r="O40" i="12"/>
  <c r="I4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39" i="12"/>
  <c r="BF38" i="12"/>
  <c r="BF37" i="12"/>
  <c r="BF36" i="12"/>
  <c r="BF35" i="12"/>
  <c r="BF34" i="12"/>
  <c r="BF33" i="12"/>
  <c r="BF32" i="12"/>
  <c r="BF31" i="12"/>
  <c r="BF30" i="12"/>
  <c r="BF29" i="12"/>
  <c r="BF28" i="12"/>
  <c r="BF27" i="12"/>
  <c r="BF26" i="12"/>
  <c r="AX39" i="12"/>
  <c r="AX38" i="12"/>
  <c r="AX37" i="12"/>
  <c r="AX36" i="12"/>
  <c r="AX35" i="12"/>
  <c r="AX34" i="12"/>
  <c r="AX33" i="12"/>
  <c r="AX32" i="12"/>
  <c r="AX31" i="12"/>
  <c r="AX30" i="12"/>
  <c r="AX29" i="12"/>
  <c r="AX28" i="12"/>
  <c r="AX27" i="12"/>
  <c r="AX26" i="12"/>
  <c r="AP39" i="12"/>
  <c r="AP38" i="12"/>
  <c r="AP37" i="12"/>
  <c r="AP36" i="12"/>
  <c r="AP35" i="12"/>
  <c r="AP34" i="12"/>
  <c r="AP33" i="12"/>
  <c r="AP32" i="12"/>
  <c r="AP31" i="12"/>
  <c r="AP30" i="12"/>
  <c r="AP29" i="12"/>
  <c r="AP28" i="12"/>
  <c r="AP27" i="12"/>
  <c r="AP26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AH26" i="12"/>
  <c r="BF18" i="12"/>
  <c r="BF17" i="12"/>
  <c r="BF16" i="12"/>
  <c r="BF15" i="12"/>
  <c r="BF14" i="12"/>
  <c r="BF13" i="12"/>
  <c r="BF12" i="12"/>
  <c r="BF11" i="12"/>
  <c r="BF10" i="12"/>
  <c r="BF9" i="12"/>
  <c r="BF8" i="12"/>
  <c r="AX18" i="12"/>
  <c r="AX17" i="12"/>
  <c r="AX16" i="12"/>
  <c r="AX15" i="12"/>
  <c r="AX14" i="12"/>
  <c r="AX13" i="12"/>
  <c r="AX12" i="12"/>
  <c r="AX11" i="12"/>
  <c r="AX10" i="12"/>
  <c r="AX9" i="12"/>
  <c r="AX8" i="12"/>
  <c r="AP18" i="12"/>
  <c r="AP17" i="12"/>
  <c r="AP16" i="12"/>
  <c r="AP15" i="12"/>
  <c r="AP14" i="12"/>
  <c r="AP13" i="12"/>
  <c r="AP12" i="12"/>
  <c r="AP11" i="12"/>
  <c r="AP10" i="12"/>
  <c r="AP9" i="12"/>
  <c r="AP8" i="12"/>
  <c r="AH18" i="12"/>
  <c r="AH17" i="12"/>
  <c r="AH16" i="12"/>
  <c r="AH15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Z15" i="12"/>
  <c r="Z16" i="12"/>
  <c r="Z17" i="12"/>
  <c r="Z18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Q18" i="12"/>
  <c r="Q17" i="12"/>
  <c r="Q16" i="12"/>
  <c r="Q15" i="12"/>
  <c r="Q14" i="12"/>
  <c r="Q13" i="12"/>
  <c r="Q12" i="12"/>
  <c r="Q11" i="12"/>
  <c r="Q10" i="12"/>
  <c r="Q9" i="12"/>
  <c r="Q8" i="12"/>
  <c r="N18" i="12"/>
  <c r="N17" i="12"/>
  <c r="N16" i="12"/>
  <c r="N15" i="12"/>
  <c r="N14" i="12"/>
  <c r="N13" i="12"/>
  <c r="N12" i="12"/>
  <c r="N11" i="12"/>
  <c r="N10" i="12"/>
  <c r="N9" i="12"/>
  <c r="N8" i="12"/>
  <c r="AQ40" i="12" l="1"/>
  <c r="AR40" i="12"/>
  <c r="AS40" i="12"/>
  <c r="AT40" i="12"/>
  <c r="AU40" i="12"/>
  <c r="AV40" i="12"/>
  <c r="AW40" i="12"/>
  <c r="AY40" i="12"/>
  <c r="AZ40" i="12"/>
  <c r="BA40" i="12"/>
  <c r="BB40" i="12"/>
  <c r="BC40" i="12"/>
  <c r="BD40" i="12"/>
  <c r="BE40" i="12"/>
  <c r="BF40" i="12"/>
  <c r="BG40" i="12"/>
  <c r="BH40" i="12"/>
  <c r="BI40" i="12"/>
  <c r="BJ40" i="12"/>
  <c r="BK40" i="12"/>
  <c r="Y40" i="12"/>
  <c r="AA40" i="12"/>
  <c r="AB40" i="12"/>
  <c r="AC40" i="12"/>
  <c r="AD40" i="12"/>
  <c r="AE40" i="12"/>
  <c r="AF40" i="12"/>
  <c r="AG40" i="12"/>
  <c r="AI40" i="12"/>
  <c r="AJ40" i="12"/>
  <c r="AK40" i="12"/>
  <c r="AL40" i="12"/>
  <c r="AM40" i="12"/>
  <c r="AN40" i="12"/>
  <c r="AO40" i="12"/>
  <c r="X40" i="12"/>
  <c r="X1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2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40" i="12"/>
  <c r="Z40" i="12"/>
  <c r="AH40" i="12"/>
  <c r="AP40" i="12"/>
  <c r="BB30" i="14"/>
  <c r="AU30" i="14"/>
  <c r="AN30" i="14"/>
  <c r="Z30" i="14"/>
  <c r="AG9" i="14"/>
  <c r="AN9" i="14"/>
  <c r="AU9" i="14"/>
  <c r="BB9" i="14"/>
  <c r="Z9" i="14"/>
  <c r="BK19" i="12" l="1"/>
  <c r="BJ19" i="12"/>
  <c r="BI19" i="12"/>
  <c r="BH19" i="12"/>
  <c r="BG19" i="12"/>
  <c r="BE19" i="12"/>
  <c r="BD19" i="12"/>
  <c r="BC19" i="12"/>
  <c r="BB19" i="12"/>
  <c r="BA19" i="12"/>
  <c r="AZ19" i="12"/>
  <c r="AY19" i="12"/>
  <c r="AW19" i="12"/>
  <c r="AV19" i="12"/>
  <c r="AU19" i="12"/>
  <c r="AT19" i="12"/>
  <c r="AS19" i="12"/>
  <c r="AR19" i="12"/>
  <c r="AQ19" i="12"/>
  <c r="AO19" i="12"/>
  <c r="AN19" i="12"/>
  <c r="AM19" i="12"/>
  <c r="AL19" i="12"/>
  <c r="AK19" i="12"/>
  <c r="AJ19" i="12"/>
  <c r="AI19" i="12"/>
  <c r="AG19" i="12"/>
  <c r="AF19" i="12"/>
  <c r="I19" i="12"/>
  <c r="AA19" i="12"/>
  <c r="AB19" i="12"/>
  <c r="AC19" i="12"/>
  <c r="AD19" i="12"/>
  <c r="AE19" i="12"/>
  <c r="Y19" i="12"/>
  <c r="O19" i="12"/>
  <c r="Z8" i="12"/>
  <c r="BF19" i="12" l="1"/>
  <c r="AX19" i="12"/>
  <c r="AP19" i="12"/>
  <c r="AH19" i="12"/>
  <c r="Z19" i="12"/>
  <c r="Q19" i="12"/>
</calcChain>
</file>

<file path=xl/sharedStrings.xml><?xml version="1.0" encoding="utf-8"?>
<sst xmlns="http://schemas.openxmlformats.org/spreadsheetml/2006/main" count="1049" uniqueCount="225">
  <si>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</si>
  <si>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</si>
  <si>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</si>
  <si>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</si>
  <si>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</si>
  <si>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</si>
  <si>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</si>
  <si>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</si>
  <si>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</si>
  <si>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</si>
  <si>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</si>
  <si>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</si>
  <si>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</si>
  <si>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</si>
  <si>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</si>
  <si>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</si>
  <si>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</si>
  <si>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</si>
  <si>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</si>
  <si>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</si>
  <si>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</si>
  <si>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</si>
  <si>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</si>
  <si>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</si>
  <si>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</si>
  <si>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</si>
  <si>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</si>
  <si>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</si>
  <si>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</si>
  <si>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</si>
  <si>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</si>
  <si>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</si>
  <si>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</si>
  <si>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</si>
  <si>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</si>
  <si>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</si>
  <si>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</si>
  <si>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</si>
  <si>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</si>
  <si>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</si>
  <si>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</si>
  <si>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</si>
  <si>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</si>
  <si>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</si>
  <si>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</si>
  <si>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</si>
  <si>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</si>
  <si>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</si>
  <si>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</si>
  <si>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</si>
  <si>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</si>
  <si>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</si>
  <si>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</si>
  <si>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</si>
  <si>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</si>
  <si>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</si>
  <si>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</si>
  <si>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</si>
  <si>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</si>
  <si>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</si>
  <si>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</si>
  <si>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</si>
  <si>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</si>
  <si>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</si>
  <si>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</si>
  <si>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</si>
  <si>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</si>
  <si>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</si>
  <si>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</si>
  <si>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</si>
  <si>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</si>
  <si>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</si>
  <si>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</si>
  <si>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</si>
  <si>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</si>
  <si>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</si>
  <si>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</si>
  <si>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</si>
  <si>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</si>
  <si>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</si>
  <si>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</si>
  <si>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</si>
  <si>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</si>
  <si>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</si>
  <si>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</si>
  <si>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</si>
  <si>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</si>
  <si>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</si>
  <si>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</si>
  <si>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</si>
  <si>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</si>
  <si>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</si>
  <si>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</si>
  <si>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</si>
  <si>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</si>
  <si>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</si>
  <si>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</si>
  <si>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</si>
  <si>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</si>
  <si>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</si>
  <si>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</si>
  <si>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</si>
  <si>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</si>
  <si>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</si>
  <si>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</si>
  <si>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</si>
  <si>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</si>
  <si>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</si>
  <si>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</si>
  <si>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</si>
  <si>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</si>
  <si>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</si>
  <si>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</si>
  <si>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</si>
  <si>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</si>
  <si>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</si>
  <si>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</si>
  <si>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</si>
  <si>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</si>
  <si>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</si>
  <si>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</si>
  <si>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</si>
  <si>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</si>
  <si>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</si>
  <si>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</si>
  <si>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</si>
  <si>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</si>
  <si>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</si>
  <si>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</si>
  <si>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</si>
  <si>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</si>
  <si>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</si>
  <si>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</si>
  <si>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</si>
  <si>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</si>
  <si>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</si>
  <si>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</si>
  <si>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</si>
  <si>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</si>
  <si>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</si>
  <si>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</si>
  <si>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</si>
  <si>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</si>
  <si>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</si>
  <si>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</si>
  <si>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</si>
  <si>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</si>
  <si>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</si>
  <si>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</si>
  <si>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Support</t>
  </si>
  <si>
    <t>195 - Liquor and Cannabis Board</t>
  </si>
  <si>
    <t>A00159</t>
  </si>
  <si>
    <t>195</t>
  </si>
  <si>
    <t>LCB</t>
  </si>
  <si>
    <t>Yakima Field Enforcement Office</t>
  </si>
  <si>
    <t>1703 Creekside Loop</t>
  </si>
  <si>
    <t>Yakima</t>
  </si>
  <si>
    <t>Office - General - 310</t>
  </si>
  <si>
    <t>SRL 21-0096</t>
  </si>
  <si>
    <t>A01052</t>
  </si>
  <si>
    <t>1025 Union Ave SE</t>
  </si>
  <si>
    <t>Thurston</t>
  </si>
  <si>
    <t>SRL 18-0138</t>
  </si>
  <si>
    <t>A08017</t>
  </si>
  <si>
    <t>Mt Vernon Field Enforcement Office</t>
  </si>
  <si>
    <t>1521 Leigh Way, Suite A</t>
  </si>
  <si>
    <t>Mount Vernon</t>
  </si>
  <si>
    <t>Skagit</t>
  </si>
  <si>
    <t>Office - Administrative - 311</t>
  </si>
  <si>
    <t>SRL 22-0069</t>
  </si>
  <si>
    <t>A08193</t>
  </si>
  <si>
    <t>Pasco Field Enforcement Office</t>
  </si>
  <si>
    <t>2715 Saint Andrews Loop</t>
  </si>
  <si>
    <t>Pasco</t>
  </si>
  <si>
    <t>Franklin</t>
  </si>
  <si>
    <t>SRL 21-0065</t>
  </si>
  <si>
    <t>A08434</t>
  </si>
  <si>
    <t>Spokane Field Enforcement Office</t>
  </si>
  <si>
    <t>1303 W Broadway Ave</t>
  </si>
  <si>
    <t>SRL 21-0025</t>
  </si>
  <si>
    <t>A09262</t>
  </si>
  <si>
    <t>Tacoma Field Enforcement Office</t>
  </si>
  <si>
    <t>6420 Tacoma Mall Blvd</t>
  </si>
  <si>
    <t>Pierce</t>
  </si>
  <si>
    <t>SRL 20-0107</t>
  </si>
  <si>
    <t>A10206</t>
  </si>
  <si>
    <t>Mountlake Terrace Field Enforcement Office</t>
  </si>
  <si>
    <t>6505 216th St SW</t>
  </si>
  <si>
    <t>Mountlake Terrace</t>
  </si>
  <si>
    <t>Snohomish</t>
  </si>
  <si>
    <t>SRL 18-0025</t>
  </si>
  <si>
    <t>A20614</t>
  </si>
  <si>
    <t>123 Ohme Garden Rd, Ste. F</t>
  </si>
  <si>
    <t>Wenatchee</t>
  </si>
  <si>
    <t>Chelan</t>
  </si>
  <si>
    <t>SRL 22-0113</t>
  </si>
  <si>
    <t>A20838</t>
  </si>
  <si>
    <t>Federal Way Field Enforcement Office</t>
  </si>
  <si>
    <t>33600 Sixth Ave South</t>
  </si>
  <si>
    <t>Federal Way</t>
  </si>
  <si>
    <t>King</t>
  </si>
  <si>
    <t>SRL 23-004</t>
  </si>
  <si>
    <t>A21322</t>
  </si>
  <si>
    <t>Enforcement Storage</t>
  </si>
  <si>
    <t>9240 Blue Mountain Ln SW</t>
  </si>
  <si>
    <t>Storage - General - 730</t>
  </si>
  <si>
    <t>SRL 19-0073</t>
  </si>
  <si>
    <t>A25662</t>
  </si>
  <si>
    <t>10689 Old Frontier Rd NW</t>
  </si>
  <si>
    <t>Silverdale</t>
  </si>
  <si>
    <t>Kitsap</t>
  </si>
  <si>
    <t>SRL 18-0097</t>
  </si>
  <si>
    <t>Yes</t>
  </si>
  <si>
    <t>No</t>
  </si>
  <si>
    <t>General Government</t>
  </si>
  <si>
    <t>A09285</t>
  </si>
  <si>
    <t>SWR HQ Admin_WSP HQ Admin Bldg</t>
  </si>
  <si>
    <t>11018 NE 51st Cir</t>
  </si>
  <si>
    <t>Vancouver</t>
  </si>
  <si>
    <t>Clark</t>
  </si>
  <si>
    <t>IA-04-13417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</si>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</sst>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8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166" fontId="0" fillId="0" borderId="0" xfId="0" applyNumberForma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8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4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5">
    <cellStyle name="Comma" xfId="1" builtinId="3"/>
    <cellStyle name="Hyperlink" xfId="2" builtinId="8"/>
    <cellStyle name="Normal" xfId="0" builtinId="0"/>
    <cellStyle name="Normal 2" xfId="4" xr:uid="{A0878505-CE7F-4FE0-93FF-E9EBAE75746A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123825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150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11</v>
      </c>
      <c r="F5" s="38"/>
      <c r="G5" s="39" t="s">
        <v>142</v>
      </c>
      <c r="H5" s="41">
        <v>1</v>
      </c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>
        <v>1486</v>
      </c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>
        <v>15989.16</v>
      </c>
    </row>
    <row r="8" spans="1:8" ht="15.75" thickBot="1" x14ac:dyDescent="0.3">
      <c r="C8" s="38"/>
      <c r="D8" s="39" t="s">
        <v>134</v>
      </c>
      <c r="E8" s="40">
        <v>80444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1646063.28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148</v>
      </c>
      <c r="E13" s="40">
        <v>75836</v>
      </c>
      <c r="F13" s="38"/>
      <c r="G13" s="35" t="s">
        <v>148</v>
      </c>
      <c r="H13" s="40">
        <v>1486</v>
      </c>
    </row>
    <row r="14" spans="1:8" ht="15.75" thickBot="1" x14ac:dyDescent="0.3">
      <c r="A14" s="39"/>
      <c r="B14" s="40"/>
      <c r="C14" s="38"/>
      <c r="D14" s="35" t="s">
        <v>149</v>
      </c>
      <c r="E14" s="40">
        <v>4608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NZwB8wFEBE/NtLUjrvXpNgKuFVinZmQnh+Irn/QhfvkLHFuYJLsjnOj5FCeUcqFV5qDRrrKl9QPPZX1FOWEbZw==" saltValue="zuL3Q8Yin11NEycVStyKq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9"/>
  <sheetViews>
    <sheetView showGridLines="0" zoomScaleNormal="100" workbookViewId="0">
      <pane ySplit="7" topLeftCell="A8" activePane="bottomLeft" state="frozen"/>
      <selection activeCell="F21" sqref="F21"/>
      <selection pane="bottomLeft" sqref="A1:Q19"/>
    </sheetView>
  </sheetViews>
  <sheetFormatPr defaultColWidth="9.140625" defaultRowHeight="15" x14ac:dyDescent="0.25"/>
  <cols>
    <col min="1" max="3" width="14.7109375" style="50" customWidth="1"/>
    <col min="4" max="4" width="21.7109375" style="50" bestFit="1" customWidth="1"/>
    <col min="5" max="5" width="45.140625" style="50" bestFit="1" customWidth="1"/>
    <col min="6" max="6" width="28.42578125" style="50" bestFit="1" customWidth="1"/>
    <col min="7" max="7" width="19.85546875" style="50" bestFit="1" customWidth="1"/>
    <col min="8" max="8" width="12.140625" style="50" bestFit="1" customWidth="1"/>
    <col min="9" max="9" width="14.140625" style="50" customWidth="1"/>
    <col min="10" max="10" width="28.7109375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12.140625" style="50" customWidth="1"/>
    <col min="15" max="15" width="15.85546875" style="50" bestFit="1" customWidth="1"/>
    <col min="16" max="16" width="12.42578125" style="50" customWidth="1"/>
    <col min="17" max="17" width="21.5703125" style="50" bestFit="1" customWidth="1"/>
    <col min="18" max="18" width="19.710937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6" width="10" style="50" customWidth="1"/>
    <col min="27" max="27" width="12" style="50" customWidth="1"/>
    <col min="28" max="29" width="10" style="50" customWidth="1"/>
    <col min="30" max="30" width="9.42578125" style="50" customWidth="1"/>
    <col min="31" max="31" width="10" style="50" customWidth="1"/>
    <col min="32" max="34" width="11.5703125" style="50" customWidth="1"/>
    <col min="35" max="35" width="10.85546875" style="50" customWidth="1"/>
    <col min="36" max="39" width="9.140625" style="50"/>
    <col min="40" max="42" width="11.5703125" style="50" customWidth="1"/>
    <col min="43" max="43" width="11.140625" style="50" customWidth="1"/>
    <col min="44" max="47" width="9.140625" style="50"/>
    <col min="48" max="50" width="11.5703125" style="50" customWidth="1"/>
    <col min="51" max="51" width="12.140625" style="50" customWidth="1"/>
    <col min="52" max="55" width="9.140625" style="50"/>
    <col min="56" max="58" width="11.5703125" style="50" customWidth="1"/>
    <col min="59" max="59" width="11.140625" style="50" customWidth="1"/>
    <col min="60" max="64" width="9.140625" style="50"/>
    <col min="65" max="65" width="8.85546875" style="50" customWidth="1"/>
    <col min="66" max="66" width="65.5703125" style="50" customWidth="1"/>
    <col min="67" max="16384" width="9.140625" style="50"/>
  </cols>
  <sheetData>
    <row r="1" spans="1:66" x14ac:dyDescent="0.25">
      <c r="A1" s="229" t="s">
        <v>0</v>
      </c>
      <c r="B1" s="230"/>
      <c r="C1" s="229" t="str">
        <f>+'Summary Stats'!B1</f>
        <v>195 - Liquor and Cannabis Board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66" x14ac:dyDescent="0.25">
      <c r="A2" s="231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N2" s="51"/>
      <c r="AO2" s="51"/>
      <c r="AP2" s="51"/>
      <c r="AV2" s="51"/>
      <c r="AW2" s="51"/>
      <c r="AX2" s="51"/>
      <c r="BD2" s="51"/>
      <c r="BE2" s="51"/>
      <c r="BF2" s="51"/>
    </row>
    <row r="3" spans="1:66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X3" s="51"/>
      <c r="Y3" s="51"/>
      <c r="Z3" s="51"/>
      <c r="AA3" s="51"/>
      <c r="AB3" s="51"/>
      <c r="AC3" s="51"/>
      <c r="AD3" s="51"/>
      <c r="AF3" s="51"/>
      <c r="AG3" s="51"/>
      <c r="AH3" s="51"/>
      <c r="AN3" s="51"/>
      <c r="AO3" s="51"/>
      <c r="AP3" s="51"/>
      <c r="AV3" s="51"/>
      <c r="AW3" s="51"/>
      <c r="AX3" s="51"/>
      <c r="BD3" s="51"/>
      <c r="BE3" s="51"/>
      <c r="BF3" s="51"/>
    </row>
    <row r="4" spans="1:66" x14ac:dyDescent="0.25">
      <c r="A4" s="230"/>
      <c r="B4" s="269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N4" s="51"/>
      <c r="AO4" s="51"/>
      <c r="AP4" s="51"/>
      <c r="AV4" s="51"/>
      <c r="AW4" s="51"/>
      <c r="AX4" s="51"/>
      <c r="BD4" s="51"/>
      <c r="BE4" s="51"/>
      <c r="BF4" s="51"/>
    </row>
    <row r="5" spans="1:66" s="49" customForma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70" t="s">
        <v>4</v>
      </c>
      <c r="R5" s="54" t="s">
        <v>5</v>
      </c>
      <c r="S5" s="186"/>
      <c r="T5" s="187"/>
      <c r="U5" s="188"/>
      <c r="V5" s="186" t="s">
        <v>6</v>
      </c>
      <c r="W5" s="188"/>
      <c r="X5" s="190" t="s">
        <v>7</v>
      </c>
      <c r="Y5" s="190"/>
      <c r="Z5" s="190"/>
      <c r="AA5" s="55" t="s">
        <v>8</v>
      </c>
      <c r="AB5" s="190" t="s">
        <v>9</v>
      </c>
      <c r="AC5" s="190"/>
      <c r="AD5" s="190"/>
      <c r="AE5" s="55" t="s">
        <v>10</v>
      </c>
      <c r="AF5" s="190" t="s">
        <v>11</v>
      </c>
      <c r="AG5" s="190"/>
      <c r="AH5" s="190"/>
      <c r="AI5" s="55" t="s">
        <v>8</v>
      </c>
      <c r="AJ5" s="190" t="s">
        <v>9</v>
      </c>
      <c r="AK5" s="190"/>
      <c r="AL5" s="190"/>
      <c r="AM5" s="55" t="s">
        <v>10</v>
      </c>
      <c r="AN5" s="190" t="s">
        <v>11</v>
      </c>
      <c r="AO5" s="190"/>
      <c r="AP5" s="190"/>
      <c r="AQ5" s="55" t="s">
        <v>8</v>
      </c>
      <c r="AR5" s="190" t="s">
        <v>9</v>
      </c>
      <c r="AS5" s="190"/>
      <c r="AT5" s="190"/>
      <c r="AU5" s="55" t="s">
        <v>10</v>
      </c>
      <c r="AV5" s="190" t="s">
        <v>11</v>
      </c>
      <c r="AW5" s="190"/>
      <c r="AX5" s="190"/>
      <c r="AY5" s="55" t="s">
        <v>8</v>
      </c>
      <c r="AZ5" s="190" t="s">
        <v>9</v>
      </c>
      <c r="BA5" s="190"/>
      <c r="BB5" s="190"/>
      <c r="BC5" s="55" t="s">
        <v>10</v>
      </c>
      <c r="BD5" s="190" t="s">
        <v>11</v>
      </c>
      <c r="BE5" s="190"/>
      <c r="BF5" s="190"/>
      <c r="BG5" s="55" t="s">
        <v>8</v>
      </c>
      <c r="BH5" s="190" t="s">
        <v>9</v>
      </c>
      <c r="BI5" s="190"/>
      <c r="BJ5" s="190"/>
      <c r="BK5" s="55" t="s">
        <v>10</v>
      </c>
      <c r="BL5" s="186"/>
      <c r="BM5" s="187"/>
      <c r="BN5" s="188"/>
    </row>
    <row r="6" spans="1:66" s="117" customFormat="1" ht="14.45" customHeight="1" x14ac:dyDescent="0.25">
      <c r="A6" s="271" t="s">
        <v>12</v>
      </c>
      <c r="B6" s="271" t="s">
        <v>13</v>
      </c>
      <c r="C6" s="271" t="s">
        <v>14</v>
      </c>
      <c r="D6" s="271" t="s">
        <v>15</v>
      </c>
      <c r="E6" s="271" t="s">
        <v>16</v>
      </c>
      <c r="F6" s="271" t="s">
        <v>17</v>
      </c>
      <c r="G6" s="271" t="s">
        <v>18</v>
      </c>
      <c r="H6" s="271" t="s">
        <v>19</v>
      </c>
      <c r="I6" s="191" t="s">
        <v>20</v>
      </c>
      <c r="J6" s="191" t="s">
        <v>21</v>
      </c>
      <c r="K6" s="271" t="s">
        <v>22</v>
      </c>
      <c r="L6" s="271" t="s">
        <v>23</v>
      </c>
      <c r="M6" s="271" t="s">
        <v>24</v>
      </c>
      <c r="N6" s="272" t="s">
        <v>221</v>
      </c>
      <c r="O6" s="271" t="s">
        <v>25</v>
      </c>
      <c r="P6" s="271" t="s">
        <v>26</v>
      </c>
      <c r="Q6" s="271" t="s">
        <v>27</v>
      </c>
      <c r="R6" s="116"/>
      <c r="S6" s="177" t="s">
        <v>28</v>
      </c>
      <c r="T6" s="178"/>
      <c r="U6" s="179"/>
      <c r="V6" s="182"/>
      <c r="W6" s="183"/>
      <c r="X6" s="177" t="s">
        <v>29</v>
      </c>
      <c r="Y6" s="178"/>
      <c r="Z6" s="178"/>
      <c r="AA6" s="178"/>
      <c r="AB6" s="178"/>
      <c r="AC6" s="178"/>
      <c r="AD6" s="178"/>
      <c r="AE6" s="179"/>
      <c r="AF6" s="177" t="s">
        <v>30</v>
      </c>
      <c r="AG6" s="178"/>
      <c r="AH6" s="178"/>
      <c r="AI6" s="178"/>
      <c r="AJ6" s="178"/>
      <c r="AK6" s="178"/>
      <c r="AL6" s="178"/>
      <c r="AM6" s="179"/>
      <c r="AN6" s="177" t="s">
        <v>31</v>
      </c>
      <c r="AO6" s="178"/>
      <c r="AP6" s="178"/>
      <c r="AQ6" s="178"/>
      <c r="AR6" s="178"/>
      <c r="AS6" s="178"/>
      <c r="AT6" s="178"/>
      <c r="AU6" s="179"/>
      <c r="AV6" s="177" t="s">
        <v>32</v>
      </c>
      <c r="AW6" s="178"/>
      <c r="AX6" s="178"/>
      <c r="AY6" s="178"/>
      <c r="AZ6" s="178"/>
      <c r="BA6" s="178"/>
      <c r="BB6" s="178"/>
      <c r="BC6" s="179"/>
      <c r="BD6" s="177" t="s">
        <v>33</v>
      </c>
      <c r="BE6" s="178"/>
      <c r="BF6" s="178"/>
      <c r="BG6" s="178"/>
      <c r="BH6" s="178"/>
      <c r="BI6" s="178"/>
      <c r="BJ6" s="178"/>
      <c r="BK6" s="179"/>
      <c r="BL6" s="58"/>
      <c r="BM6" s="58"/>
      <c r="BN6" s="58"/>
    </row>
    <row r="7" spans="1:66" s="52" customFormat="1" ht="75" x14ac:dyDescent="0.25">
      <c r="A7" s="271"/>
      <c r="B7" s="271"/>
      <c r="C7" s="271"/>
      <c r="D7" s="271"/>
      <c r="E7" s="271"/>
      <c r="F7" s="271"/>
      <c r="G7" s="271"/>
      <c r="H7" s="271"/>
      <c r="I7" s="191"/>
      <c r="J7" s="191"/>
      <c r="K7" s="271"/>
      <c r="L7" s="271"/>
      <c r="M7" s="271"/>
      <c r="N7" s="272"/>
      <c r="O7" s="271"/>
      <c r="P7" s="271"/>
      <c r="Q7" s="271"/>
      <c r="R7" s="94" t="s">
        <v>34</v>
      </c>
      <c r="S7" s="62" t="s">
        <v>35</v>
      </c>
      <c r="T7" s="62" t="s">
        <v>36</v>
      </c>
      <c r="U7" s="62" t="s">
        <v>37</v>
      </c>
      <c r="V7" s="62" t="s">
        <v>38</v>
      </c>
      <c r="W7" s="62" t="s">
        <v>39</v>
      </c>
      <c r="X7" s="62" t="s">
        <v>40</v>
      </c>
      <c r="Y7" s="62" t="s">
        <v>41</v>
      </c>
      <c r="Z7" s="62" t="s">
        <v>42</v>
      </c>
      <c r="AA7" s="62" t="s">
        <v>43</v>
      </c>
      <c r="AB7" s="62" t="s">
        <v>35</v>
      </c>
      <c r="AC7" s="62" t="s">
        <v>36</v>
      </c>
      <c r="AD7" s="62" t="s">
        <v>44</v>
      </c>
      <c r="AE7" s="62" t="s">
        <v>45</v>
      </c>
      <c r="AF7" s="62" t="s">
        <v>40</v>
      </c>
      <c r="AG7" s="62" t="s">
        <v>41</v>
      </c>
      <c r="AH7" s="62" t="s">
        <v>42</v>
      </c>
      <c r="AI7" s="62" t="s">
        <v>43</v>
      </c>
      <c r="AJ7" s="62" t="s">
        <v>35</v>
      </c>
      <c r="AK7" s="62" t="s">
        <v>36</v>
      </c>
      <c r="AL7" s="62" t="s">
        <v>44</v>
      </c>
      <c r="AM7" s="62" t="s">
        <v>45</v>
      </c>
      <c r="AN7" s="62" t="s">
        <v>40</v>
      </c>
      <c r="AO7" s="62" t="s">
        <v>41</v>
      </c>
      <c r="AP7" s="62" t="s">
        <v>42</v>
      </c>
      <c r="AQ7" s="62" t="s">
        <v>43</v>
      </c>
      <c r="AR7" s="62" t="s">
        <v>35</v>
      </c>
      <c r="AS7" s="62" t="s">
        <v>36</v>
      </c>
      <c r="AT7" s="62" t="s">
        <v>44</v>
      </c>
      <c r="AU7" s="62" t="s">
        <v>45</v>
      </c>
      <c r="AV7" s="62" t="s">
        <v>40</v>
      </c>
      <c r="AW7" s="62" t="s">
        <v>41</v>
      </c>
      <c r="AX7" s="62" t="s">
        <v>42</v>
      </c>
      <c r="AY7" s="62" t="s">
        <v>43</v>
      </c>
      <c r="AZ7" s="62" t="s">
        <v>35</v>
      </c>
      <c r="BA7" s="62" t="s">
        <v>36</v>
      </c>
      <c r="BB7" s="62" t="s">
        <v>44</v>
      </c>
      <c r="BC7" s="62" t="s">
        <v>45</v>
      </c>
      <c r="BD7" s="62" t="s">
        <v>40</v>
      </c>
      <c r="BE7" s="62" t="s">
        <v>41</v>
      </c>
      <c r="BF7" s="62" t="s">
        <v>42</v>
      </c>
      <c r="BG7" s="62" t="s">
        <v>43</v>
      </c>
      <c r="BH7" s="62" t="s">
        <v>35</v>
      </c>
      <c r="BI7" s="62" t="s">
        <v>36</v>
      </c>
      <c r="BJ7" s="62" t="s">
        <v>44</v>
      </c>
      <c r="BK7" s="62" t="s">
        <v>45</v>
      </c>
      <c r="BL7" s="63" t="s">
        <v>46</v>
      </c>
      <c r="BM7" s="63" t="s">
        <v>47</v>
      </c>
      <c r="BN7" s="63" t="s">
        <v>48</v>
      </c>
    </row>
    <row r="8" spans="1:66" s="99" customFormat="1" x14ac:dyDescent="0.25">
      <c r="A8" s="273" t="s">
        <v>151</v>
      </c>
      <c r="B8" s="273" t="s">
        <v>152</v>
      </c>
      <c r="C8" s="273" t="s">
        <v>153</v>
      </c>
      <c r="D8" s="243" t="s">
        <v>214</v>
      </c>
      <c r="E8" s="273" t="s">
        <v>154</v>
      </c>
      <c r="F8" s="273" t="s">
        <v>155</v>
      </c>
      <c r="G8" s="273" t="s">
        <v>156</v>
      </c>
      <c r="H8" s="273" t="s">
        <v>156</v>
      </c>
      <c r="I8" s="274">
        <v>1740</v>
      </c>
      <c r="J8" s="273" t="s">
        <v>157</v>
      </c>
      <c r="K8" s="273" t="s">
        <v>158</v>
      </c>
      <c r="L8" s="275">
        <v>44927</v>
      </c>
      <c r="M8" s="275">
        <v>46752</v>
      </c>
      <c r="N8" s="243">
        <f t="shared" ref="N8:N18" si="0">IF(MONTH(M8)&lt;6,YEAR(M8),YEAR(M8)+1)</f>
        <v>2028</v>
      </c>
      <c r="O8" s="276">
        <v>29580</v>
      </c>
      <c r="P8" s="273" t="s">
        <v>212</v>
      </c>
      <c r="Q8" s="277">
        <f t="shared" ref="Q8:Q18" si="1">IF(P8="Yes",O8*1,I8*3.56+O8)</f>
        <v>29580</v>
      </c>
      <c r="R8" s="69"/>
      <c r="S8" s="97"/>
      <c r="T8" s="97"/>
      <c r="U8" s="97"/>
      <c r="V8" s="69" t="s">
        <v>123</v>
      </c>
      <c r="W8" s="65"/>
      <c r="X8" s="69"/>
      <c r="Y8" s="67"/>
      <c r="Z8" s="70">
        <f>X8+Y8</f>
        <v>0</v>
      </c>
      <c r="AA8" s="67"/>
      <c r="AB8" s="67"/>
      <c r="AC8" s="67"/>
      <c r="AD8" s="67"/>
      <c r="AE8" s="67"/>
      <c r="AF8" s="69"/>
      <c r="AG8" s="67"/>
      <c r="AH8" s="70">
        <f>AF8+AG8</f>
        <v>0</v>
      </c>
      <c r="AI8" s="67"/>
      <c r="AJ8" s="67"/>
      <c r="AK8" s="67"/>
      <c r="AL8" s="67"/>
      <c r="AM8" s="67"/>
      <c r="AN8" s="69"/>
      <c r="AO8" s="67"/>
      <c r="AP8" s="70">
        <f>AN8+AO8</f>
        <v>0</v>
      </c>
      <c r="AQ8" s="67"/>
      <c r="AR8" s="67"/>
      <c r="AS8" s="67"/>
      <c r="AT8" s="67"/>
      <c r="AU8" s="67"/>
      <c r="AV8" s="69"/>
      <c r="AW8" s="67"/>
      <c r="AX8" s="70">
        <f>AV8+AW8</f>
        <v>0</v>
      </c>
      <c r="AY8" s="67"/>
      <c r="AZ8" s="67"/>
      <c r="BA8" s="67"/>
      <c r="BB8" s="67"/>
      <c r="BC8" s="67"/>
      <c r="BD8" s="69"/>
      <c r="BE8" s="67"/>
      <c r="BF8" s="70">
        <f>BD8+BE8</f>
        <v>0</v>
      </c>
      <c r="BG8" s="67"/>
      <c r="BH8" s="67"/>
      <c r="BI8" s="67"/>
      <c r="BJ8" s="67"/>
      <c r="BK8" s="67"/>
      <c r="BL8" s="98"/>
      <c r="BM8" s="98"/>
      <c r="BN8" s="98"/>
    </row>
    <row r="9" spans="1:66" s="99" customFormat="1" x14ac:dyDescent="0.25">
      <c r="A9" s="273" t="s">
        <v>159</v>
      </c>
      <c r="B9" s="273" t="s">
        <v>152</v>
      </c>
      <c r="C9" s="273" t="s">
        <v>153</v>
      </c>
      <c r="D9" s="243" t="s">
        <v>214</v>
      </c>
      <c r="E9" s="273"/>
      <c r="F9" s="273" t="s">
        <v>160</v>
      </c>
      <c r="G9" s="273" t="s">
        <v>50</v>
      </c>
      <c r="H9" s="273" t="s">
        <v>161</v>
      </c>
      <c r="I9" s="274">
        <v>54028</v>
      </c>
      <c r="J9" s="273" t="s">
        <v>157</v>
      </c>
      <c r="K9" s="273" t="s">
        <v>162</v>
      </c>
      <c r="L9" s="275">
        <v>43647</v>
      </c>
      <c r="M9" s="275">
        <v>47299</v>
      </c>
      <c r="N9" s="243">
        <f t="shared" si="0"/>
        <v>2030</v>
      </c>
      <c r="O9" s="276">
        <v>1133486.04</v>
      </c>
      <c r="P9" s="273" t="s">
        <v>213</v>
      </c>
      <c r="Q9" s="277">
        <f t="shared" si="1"/>
        <v>1325825.72</v>
      </c>
      <c r="R9" s="69"/>
      <c r="S9" s="97"/>
      <c r="T9" s="97"/>
      <c r="U9" s="97"/>
      <c r="V9" s="69" t="s">
        <v>123</v>
      </c>
      <c r="W9" s="65"/>
      <c r="X9" s="69"/>
      <c r="Y9" s="67"/>
      <c r="Z9" s="70">
        <f t="shared" ref="Z9:Z18" si="2">X9+Y9</f>
        <v>0</v>
      </c>
      <c r="AA9" s="67"/>
      <c r="AB9" s="67"/>
      <c r="AC9" s="67"/>
      <c r="AD9" s="67"/>
      <c r="AE9" s="67"/>
      <c r="AF9" s="69"/>
      <c r="AG9" s="67"/>
      <c r="AH9" s="70">
        <f t="shared" ref="AH9:AH18" si="3">AF9+AG9</f>
        <v>0</v>
      </c>
      <c r="AI9" s="67"/>
      <c r="AJ9" s="67"/>
      <c r="AK9" s="67"/>
      <c r="AL9" s="67"/>
      <c r="AM9" s="67"/>
      <c r="AN9" s="69"/>
      <c r="AO9" s="67"/>
      <c r="AP9" s="70">
        <f t="shared" ref="AP9:AP18" si="4">AN9+AO9</f>
        <v>0</v>
      </c>
      <c r="AQ9" s="67"/>
      <c r="AR9" s="67"/>
      <c r="AS9" s="67"/>
      <c r="AT9" s="67"/>
      <c r="AU9" s="67"/>
      <c r="AV9" s="69"/>
      <c r="AW9" s="67"/>
      <c r="AX9" s="70">
        <f t="shared" ref="AX9:AX18" si="5">AV9+AW9</f>
        <v>0</v>
      </c>
      <c r="AY9" s="67"/>
      <c r="AZ9" s="67"/>
      <c r="BA9" s="67"/>
      <c r="BB9" s="67"/>
      <c r="BC9" s="67"/>
      <c r="BD9" s="69"/>
      <c r="BE9" s="67"/>
      <c r="BF9" s="70">
        <f t="shared" ref="BF9:BF18" si="6">BD9+BE9</f>
        <v>0</v>
      </c>
      <c r="BG9" s="67"/>
      <c r="BH9" s="67"/>
      <c r="BI9" s="67"/>
      <c r="BJ9" s="67"/>
      <c r="BK9" s="67"/>
      <c r="BL9" s="98"/>
      <c r="BM9" s="98"/>
      <c r="BN9" s="98"/>
    </row>
    <row r="10" spans="1:66" s="99" customFormat="1" x14ac:dyDescent="0.25">
      <c r="A10" s="273" t="s">
        <v>163</v>
      </c>
      <c r="B10" s="273" t="s">
        <v>152</v>
      </c>
      <c r="C10" s="273" t="s">
        <v>153</v>
      </c>
      <c r="D10" s="243" t="s">
        <v>214</v>
      </c>
      <c r="E10" s="273" t="s">
        <v>164</v>
      </c>
      <c r="F10" s="273" t="s">
        <v>165</v>
      </c>
      <c r="G10" s="273" t="s">
        <v>166</v>
      </c>
      <c r="H10" s="273" t="s">
        <v>167</v>
      </c>
      <c r="I10" s="274">
        <v>1466</v>
      </c>
      <c r="J10" s="273" t="s">
        <v>168</v>
      </c>
      <c r="K10" s="273" t="s">
        <v>169</v>
      </c>
      <c r="L10" s="275">
        <v>44743</v>
      </c>
      <c r="M10" s="275">
        <v>46568</v>
      </c>
      <c r="N10" s="243">
        <f t="shared" si="0"/>
        <v>2028</v>
      </c>
      <c r="O10" s="276">
        <v>27854.04</v>
      </c>
      <c r="P10" s="273" t="s">
        <v>213</v>
      </c>
      <c r="Q10" s="277">
        <f t="shared" si="1"/>
        <v>33073</v>
      </c>
      <c r="R10" s="69"/>
      <c r="S10" s="97"/>
      <c r="T10" s="97"/>
      <c r="U10" s="97"/>
      <c r="V10" s="69" t="s">
        <v>123</v>
      </c>
      <c r="W10" s="65"/>
      <c r="X10" s="69"/>
      <c r="Y10" s="67"/>
      <c r="Z10" s="70">
        <f t="shared" si="2"/>
        <v>0</v>
      </c>
      <c r="AA10" s="67"/>
      <c r="AB10" s="67"/>
      <c r="AC10" s="67"/>
      <c r="AD10" s="67"/>
      <c r="AE10" s="67"/>
      <c r="AF10" s="69"/>
      <c r="AG10" s="67"/>
      <c r="AH10" s="70">
        <f t="shared" si="3"/>
        <v>0</v>
      </c>
      <c r="AI10" s="67"/>
      <c r="AJ10" s="67"/>
      <c r="AK10" s="67"/>
      <c r="AL10" s="67"/>
      <c r="AM10" s="67"/>
      <c r="AN10" s="69"/>
      <c r="AO10" s="67"/>
      <c r="AP10" s="70">
        <f t="shared" si="4"/>
        <v>0</v>
      </c>
      <c r="AQ10" s="67"/>
      <c r="AR10" s="67"/>
      <c r="AS10" s="67"/>
      <c r="AT10" s="67"/>
      <c r="AU10" s="67"/>
      <c r="AV10" s="69"/>
      <c r="AW10" s="67"/>
      <c r="AX10" s="70">
        <f t="shared" si="5"/>
        <v>0</v>
      </c>
      <c r="AY10" s="67"/>
      <c r="AZ10" s="67"/>
      <c r="BA10" s="67"/>
      <c r="BB10" s="67"/>
      <c r="BC10" s="67"/>
      <c r="BD10" s="69"/>
      <c r="BE10" s="67"/>
      <c r="BF10" s="70">
        <f t="shared" si="6"/>
        <v>0</v>
      </c>
      <c r="BG10" s="67"/>
      <c r="BH10" s="67"/>
      <c r="BI10" s="67"/>
      <c r="BJ10" s="67"/>
      <c r="BK10" s="67"/>
      <c r="BL10" s="98"/>
      <c r="BM10" s="98"/>
      <c r="BN10" s="98"/>
    </row>
    <row r="11" spans="1:66" s="99" customFormat="1" x14ac:dyDescent="0.25">
      <c r="A11" s="273" t="s">
        <v>170</v>
      </c>
      <c r="B11" s="273" t="s">
        <v>152</v>
      </c>
      <c r="C11" s="273" t="s">
        <v>153</v>
      </c>
      <c r="D11" s="243" t="s">
        <v>214</v>
      </c>
      <c r="E11" s="273" t="s">
        <v>171</v>
      </c>
      <c r="F11" s="273" t="s">
        <v>172</v>
      </c>
      <c r="G11" s="273" t="s">
        <v>173</v>
      </c>
      <c r="H11" s="273" t="s">
        <v>174</v>
      </c>
      <c r="I11" s="274">
        <v>1138</v>
      </c>
      <c r="J11" s="273" t="s">
        <v>168</v>
      </c>
      <c r="K11" s="273" t="s">
        <v>175</v>
      </c>
      <c r="L11" s="275">
        <v>44652</v>
      </c>
      <c r="M11" s="275">
        <v>46538</v>
      </c>
      <c r="N11" s="243">
        <f t="shared" si="0"/>
        <v>2027</v>
      </c>
      <c r="O11" s="276">
        <v>24182.52</v>
      </c>
      <c r="P11" s="273" t="s">
        <v>213</v>
      </c>
      <c r="Q11" s="277">
        <f t="shared" si="1"/>
        <v>28233.8</v>
      </c>
      <c r="R11" s="69"/>
      <c r="S11" s="97"/>
      <c r="T11" s="97"/>
      <c r="U11" s="97"/>
      <c r="V11" s="69" t="s">
        <v>123</v>
      </c>
      <c r="W11" s="65"/>
      <c r="X11" s="69"/>
      <c r="Y11" s="67"/>
      <c r="Z11" s="70">
        <f t="shared" si="2"/>
        <v>0</v>
      </c>
      <c r="AA11" s="67"/>
      <c r="AB11" s="67"/>
      <c r="AC11" s="67"/>
      <c r="AD11" s="67"/>
      <c r="AE11" s="67"/>
      <c r="AF11" s="69"/>
      <c r="AG11" s="67"/>
      <c r="AH11" s="70">
        <f t="shared" si="3"/>
        <v>0</v>
      </c>
      <c r="AI11" s="67"/>
      <c r="AJ11" s="67"/>
      <c r="AK11" s="67"/>
      <c r="AL11" s="67"/>
      <c r="AM11" s="67"/>
      <c r="AN11" s="69"/>
      <c r="AO11" s="67"/>
      <c r="AP11" s="70">
        <f t="shared" si="4"/>
        <v>0</v>
      </c>
      <c r="AQ11" s="67"/>
      <c r="AR11" s="67"/>
      <c r="AS11" s="67"/>
      <c r="AT11" s="67"/>
      <c r="AU11" s="67"/>
      <c r="AV11" s="69"/>
      <c r="AW11" s="67"/>
      <c r="AX11" s="70">
        <f t="shared" si="5"/>
        <v>0</v>
      </c>
      <c r="AY11" s="67"/>
      <c r="AZ11" s="67"/>
      <c r="BA11" s="67"/>
      <c r="BB11" s="67"/>
      <c r="BC11" s="67"/>
      <c r="BD11" s="69"/>
      <c r="BE11" s="67"/>
      <c r="BF11" s="70">
        <f t="shared" si="6"/>
        <v>0</v>
      </c>
      <c r="BG11" s="67"/>
      <c r="BH11" s="67"/>
      <c r="BI11" s="67"/>
      <c r="BJ11" s="67"/>
      <c r="BK11" s="67"/>
      <c r="BL11" s="98"/>
      <c r="BM11" s="98"/>
      <c r="BN11" s="98"/>
    </row>
    <row r="12" spans="1:66" s="99" customFormat="1" x14ac:dyDescent="0.25">
      <c r="A12" s="273" t="s">
        <v>176</v>
      </c>
      <c r="B12" s="273" t="s">
        <v>152</v>
      </c>
      <c r="C12" s="273" t="s">
        <v>153</v>
      </c>
      <c r="D12" s="243" t="s">
        <v>214</v>
      </c>
      <c r="E12" s="273" t="s">
        <v>177</v>
      </c>
      <c r="F12" s="273" t="s">
        <v>178</v>
      </c>
      <c r="G12" s="273" t="s">
        <v>54</v>
      </c>
      <c r="H12" s="273" t="s">
        <v>54</v>
      </c>
      <c r="I12" s="274">
        <v>4950</v>
      </c>
      <c r="J12" s="273" t="s">
        <v>168</v>
      </c>
      <c r="K12" s="273" t="s">
        <v>179</v>
      </c>
      <c r="L12" s="275">
        <v>44470</v>
      </c>
      <c r="M12" s="275">
        <v>46295</v>
      </c>
      <c r="N12" s="243">
        <f t="shared" si="0"/>
        <v>2027</v>
      </c>
      <c r="O12" s="276">
        <v>90337.56</v>
      </c>
      <c r="P12" s="273" t="s">
        <v>212</v>
      </c>
      <c r="Q12" s="277">
        <f t="shared" si="1"/>
        <v>90337.56</v>
      </c>
      <c r="R12" s="69"/>
      <c r="S12" s="97"/>
      <c r="T12" s="97"/>
      <c r="U12" s="97"/>
      <c r="V12" s="69" t="s">
        <v>123</v>
      </c>
      <c r="W12" s="65"/>
      <c r="X12" s="69"/>
      <c r="Y12" s="67"/>
      <c r="Z12" s="70">
        <f t="shared" si="2"/>
        <v>0</v>
      </c>
      <c r="AA12" s="67"/>
      <c r="AB12" s="67"/>
      <c r="AC12" s="67"/>
      <c r="AD12" s="67"/>
      <c r="AE12" s="67"/>
      <c r="AF12" s="69"/>
      <c r="AG12" s="67"/>
      <c r="AH12" s="70">
        <f t="shared" si="3"/>
        <v>0</v>
      </c>
      <c r="AI12" s="67"/>
      <c r="AJ12" s="67"/>
      <c r="AK12" s="67"/>
      <c r="AL12" s="67"/>
      <c r="AM12" s="67"/>
      <c r="AN12" s="69"/>
      <c r="AO12" s="67"/>
      <c r="AP12" s="70">
        <f t="shared" si="4"/>
        <v>0</v>
      </c>
      <c r="AQ12" s="67"/>
      <c r="AR12" s="67"/>
      <c r="AS12" s="67"/>
      <c r="AT12" s="67"/>
      <c r="AU12" s="67"/>
      <c r="AV12" s="69"/>
      <c r="AW12" s="67"/>
      <c r="AX12" s="70">
        <f t="shared" si="5"/>
        <v>0</v>
      </c>
      <c r="AY12" s="67"/>
      <c r="AZ12" s="67"/>
      <c r="BA12" s="67"/>
      <c r="BB12" s="67"/>
      <c r="BC12" s="67"/>
      <c r="BD12" s="69"/>
      <c r="BE12" s="67"/>
      <c r="BF12" s="70">
        <f t="shared" si="6"/>
        <v>0</v>
      </c>
      <c r="BG12" s="67"/>
      <c r="BH12" s="67"/>
      <c r="BI12" s="67"/>
      <c r="BJ12" s="67"/>
      <c r="BK12" s="67"/>
      <c r="BL12" s="98"/>
      <c r="BM12" s="98"/>
      <c r="BN12" s="98"/>
    </row>
    <row r="13" spans="1:66" s="99" customFormat="1" x14ac:dyDescent="0.25">
      <c r="A13" s="273" t="s">
        <v>180</v>
      </c>
      <c r="B13" s="273" t="s">
        <v>152</v>
      </c>
      <c r="C13" s="273" t="s">
        <v>153</v>
      </c>
      <c r="D13" s="243" t="s">
        <v>214</v>
      </c>
      <c r="E13" s="273" t="s">
        <v>181</v>
      </c>
      <c r="F13" s="273" t="s">
        <v>182</v>
      </c>
      <c r="G13" s="273" t="s">
        <v>52</v>
      </c>
      <c r="H13" s="273" t="s">
        <v>183</v>
      </c>
      <c r="I13" s="274">
        <v>3850</v>
      </c>
      <c r="J13" s="273" t="s">
        <v>168</v>
      </c>
      <c r="K13" s="273" t="s">
        <v>184</v>
      </c>
      <c r="L13" s="275">
        <v>44166</v>
      </c>
      <c r="M13" s="275">
        <v>45991</v>
      </c>
      <c r="N13" s="243">
        <f t="shared" si="0"/>
        <v>2026</v>
      </c>
      <c r="O13" s="276">
        <v>69834</v>
      </c>
      <c r="P13" s="273" t="s">
        <v>213</v>
      </c>
      <c r="Q13" s="277">
        <f t="shared" si="1"/>
        <v>83540</v>
      </c>
      <c r="R13" s="69"/>
      <c r="S13" s="97"/>
      <c r="T13" s="97"/>
      <c r="U13" s="97"/>
      <c r="V13" s="69" t="s">
        <v>123</v>
      </c>
      <c r="W13" s="65"/>
      <c r="X13" s="69"/>
      <c r="Y13" s="67"/>
      <c r="Z13" s="70">
        <f t="shared" si="2"/>
        <v>0</v>
      </c>
      <c r="AA13" s="67"/>
      <c r="AB13" s="67"/>
      <c r="AC13" s="67"/>
      <c r="AD13" s="67"/>
      <c r="AE13" s="67"/>
      <c r="AF13" s="69"/>
      <c r="AG13" s="67"/>
      <c r="AH13" s="70">
        <f t="shared" si="3"/>
        <v>0</v>
      </c>
      <c r="AI13" s="67"/>
      <c r="AJ13" s="67"/>
      <c r="AK13" s="67"/>
      <c r="AL13" s="67"/>
      <c r="AM13" s="67"/>
      <c r="AN13" s="69"/>
      <c r="AO13" s="67"/>
      <c r="AP13" s="70">
        <f t="shared" si="4"/>
        <v>0</v>
      </c>
      <c r="AQ13" s="67"/>
      <c r="AR13" s="67"/>
      <c r="AS13" s="67"/>
      <c r="AT13" s="67"/>
      <c r="AU13" s="67"/>
      <c r="AV13" s="69"/>
      <c r="AW13" s="67"/>
      <c r="AX13" s="70">
        <f t="shared" si="5"/>
        <v>0</v>
      </c>
      <c r="AY13" s="67"/>
      <c r="AZ13" s="67"/>
      <c r="BA13" s="67"/>
      <c r="BB13" s="67"/>
      <c r="BC13" s="67"/>
      <c r="BD13" s="69"/>
      <c r="BE13" s="67"/>
      <c r="BF13" s="70">
        <f t="shared" si="6"/>
        <v>0</v>
      </c>
      <c r="BG13" s="67"/>
      <c r="BH13" s="67"/>
      <c r="BI13" s="67"/>
      <c r="BJ13" s="67"/>
      <c r="BK13" s="67"/>
      <c r="BL13" s="98"/>
      <c r="BM13" s="98"/>
      <c r="BN13" s="98"/>
    </row>
    <row r="14" spans="1:66" s="99" customFormat="1" x14ac:dyDescent="0.25">
      <c r="A14" s="273" t="s">
        <v>185</v>
      </c>
      <c r="B14" s="273" t="s">
        <v>152</v>
      </c>
      <c r="C14" s="273" t="s">
        <v>153</v>
      </c>
      <c r="D14" s="243" t="s">
        <v>214</v>
      </c>
      <c r="E14" s="273" t="s">
        <v>186</v>
      </c>
      <c r="F14" s="273" t="s">
        <v>187</v>
      </c>
      <c r="G14" s="273" t="s">
        <v>188</v>
      </c>
      <c r="H14" s="273" t="s">
        <v>189</v>
      </c>
      <c r="I14" s="274">
        <v>3463</v>
      </c>
      <c r="J14" s="273" t="s">
        <v>168</v>
      </c>
      <c r="K14" s="273" t="s">
        <v>190</v>
      </c>
      <c r="L14" s="275">
        <v>43282</v>
      </c>
      <c r="M14" s="275">
        <v>45838</v>
      </c>
      <c r="N14" s="243">
        <f t="shared" si="0"/>
        <v>2026</v>
      </c>
      <c r="O14" s="276">
        <v>110815.92</v>
      </c>
      <c r="P14" s="273" t="s">
        <v>213</v>
      </c>
      <c r="Q14" s="277">
        <f t="shared" si="1"/>
        <v>123144.2</v>
      </c>
      <c r="R14" s="69"/>
      <c r="S14" s="97"/>
      <c r="T14" s="97"/>
      <c r="U14" s="97"/>
      <c r="V14" s="69" t="s">
        <v>121</v>
      </c>
      <c r="W14" s="65"/>
      <c r="X14" s="69"/>
      <c r="Y14" s="67"/>
      <c r="Z14" s="70">
        <f t="shared" si="2"/>
        <v>0</v>
      </c>
      <c r="AA14" s="67"/>
      <c r="AB14" s="67"/>
      <c r="AC14" s="67"/>
      <c r="AD14" s="67"/>
      <c r="AE14" s="67"/>
      <c r="AF14" s="69"/>
      <c r="AG14" s="67"/>
      <c r="AH14" s="70">
        <f t="shared" si="3"/>
        <v>0</v>
      </c>
      <c r="AI14" s="67"/>
      <c r="AJ14" s="67"/>
      <c r="AK14" s="67"/>
      <c r="AL14" s="67"/>
      <c r="AM14" s="67"/>
      <c r="AN14" s="69"/>
      <c r="AO14" s="67"/>
      <c r="AP14" s="70">
        <f t="shared" si="4"/>
        <v>0</v>
      </c>
      <c r="AQ14" s="67"/>
      <c r="AR14" s="67"/>
      <c r="AS14" s="67"/>
      <c r="AT14" s="67"/>
      <c r="AU14" s="67"/>
      <c r="AV14" s="69"/>
      <c r="AW14" s="67"/>
      <c r="AX14" s="70">
        <f t="shared" si="5"/>
        <v>0</v>
      </c>
      <c r="AY14" s="67"/>
      <c r="AZ14" s="67"/>
      <c r="BA14" s="67"/>
      <c r="BB14" s="67"/>
      <c r="BC14" s="67"/>
      <c r="BD14" s="69"/>
      <c r="BE14" s="67"/>
      <c r="BF14" s="70">
        <f t="shared" si="6"/>
        <v>0</v>
      </c>
      <c r="BG14" s="67"/>
      <c r="BH14" s="67"/>
      <c r="BI14" s="67"/>
      <c r="BJ14" s="67"/>
      <c r="BK14" s="67"/>
      <c r="BL14" s="98"/>
      <c r="BM14" s="98"/>
      <c r="BN14" s="98"/>
    </row>
    <row r="15" spans="1:66" s="99" customFormat="1" x14ac:dyDescent="0.25">
      <c r="A15" s="273" t="s">
        <v>191</v>
      </c>
      <c r="B15" s="273" t="s">
        <v>152</v>
      </c>
      <c r="C15" s="273" t="s">
        <v>153</v>
      </c>
      <c r="D15" s="243" t="s">
        <v>214</v>
      </c>
      <c r="E15" s="273"/>
      <c r="F15" s="273" t="s">
        <v>192</v>
      </c>
      <c r="G15" s="273" t="s">
        <v>193</v>
      </c>
      <c r="H15" s="273" t="s">
        <v>194</v>
      </c>
      <c r="I15" s="274">
        <v>1300</v>
      </c>
      <c r="J15" s="273" t="s">
        <v>157</v>
      </c>
      <c r="K15" s="273" t="s">
        <v>195</v>
      </c>
      <c r="L15" s="275">
        <v>45078</v>
      </c>
      <c r="M15" s="275">
        <v>46904</v>
      </c>
      <c r="N15" s="243">
        <f t="shared" si="0"/>
        <v>2028</v>
      </c>
      <c r="O15" s="276">
        <v>28652.04</v>
      </c>
      <c r="P15" s="273" t="s">
        <v>212</v>
      </c>
      <c r="Q15" s="277">
        <f t="shared" si="1"/>
        <v>28652.04</v>
      </c>
      <c r="R15" s="69"/>
      <c r="S15" s="97"/>
      <c r="T15" s="97"/>
      <c r="U15" s="97"/>
      <c r="V15" s="69" t="s">
        <v>122</v>
      </c>
      <c r="W15" s="65"/>
      <c r="X15" s="69"/>
      <c r="Y15" s="67"/>
      <c r="Z15" s="70">
        <f t="shared" si="2"/>
        <v>0</v>
      </c>
      <c r="AA15" s="67"/>
      <c r="AB15" s="67"/>
      <c r="AC15" s="67"/>
      <c r="AD15" s="67"/>
      <c r="AE15" s="67"/>
      <c r="AF15" s="69"/>
      <c r="AG15" s="67"/>
      <c r="AH15" s="70">
        <f t="shared" si="3"/>
        <v>0</v>
      </c>
      <c r="AI15" s="67"/>
      <c r="AJ15" s="67"/>
      <c r="AK15" s="67"/>
      <c r="AL15" s="67"/>
      <c r="AM15" s="67"/>
      <c r="AN15" s="69"/>
      <c r="AO15" s="67"/>
      <c r="AP15" s="70">
        <f t="shared" si="4"/>
        <v>0</v>
      </c>
      <c r="AQ15" s="67"/>
      <c r="AR15" s="67"/>
      <c r="AS15" s="67"/>
      <c r="AT15" s="67"/>
      <c r="AU15" s="67"/>
      <c r="AV15" s="69"/>
      <c r="AW15" s="67"/>
      <c r="AX15" s="70">
        <f t="shared" si="5"/>
        <v>0</v>
      </c>
      <c r="AY15" s="67"/>
      <c r="AZ15" s="67"/>
      <c r="BA15" s="67"/>
      <c r="BB15" s="67"/>
      <c r="BC15" s="67"/>
      <c r="BD15" s="69"/>
      <c r="BE15" s="67"/>
      <c r="BF15" s="70">
        <f t="shared" si="6"/>
        <v>0</v>
      </c>
      <c r="BG15" s="67"/>
      <c r="BH15" s="67"/>
      <c r="BI15" s="67"/>
      <c r="BJ15" s="67"/>
      <c r="BK15" s="67"/>
      <c r="BL15" s="98"/>
      <c r="BM15" s="98"/>
      <c r="BN15" s="98"/>
    </row>
    <row r="16" spans="1:66" s="99" customFormat="1" x14ac:dyDescent="0.25">
      <c r="A16" s="273" t="s">
        <v>196</v>
      </c>
      <c r="B16" s="273" t="s">
        <v>152</v>
      </c>
      <c r="C16" s="273" t="s">
        <v>153</v>
      </c>
      <c r="D16" s="243" t="s">
        <v>214</v>
      </c>
      <c r="E16" s="273" t="s">
        <v>197</v>
      </c>
      <c r="F16" s="273" t="s">
        <v>198</v>
      </c>
      <c r="G16" s="273" t="s">
        <v>199</v>
      </c>
      <c r="H16" s="273" t="s">
        <v>200</v>
      </c>
      <c r="I16" s="274">
        <v>2473</v>
      </c>
      <c r="J16" s="273" t="s">
        <v>168</v>
      </c>
      <c r="K16" s="273" t="s">
        <v>201</v>
      </c>
      <c r="L16" s="275">
        <v>45108</v>
      </c>
      <c r="M16" s="275">
        <v>46934</v>
      </c>
      <c r="N16" s="243">
        <f t="shared" si="0"/>
        <v>2029</v>
      </c>
      <c r="O16" s="276">
        <v>59747.64</v>
      </c>
      <c r="P16" s="273" t="s">
        <v>212</v>
      </c>
      <c r="Q16" s="277">
        <f t="shared" si="1"/>
        <v>59747.64</v>
      </c>
      <c r="R16" s="69"/>
      <c r="S16" s="97"/>
      <c r="T16" s="97"/>
      <c r="U16" s="97"/>
      <c r="V16" s="69" t="s">
        <v>122</v>
      </c>
      <c r="W16" s="65"/>
      <c r="X16" s="69"/>
      <c r="Y16" s="67"/>
      <c r="Z16" s="70">
        <f t="shared" si="2"/>
        <v>0</v>
      </c>
      <c r="AA16" s="67"/>
      <c r="AB16" s="67"/>
      <c r="AC16" s="67"/>
      <c r="AD16" s="67"/>
      <c r="AE16" s="67"/>
      <c r="AF16" s="69"/>
      <c r="AG16" s="67"/>
      <c r="AH16" s="70">
        <f t="shared" si="3"/>
        <v>0</v>
      </c>
      <c r="AI16" s="67"/>
      <c r="AJ16" s="67"/>
      <c r="AK16" s="67"/>
      <c r="AL16" s="67"/>
      <c r="AM16" s="67"/>
      <c r="AN16" s="69"/>
      <c r="AO16" s="67"/>
      <c r="AP16" s="70">
        <f t="shared" si="4"/>
        <v>0</v>
      </c>
      <c r="AQ16" s="67"/>
      <c r="AR16" s="67"/>
      <c r="AS16" s="67"/>
      <c r="AT16" s="67"/>
      <c r="AU16" s="67"/>
      <c r="AV16" s="69"/>
      <c r="AW16" s="67"/>
      <c r="AX16" s="70">
        <f t="shared" si="5"/>
        <v>0</v>
      </c>
      <c r="AY16" s="67"/>
      <c r="AZ16" s="67"/>
      <c r="BA16" s="67"/>
      <c r="BB16" s="67"/>
      <c r="BC16" s="67"/>
      <c r="BD16" s="69"/>
      <c r="BE16" s="67"/>
      <c r="BF16" s="70">
        <f t="shared" si="6"/>
        <v>0</v>
      </c>
      <c r="BG16" s="67"/>
      <c r="BH16" s="67"/>
      <c r="BI16" s="67"/>
      <c r="BJ16" s="67"/>
      <c r="BK16" s="67"/>
      <c r="BL16" s="98"/>
      <c r="BM16" s="98"/>
      <c r="BN16" s="98"/>
    </row>
    <row r="17" spans="1:66" s="99" customFormat="1" x14ac:dyDescent="0.25">
      <c r="A17" s="273" t="s">
        <v>202</v>
      </c>
      <c r="B17" s="273" t="s">
        <v>152</v>
      </c>
      <c r="C17" s="273" t="s">
        <v>153</v>
      </c>
      <c r="D17" s="243" t="s">
        <v>214</v>
      </c>
      <c r="E17" s="273" t="s">
        <v>203</v>
      </c>
      <c r="F17" s="273" t="s">
        <v>204</v>
      </c>
      <c r="G17" s="273" t="s">
        <v>50</v>
      </c>
      <c r="H17" s="273" t="s">
        <v>161</v>
      </c>
      <c r="I17" s="274">
        <v>4608</v>
      </c>
      <c r="J17" s="273" t="s">
        <v>205</v>
      </c>
      <c r="K17" s="273" t="s">
        <v>206</v>
      </c>
      <c r="L17" s="275">
        <v>43770</v>
      </c>
      <c r="M17" s="275">
        <v>45596</v>
      </c>
      <c r="N17" s="243">
        <f t="shared" si="0"/>
        <v>2025</v>
      </c>
      <c r="O17" s="276">
        <v>31104</v>
      </c>
      <c r="P17" s="273" t="s">
        <v>213</v>
      </c>
      <c r="Q17" s="277">
        <f t="shared" si="1"/>
        <v>47508.479999999996</v>
      </c>
      <c r="R17" s="69"/>
      <c r="S17" s="97"/>
      <c r="T17" s="97"/>
      <c r="U17" s="97"/>
      <c r="V17" s="69"/>
      <c r="W17" s="65"/>
      <c r="X17" s="69"/>
      <c r="Y17" s="67"/>
      <c r="Z17" s="70">
        <f t="shared" si="2"/>
        <v>0</v>
      </c>
      <c r="AA17" s="67"/>
      <c r="AB17" s="67"/>
      <c r="AC17" s="67"/>
      <c r="AD17" s="67"/>
      <c r="AE17" s="67"/>
      <c r="AF17" s="69"/>
      <c r="AG17" s="67"/>
      <c r="AH17" s="70">
        <f t="shared" si="3"/>
        <v>0</v>
      </c>
      <c r="AI17" s="67"/>
      <c r="AJ17" s="67"/>
      <c r="AK17" s="67"/>
      <c r="AL17" s="67"/>
      <c r="AM17" s="67"/>
      <c r="AN17" s="69"/>
      <c r="AO17" s="67"/>
      <c r="AP17" s="70">
        <f t="shared" si="4"/>
        <v>0</v>
      </c>
      <c r="AQ17" s="67"/>
      <c r="AR17" s="67"/>
      <c r="AS17" s="67"/>
      <c r="AT17" s="67"/>
      <c r="AU17" s="67"/>
      <c r="AV17" s="69"/>
      <c r="AW17" s="67"/>
      <c r="AX17" s="70">
        <f t="shared" si="5"/>
        <v>0</v>
      </c>
      <c r="AY17" s="67"/>
      <c r="AZ17" s="67"/>
      <c r="BA17" s="67"/>
      <c r="BB17" s="67"/>
      <c r="BC17" s="67"/>
      <c r="BD17" s="69"/>
      <c r="BE17" s="67"/>
      <c r="BF17" s="70">
        <f t="shared" si="6"/>
        <v>0</v>
      </c>
      <c r="BG17" s="67"/>
      <c r="BH17" s="67"/>
      <c r="BI17" s="67"/>
      <c r="BJ17" s="67"/>
      <c r="BK17" s="67"/>
      <c r="BL17" s="98"/>
      <c r="BM17" s="98"/>
      <c r="BN17" s="98"/>
    </row>
    <row r="18" spans="1:66" s="99" customFormat="1" x14ac:dyDescent="0.25">
      <c r="A18" s="273" t="s">
        <v>207</v>
      </c>
      <c r="B18" s="273" t="s">
        <v>152</v>
      </c>
      <c r="C18" s="273" t="s">
        <v>153</v>
      </c>
      <c r="D18" s="243" t="s">
        <v>214</v>
      </c>
      <c r="E18" s="273"/>
      <c r="F18" s="273" t="s">
        <v>208</v>
      </c>
      <c r="G18" s="273" t="s">
        <v>209</v>
      </c>
      <c r="H18" s="273" t="s">
        <v>210</v>
      </c>
      <c r="I18" s="274">
        <v>1428</v>
      </c>
      <c r="J18" s="273" t="s">
        <v>157</v>
      </c>
      <c r="K18" s="273" t="s">
        <v>211</v>
      </c>
      <c r="L18" s="275">
        <v>43466</v>
      </c>
      <c r="M18" s="275">
        <v>47118</v>
      </c>
      <c r="N18" s="243">
        <f t="shared" si="0"/>
        <v>2029</v>
      </c>
      <c r="O18" s="276">
        <v>40469.519999999997</v>
      </c>
      <c r="P18" s="273" t="s">
        <v>213</v>
      </c>
      <c r="Q18" s="277">
        <f t="shared" si="1"/>
        <v>45553.2</v>
      </c>
      <c r="R18" s="69"/>
      <c r="S18" s="97"/>
      <c r="T18" s="97"/>
      <c r="U18" s="97"/>
      <c r="V18" s="69" t="s">
        <v>122</v>
      </c>
      <c r="W18" s="65"/>
      <c r="X18" s="69"/>
      <c r="Y18" s="67"/>
      <c r="Z18" s="70">
        <f t="shared" si="2"/>
        <v>0</v>
      </c>
      <c r="AA18" s="67"/>
      <c r="AB18" s="67"/>
      <c r="AC18" s="67"/>
      <c r="AD18" s="67"/>
      <c r="AE18" s="67"/>
      <c r="AF18" s="69"/>
      <c r="AG18" s="67"/>
      <c r="AH18" s="70">
        <f t="shared" si="3"/>
        <v>0</v>
      </c>
      <c r="AI18" s="67"/>
      <c r="AJ18" s="67"/>
      <c r="AK18" s="67"/>
      <c r="AL18" s="67"/>
      <c r="AM18" s="67"/>
      <c r="AN18" s="69"/>
      <c r="AO18" s="67"/>
      <c r="AP18" s="70">
        <f t="shared" si="4"/>
        <v>0</v>
      </c>
      <c r="AQ18" s="67"/>
      <c r="AR18" s="67"/>
      <c r="AS18" s="67"/>
      <c r="AT18" s="67"/>
      <c r="AU18" s="67"/>
      <c r="AV18" s="69"/>
      <c r="AW18" s="67"/>
      <c r="AX18" s="70">
        <f t="shared" si="5"/>
        <v>0</v>
      </c>
      <c r="AY18" s="67"/>
      <c r="AZ18" s="67"/>
      <c r="BA18" s="67"/>
      <c r="BB18" s="67"/>
      <c r="BC18" s="67"/>
      <c r="BD18" s="69"/>
      <c r="BE18" s="67"/>
      <c r="BF18" s="70">
        <f t="shared" si="6"/>
        <v>0</v>
      </c>
      <c r="BG18" s="67"/>
      <c r="BH18" s="67"/>
      <c r="BI18" s="67"/>
      <c r="BJ18" s="67"/>
      <c r="BK18" s="67"/>
      <c r="BL18" s="98"/>
      <c r="BM18" s="98"/>
      <c r="BN18" s="98"/>
    </row>
    <row r="19" spans="1:66" s="72" customFormat="1" x14ac:dyDescent="0.25">
      <c r="A19" s="246"/>
      <c r="B19" s="246"/>
      <c r="C19" s="246"/>
      <c r="D19" s="247"/>
      <c r="E19" s="246"/>
      <c r="F19" s="246"/>
      <c r="G19" s="246"/>
      <c r="H19" s="246"/>
      <c r="I19" s="278">
        <f>SUM(I8:I18)</f>
        <v>80444</v>
      </c>
      <c r="J19" s="249"/>
      <c r="K19" s="279"/>
      <c r="L19" s="279"/>
      <c r="M19" s="279"/>
      <c r="N19" s="279"/>
      <c r="O19" s="280">
        <f>SUM(O8:O18)</f>
        <v>1646063.28</v>
      </c>
      <c r="P19" s="281"/>
      <c r="Q19" s="280">
        <f>SUM(Q8:Q18)</f>
        <v>1895195.64</v>
      </c>
      <c r="R19" s="77"/>
      <c r="S19" s="77">
        <f>SUM(S8:S18)</f>
        <v>0</v>
      </c>
      <c r="T19" s="77">
        <f>SUM(T8:T18)</f>
        <v>0</v>
      </c>
      <c r="U19" s="77">
        <f>SUM(U8:U18)</f>
        <v>0</v>
      </c>
      <c r="V19" s="100"/>
      <c r="X19" s="77">
        <f t="shared" ref="X19:BK19" si="7">SUM(X8:X18)</f>
        <v>0</v>
      </c>
      <c r="Y19" s="77">
        <f t="shared" si="7"/>
        <v>0</v>
      </c>
      <c r="Z19" s="77">
        <f t="shared" si="7"/>
        <v>0</v>
      </c>
      <c r="AA19" s="77">
        <f t="shared" si="7"/>
        <v>0</v>
      </c>
      <c r="AB19" s="77">
        <f t="shared" si="7"/>
        <v>0</v>
      </c>
      <c r="AC19" s="77">
        <f t="shared" si="7"/>
        <v>0</v>
      </c>
      <c r="AD19" s="77">
        <f t="shared" si="7"/>
        <v>0</v>
      </c>
      <c r="AE19" s="77">
        <f t="shared" si="7"/>
        <v>0</v>
      </c>
      <c r="AF19" s="77">
        <f t="shared" si="7"/>
        <v>0</v>
      </c>
      <c r="AG19" s="77">
        <f t="shared" si="7"/>
        <v>0</v>
      </c>
      <c r="AH19" s="77">
        <f t="shared" si="7"/>
        <v>0</v>
      </c>
      <c r="AI19" s="77">
        <f t="shared" si="7"/>
        <v>0</v>
      </c>
      <c r="AJ19" s="77">
        <f t="shared" si="7"/>
        <v>0</v>
      </c>
      <c r="AK19" s="77">
        <f t="shared" si="7"/>
        <v>0</v>
      </c>
      <c r="AL19" s="77">
        <f t="shared" si="7"/>
        <v>0</v>
      </c>
      <c r="AM19" s="77">
        <f t="shared" si="7"/>
        <v>0</v>
      </c>
      <c r="AN19" s="77">
        <f t="shared" si="7"/>
        <v>0</v>
      </c>
      <c r="AO19" s="77">
        <f t="shared" si="7"/>
        <v>0</v>
      </c>
      <c r="AP19" s="77">
        <f t="shared" si="7"/>
        <v>0</v>
      </c>
      <c r="AQ19" s="77">
        <f t="shared" si="7"/>
        <v>0</v>
      </c>
      <c r="AR19" s="77">
        <f t="shared" si="7"/>
        <v>0</v>
      </c>
      <c r="AS19" s="77">
        <f t="shared" si="7"/>
        <v>0</v>
      </c>
      <c r="AT19" s="77">
        <f t="shared" si="7"/>
        <v>0</v>
      </c>
      <c r="AU19" s="77">
        <f t="shared" si="7"/>
        <v>0</v>
      </c>
      <c r="AV19" s="77">
        <f t="shared" si="7"/>
        <v>0</v>
      </c>
      <c r="AW19" s="77">
        <f t="shared" si="7"/>
        <v>0</v>
      </c>
      <c r="AX19" s="77">
        <f t="shared" si="7"/>
        <v>0</v>
      </c>
      <c r="AY19" s="77">
        <f t="shared" si="7"/>
        <v>0</v>
      </c>
      <c r="AZ19" s="77">
        <f t="shared" si="7"/>
        <v>0</v>
      </c>
      <c r="BA19" s="77">
        <f t="shared" si="7"/>
        <v>0</v>
      </c>
      <c r="BB19" s="77">
        <f t="shared" si="7"/>
        <v>0</v>
      </c>
      <c r="BC19" s="77">
        <f t="shared" si="7"/>
        <v>0</v>
      </c>
      <c r="BD19" s="77">
        <f t="shared" si="7"/>
        <v>0</v>
      </c>
      <c r="BE19" s="77">
        <f t="shared" si="7"/>
        <v>0</v>
      </c>
      <c r="BF19" s="77">
        <f t="shared" si="7"/>
        <v>0</v>
      </c>
      <c r="BG19" s="77">
        <f t="shared" si="7"/>
        <v>0</v>
      </c>
      <c r="BH19" s="77">
        <f t="shared" si="7"/>
        <v>0</v>
      </c>
      <c r="BI19" s="77">
        <f t="shared" si="7"/>
        <v>0</v>
      </c>
      <c r="BJ19" s="77">
        <f t="shared" si="7"/>
        <v>0</v>
      </c>
      <c r="BK19" s="77">
        <f t="shared" si="7"/>
        <v>0</v>
      </c>
    </row>
    <row r="20" spans="1:66" x14ac:dyDescent="0.25">
      <c r="A20" s="80"/>
      <c r="B20" s="80"/>
      <c r="C20" s="80"/>
      <c r="D20" s="74"/>
      <c r="E20" s="80"/>
      <c r="F20" s="80"/>
      <c r="G20" s="80"/>
      <c r="H20" s="80"/>
      <c r="I20" s="81"/>
      <c r="J20" s="82"/>
    </row>
    <row r="21" spans="1:66" x14ac:dyDescent="0.25">
      <c r="A21" s="118"/>
      <c r="B21" s="118"/>
      <c r="C21" s="118"/>
      <c r="D21" s="74"/>
      <c r="E21" s="80"/>
      <c r="F21" s="80"/>
      <c r="G21" s="80"/>
      <c r="H21" s="80"/>
      <c r="I21" s="81"/>
      <c r="J21" s="82"/>
    </row>
    <row r="22" spans="1:66" x14ac:dyDescent="0.25">
      <c r="A22" s="180" t="s">
        <v>55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84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 t="s">
        <v>55</v>
      </c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 t="s">
        <v>55</v>
      </c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</row>
    <row r="23" spans="1:66" s="49" customFormat="1" x14ac:dyDescent="0.25">
      <c r="A23" s="189" t="s">
        <v>56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53" t="s">
        <v>4</v>
      </c>
      <c r="R23" s="119"/>
      <c r="S23" s="186"/>
      <c r="T23" s="187"/>
      <c r="U23" s="188"/>
      <c r="V23" s="186" t="s">
        <v>6</v>
      </c>
      <c r="W23" s="188"/>
      <c r="X23" s="190" t="s">
        <v>7</v>
      </c>
      <c r="Y23" s="190"/>
      <c r="Z23" s="190"/>
      <c r="AA23" s="55" t="s">
        <v>8</v>
      </c>
      <c r="AB23" s="190" t="s">
        <v>9</v>
      </c>
      <c r="AC23" s="190"/>
      <c r="AD23" s="190"/>
      <c r="AE23" s="55" t="s">
        <v>10</v>
      </c>
      <c r="AF23" s="190" t="s">
        <v>11</v>
      </c>
      <c r="AG23" s="190"/>
      <c r="AH23" s="190"/>
      <c r="AI23" s="55" t="s">
        <v>8</v>
      </c>
      <c r="AJ23" s="190" t="s">
        <v>9</v>
      </c>
      <c r="AK23" s="190"/>
      <c r="AL23" s="190"/>
      <c r="AM23" s="55" t="s">
        <v>10</v>
      </c>
      <c r="AN23" s="190" t="s">
        <v>11</v>
      </c>
      <c r="AO23" s="190"/>
      <c r="AP23" s="190"/>
      <c r="AQ23" s="55" t="s">
        <v>8</v>
      </c>
      <c r="AR23" s="190" t="s">
        <v>9</v>
      </c>
      <c r="AS23" s="190"/>
      <c r="AT23" s="190"/>
      <c r="AU23" s="55" t="s">
        <v>10</v>
      </c>
      <c r="AV23" s="190" t="s">
        <v>11</v>
      </c>
      <c r="AW23" s="190"/>
      <c r="AX23" s="190"/>
      <c r="AY23" s="55" t="s">
        <v>8</v>
      </c>
      <c r="AZ23" s="190" t="s">
        <v>9</v>
      </c>
      <c r="BA23" s="190"/>
      <c r="BB23" s="190"/>
      <c r="BC23" s="55" t="s">
        <v>10</v>
      </c>
      <c r="BD23" s="190" t="s">
        <v>11</v>
      </c>
      <c r="BE23" s="190"/>
      <c r="BF23" s="190"/>
      <c r="BG23" s="55" t="s">
        <v>8</v>
      </c>
      <c r="BH23" s="190" t="s">
        <v>9</v>
      </c>
      <c r="BI23" s="190"/>
      <c r="BJ23" s="190"/>
      <c r="BK23" s="55" t="s">
        <v>10</v>
      </c>
      <c r="BL23" s="186"/>
      <c r="BM23" s="187"/>
      <c r="BN23" s="188"/>
    </row>
    <row r="24" spans="1:66" s="117" customFormat="1" ht="14.45" customHeight="1" x14ac:dyDescent="0.25">
      <c r="A24" s="181" t="s">
        <v>12</v>
      </c>
      <c r="B24" s="181" t="s">
        <v>13</v>
      </c>
      <c r="C24" s="181" t="s">
        <v>14</v>
      </c>
      <c r="D24" s="181" t="s">
        <v>15</v>
      </c>
      <c r="E24" s="181" t="s">
        <v>16</v>
      </c>
      <c r="F24" s="181" t="s">
        <v>17</v>
      </c>
      <c r="G24" s="181" t="s">
        <v>18</v>
      </c>
      <c r="H24" s="181" t="s">
        <v>19</v>
      </c>
      <c r="I24" s="185" t="s">
        <v>20</v>
      </c>
      <c r="J24" s="185" t="s">
        <v>21</v>
      </c>
      <c r="K24" s="181" t="s">
        <v>22</v>
      </c>
      <c r="L24" s="181" t="s">
        <v>23</v>
      </c>
      <c r="M24" s="181" t="s">
        <v>24</v>
      </c>
      <c r="N24" s="184" t="s">
        <v>221</v>
      </c>
      <c r="O24" s="181" t="s">
        <v>25</v>
      </c>
      <c r="P24" s="181" t="s">
        <v>26</v>
      </c>
      <c r="Q24" s="181" t="s">
        <v>57</v>
      </c>
      <c r="R24" s="120"/>
      <c r="S24" s="177" t="s">
        <v>28</v>
      </c>
      <c r="T24" s="178"/>
      <c r="U24" s="179"/>
      <c r="V24" s="182"/>
      <c r="W24" s="183"/>
      <c r="X24" s="177" t="s">
        <v>29</v>
      </c>
      <c r="Y24" s="178"/>
      <c r="Z24" s="178"/>
      <c r="AA24" s="178"/>
      <c r="AB24" s="178"/>
      <c r="AC24" s="178"/>
      <c r="AD24" s="178"/>
      <c r="AE24" s="179"/>
      <c r="AF24" s="177" t="s">
        <v>30</v>
      </c>
      <c r="AG24" s="178"/>
      <c r="AH24" s="178"/>
      <c r="AI24" s="178"/>
      <c r="AJ24" s="178"/>
      <c r="AK24" s="178"/>
      <c r="AL24" s="178"/>
      <c r="AM24" s="179"/>
      <c r="AN24" s="177" t="s">
        <v>31</v>
      </c>
      <c r="AO24" s="178"/>
      <c r="AP24" s="178"/>
      <c r="AQ24" s="178"/>
      <c r="AR24" s="178"/>
      <c r="AS24" s="178"/>
      <c r="AT24" s="178"/>
      <c r="AU24" s="179"/>
      <c r="AV24" s="177" t="s">
        <v>32</v>
      </c>
      <c r="AW24" s="178"/>
      <c r="AX24" s="178"/>
      <c r="AY24" s="178"/>
      <c r="AZ24" s="178"/>
      <c r="BA24" s="178"/>
      <c r="BB24" s="178"/>
      <c r="BC24" s="179"/>
      <c r="BD24" s="177" t="s">
        <v>33</v>
      </c>
      <c r="BE24" s="178"/>
      <c r="BF24" s="178"/>
      <c r="BG24" s="178"/>
      <c r="BH24" s="178"/>
      <c r="BI24" s="178"/>
      <c r="BJ24" s="178"/>
      <c r="BK24" s="179"/>
      <c r="BL24" s="58"/>
      <c r="BM24" s="58"/>
      <c r="BN24" s="58"/>
    </row>
    <row r="25" spans="1:66" s="52" customFormat="1" ht="75" x14ac:dyDescent="0.25">
      <c r="A25" s="181"/>
      <c r="B25" s="181"/>
      <c r="C25" s="181"/>
      <c r="D25" s="181"/>
      <c r="E25" s="181"/>
      <c r="F25" s="181"/>
      <c r="G25" s="181"/>
      <c r="H25" s="181"/>
      <c r="I25" s="185"/>
      <c r="J25" s="185"/>
      <c r="K25" s="181"/>
      <c r="L25" s="181"/>
      <c r="M25" s="181"/>
      <c r="N25" s="184"/>
      <c r="O25" s="181"/>
      <c r="P25" s="181"/>
      <c r="Q25" s="181"/>
      <c r="R25" s="88"/>
      <c r="S25" s="62" t="s">
        <v>35</v>
      </c>
      <c r="T25" s="62" t="s">
        <v>36</v>
      </c>
      <c r="U25" s="62" t="s">
        <v>37</v>
      </c>
      <c r="V25" s="62" t="s">
        <v>38</v>
      </c>
      <c r="W25" s="62" t="s">
        <v>39</v>
      </c>
      <c r="X25" s="62" t="s">
        <v>40</v>
      </c>
      <c r="Y25" s="62" t="s">
        <v>41</v>
      </c>
      <c r="Z25" s="62" t="s">
        <v>42</v>
      </c>
      <c r="AA25" s="62" t="s">
        <v>43</v>
      </c>
      <c r="AB25" s="62" t="s">
        <v>35</v>
      </c>
      <c r="AC25" s="62" t="s">
        <v>36</v>
      </c>
      <c r="AD25" s="62" t="s">
        <v>44</v>
      </c>
      <c r="AE25" s="62" t="s">
        <v>45</v>
      </c>
      <c r="AF25" s="62" t="s">
        <v>40</v>
      </c>
      <c r="AG25" s="62" t="s">
        <v>41</v>
      </c>
      <c r="AH25" s="62" t="s">
        <v>42</v>
      </c>
      <c r="AI25" s="62" t="s">
        <v>43</v>
      </c>
      <c r="AJ25" s="62" t="s">
        <v>35</v>
      </c>
      <c r="AK25" s="62" t="s">
        <v>36</v>
      </c>
      <c r="AL25" s="62" t="s">
        <v>44</v>
      </c>
      <c r="AM25" s="62" t="s">
        <v>45</v>
      </c>
      <c r="AN25" s="62" t="s">
        <v>40</v>
      </c>
      <c r="AO25" s="62" t="s">
        <v>41</v>
      </c>
      <c r="AP25" s="62" t="s">
        <v>42</v>
      </c>
      <c r="AQ25" s="62" t="s">
        <v>43</v>
      </c>
      <c r="AR25" s="62" t="s">
        <v>35</v>
      </c>
      <c r="AS25" s="62" t="s">
        <v>36</v>
      </c>
      <c r="AT25" s="62" t="s">
        <v>44</v>
      </c>
      <c r="AU25" s="62" t="s">
        <v>45</v>
      </c>
      <c r="AV25" s="62" t="s">
        <v>40</v>
      </c>
      <c r="AW25" s="62" t="s">
        <v>41</v>
      </c>
      <c r="AX25" s="62" t="s">
        <v>42</v>
      </c>
      <c r="AY25" s="62" t="s">
        <v>43</v>
      </c>
      <c r="AZ25" s="62" t="s">
        <v>35</v>
      </c>
      <c r="BA25" s="62" t="s">
        <v>36</v>
      </c>
      <c r="BB25" s="62" t="s">
        <v>44</v>
      </c>
      <c r="BC25" s="62" t="s">
        <v>45</v>
      </c>
      <c r="BD25" s="62" t="s">
        <v>40</v>
      </c>
      <c r="BE25" s="62" t="s">
        <v>41</v>
      </c>
      <c r="BF25" s="62" t="s">
        <v>42</v>
      </c>
      <c r="BG25" s="62" t="s">
        <v>43</v>
      </c>
      <c r="BH25" s="62" t="s">
        <v>35</v>
      </c>
      <c r="BI25" s="62" t="s">
        <v>36</v>
      </c>
      <c r="BJ25" s="62" t="s">
        <v>44</v>
      </c>
      <c r="BK25" s="62" t="s">
        <v>45</v>
      </c>
      <c r="BL25" s="63" t="s">
        <v>46</v>
      </c>
      <c r="BM25" s="63" t="s">
        <v>47</v>
      </c>
      <c r="BN25" s="63" t="s">
        <v>48</v>
      </c>
    </row>
    <row r="26" spans="1:66" s="72" customFormat="1" x14ac:dyDescent="0.25">
      <c r="A26" s="64"/>
      <c r="B26" s="89" t="s">
        <v>152</v>
      </c>
      <c r="C26" s="89" t="s">
        <v>153</v>
      </c>
      <c r="D26" s="65" t="s">
        <v>214</v>
      </c>
      <c r="E26" s="64"/>
      <c r="F26" s="64"/>
      <c r="G26" s="64"/>
      <c r="H26" s="64"/>
      <c r="I26" s="121"/>
      <c r="J26" s="122"/>
      <c r="K26" s="66"/>
      <c r="L26" s="66"/>
      <c r="M26" s="66"/>
      <c r="N26" s="66"/>
      <c r="O26" s="67"/>
      <c r="P26" s="66"/>
      <c r="Q26" s="69">
        <f t="shared" ref="Q26:Q39" si="8">IF(P26="Yes",O26*1,I26*3.56+O26)</f>
        <v>0</v>
      </c>
      <c r="R26" s="66"/>
      <c r="S26" s="67"/>
      <c r="T26" s="67"/>
      <c r="U26" s="67"/>
      <c r="V26" s="69"/>
      <c r="W26" s="66"/>
      <c r="X26" s="67"/>
      <c r="Y26" s="67"/>
      <c r="Z26" s="70">
        <f>X26+Y26</f>
        <v>0</v>
      </c>
      <c r="AA26" s="67"/>
      <c r="AB26" s="67"/>
      <c r="AC26" s="67"/>
      <c r="AD26" s="67"/>
      <c r="AE26" s="67"/>
      <c r="AF26" s="67"/>
      <c r="AG26" s="67"/>
      <c r="AH26" s="70">
        <f>AF26+AG26</f>
        <v>0</v>
      </c>
      <c r="AI26" s="67"/>
      <c r="AJ26" s="67"/>
      <c r="AK26" s="67"/>
      <c r="AL26" s="67"/>
      <c r="AM26" s="67"/>
      <c r="AN26" s="67"/>
      <c r="AO26" s="67"/>
      <c r="AP26" s="70">
        <f>AN26+AO26</f>
        <v>0</v>
      </c>
      <c r="AQ26" s="67"/>
      <c r="AR26" s="67"/>
      <c r="AS26" s="67"/>
      <c r="AT26" s="67"/>
      <c r="AU26" s="67"/>
      <c r="AV26" s="67"/>
      <c r="AW26" s="67"/>
      <c r="AX26" s="70">
        <f>AV26+AW26</f>
        <v>0</v>
      </c>
      <c r="AY26" s="67"/>
      <c r="AZ26" s="67"/>
      <c r="BA26" s="67"/>
      <c r="BB26" s="67"/>
      <c r="BC26" s="67"/>
      <c r="BD26" s="67"/>
      <c r="BE26" s="67"/>
      <c r="BF26" s="70">
        <f>BD26+BE26</f>
        <v>0</v>
      </c>
      <c r="BG26" s="67"/>
      <c r="BH26" s="67"/>
      <c r="BI26" s="67"/>
      <c r="BJ26" s="67"/>
      <c r="BK26" s="67"/>
      <c r="BL26" s="66"/>
      <c r="BM26" s="66"/>
      <c r="BN26" s="66"/>
    </row>
    <row r="27" spans="1:66" s="72" customFormat="1" x14ac:dyDescent="0.25">
      <c r="A27" s="64"/>
      <c r="B27" s="89" t="s">
        <v>152</v>
      </c>
      <c r="C27" s="89" t="s">
        <v>153</v>
      </c>
      <c r="D27" s="65" t="s">
        <v>214</v>
      </c>
      <c r="E27" s="64"/>
      <c r="F27" s="64"/>
      <c r="G27" s="64"/>
      <c r="H27" s="64"/>
      <c r="I27" s="121"/>
      <c r="J27" s="122"/>
      <c r="K27" s="66"/>
      <c r="L27" s="66"/>
      <c r="M27" s="66"/>
      <c r="N27" s="66"/>
      <c r="O27" s="67"/>
      <c r="P27" s="66"/>
      <c r="Q27" s="69">
        <f t="shared" si="8"/>
        <v>0</v>
      </c>
      <c r="R27" s="66"/>
      <c r="S27" s="67"/>
      <c r="T27" s="67"/>
      <c r="U27" s="67"/>
      <c r="V27" s="69"/>
      <c r="W27" s="66"/>
      <c r="X27" s="67"/>
      <c r="Y27" s="67"/>
      <c r="Z27" s="70">
        <f t="shared" ref="Z27:Z39" si="9">X27+Y27</f>
        <v>0</v>
      </c>
      <c r="AA27" s="67"/>
      <c r="AB27" s="67"/>
      <c r="AC27" s="67"/>
      <c r="AD27" s="67"/>
      <c r="AE27" s="67"/>
      <c r="AF27" s="67"/>
      <c r="AG27" s="67"/>
      <c r="AH27" s="70">
        <f t="shared" ref="AH27:AH39" si="10">AF27+AG27</f>
        <v>0</v>
      </c>
      <c r="AI27" s="67"/>
      <c r="AJ27" s="67"/>
      <c r="AK27" s="67"/>
      <c r="AL27" s="67"/>
      <c r="AM27" s="67"/>
      <c r="AN27" s="67"/>
      <c r="AO27" s="67"/>
      <c r="AP27" s="70">
        <f t="shared" ref="AP27:AP39" si="11">AN27+AO27</f>
        <v>0</v>
      </c>
      <c r="AQ27" s="67"/>
      <c r="AR27" s="67"/>
      <c r="AS27" s="67"/>
      <c r="AT27" s="67"/>
      <c r="AU27" s="67"/>
      <c r="AV27" s="67"/>
      <c r="AW27" s="67"/>
      <c r="AX27" s="70">
        <f t="shared" ref="AX27:AX39" si="12">AV27+AW27</f>
        <v>0</v>
      </c>
      <c r="AY27" s="67"/>
      <c r="AZ27" s="67"/>
      <c r="BA27" s="67"/>
      <c r="BB27" s="67"/>
      <c r="BC27" s="67"/>
      <c r="BD27" s="67"/>
      <c r="BE27" s="67"/>
      <c r="BF27" s="70">
        <f t="shared" ref="BF27:BF39" si="13">BD27+BE27</f>
        <v>0</v>
      </c>
      <c r="BG27" s="67"/>
      <c r="BH27" s="67"/>
      <c r="BI27" s="67"/>
      <c r="BJ27" s="67"/>
      <c r="BK27" s="67"/>
      <c r="BL27" s="66"/>
      <c r="BM27" s="66"/>
      <c r="BN27" s="66"/>
    </row>
    <row r="28" spans="1:66" s="72" customFormat="1" x14ac:dyDescent="0.25">
      <c r="A28" s="64"/>
      <c r="B28" s="89" t="s">
        <v>152</v>
      </c>
      <c r="C28" s="89" t="s">
        <v>153</v>
      </c>
      <c r="D28" s="65" t="s">
        <v>214</v>
      </c>
      <c r="E28" s="64"/>
      <c r="F28" s="64"/>
      <c r="G28" s="64"/>
      <c r="H28" s="64"/>
      <c r="I28" s="121"/>
      <c r="J28" s="122"/>
      <c r="K28" s="66"/>
      <c r="L28" s="66"/>
      <c r="M28" s="66"/>
      <c r="N28" s="66"/>
      <c r="O28" s="67"/>
      <c r="P28" s="66"/>
      <c r="Q28" s="69">
        <f t="shared" si="8"/>
        <v>0</v>
      </c>
      <c r="R28" s="66"/>
      <c r="S28" s="67"/>
      <c r="T28" s="67"/>
      <c r="U28" s="67"/>
      <c r="V28" s="69"/>
      <c r="W28" s="66"/>
      <c r="X28" s="67"/>
      <c r="Y28" s="67"/>
      <c r="Z28" s="70">
        <f t="shared" si="9"/>
        <v>0</v>
      </c>
      <c r="AA28" s="67"/>
      <c r="AB28" s="67"/>
      <c r="AC28" s="67"/>
      <c r="AD28" s="67"/>
      <c r="AE28" s="67"/>
      <c r="AF28" s="67"/>
      <c r="AG28" s="67"/>
      <c r="AH28" s="70">
        <f t="shared" si="10"/>
        <v>0</v>
      </c>
      <c r="AI28" s="67"/>
      <c r="AJ28" s="67"/>
      <c r="AK28" s="67"/>
      <c r="AL28" s="67"/>
      <c r="AM28" s="67"/>
      <c r="AN28" s="67"/>
      <c r="AO28" s="67"/>
      <c r="AP28" s="70">
        <f t="shared" si="11"/>
        <v>0</v>
      </c>
      <c r="AQ28" s="67"/>
      <c r="AR28" s="67"/>
      <c r="AS28" s="67"/>
      <c r="AT28" s="67"/>
      <c r="AU28" s="67"/>
      <c r="AV28" s="67"/>
      <c r="AW28" s="67"/>
      <c r="AX28" s="70">
        <f t="shared" si="12"/>
        <v>0</v>
      </c>
      <c r="AY28" s="67"/>
      <c r="AZ28" s="67"/>
      <c r="BA28" s="67"/>
      <c r="BB28" s="67"/>
      <c r="BC28" s="67"/>
      <c r="BD28" s="67"/>
      <c r="BE28" s="67"/>
      <c r="BF28" s="70">
        <f t="shared" si="13"/>
        <v>0</v>
      </c>
      <c r="BG28" s="67"/>
      <c r="BH28" s="67"/>
      <c r="BI28" s="67"/>
      <c r="BJ28" s="67"/>
      <c r="BK28" s="67"/>
      <c r="BL28" s="66"/>
      <c r="BM28" s="66"/>
      <c r="BN28" s="66"/>
    </row>
    <row r="29" spans="1:66" s="72" customFormat="1" x14ac:dyDescent="0.25">
      <c r="A29" s="64"/>
      <c r="B29" s="89" t="s">
        <v>152</v>
      </c>
      <c r="C29" s="89" t="s">
        <v>153</v>
      </c>
      <c r="D29" s="65" t="s">
        <v>214</v>
      </c>
      <c r="E29" s="64"/>
      <c r="F29" s="64"/>
      <c r="G29" s="64"/>
      <c r="H29" s="64"/>
      <c r="I29" s="121"/>
      <c r="J29" s="122"/>
      <c r="K29" s="66"/>
      <c r="L29" s="66"/>
      <c r="M29" s="66"/>
      <c r="N29" s="66"/>
      <c r="O29" s="67"/>
      <c r="P29" s="66"/>
      <c r="Q29" s="69">
        <f t="shared" si="8"/>
        <v>0</v>
      </c>
      <c r="R29" s="66"/>
      <c r="S29" s="67"/>
      <c r="T29" s="67"/>
      <c r="U29" s="67"/>
      <c r="V29" s="69"/>
      <c r="W29" s="66"/>
      <c r="X29" s="67"/>
      <c r="Y29" s="67"/>
      <c r="Z29" s="70">
        <f t="shared" si="9"/>
        <v>0</v>
      </c>
      <c r="AA29" s="67"/>
      <c r="AB29" s="67"/>
      <c r="AC29" s="67"/>
      <c r="AD29" s="67"/>
      <c r="AE29" s="67"/>
      <c r="AF29" s="67"/>
      <c r="AG29" s="67"/>
      <c r="AH29" s="70">
        <f t="shared" si="10"/>
        <v>0</v>
      </c>
      <c r="AI29" s="67"/>
      <c r="AJ29" s="67"/>
      <c r="AK29" s="67"/>
      <c r="AL29" s="67"/>
      <c r="AM29" s="67"/>
      <c r="AN29" s="67"/>
      <c r="AO29" s="67"/>
      <c r="AP29" s="70">
        <f t="shared" si="11"/>
        <v>0</v>
      </c>
      <c r="AQ29" s="67"/>
      <c r="AR29" s="67"/>
      <c r="AS29" s="67"/>
      <c r="AT29" s="67"/>
      <c r="AU29" s="67"/>
      <c r="AV29" s="67"/>
      <c r="AW29" s="67"/>
      <c r="AX29" s="70">
        <f t="shared" si="12"/>
        <v>0</v>
      </c>
      <c r="AY29" s="67"/>
      <c r="AZ29" s="67"/>
      <c r="BA29" s="67"/>
      <c r="BB29" s="67"/>
      <c r="BC29" s="67"/>
      <c r="BD29" s="67"/>
      <c r="BE29" s="67"/>
      <c r="BF29" s="70">
        <f t="shared" si="13"/>
        <v>0</v>
      </c>
      <c r="BG29" s="67"/>
      <c r="BH29" s="67"/>
      <c r="BI29" s="67"/>
      <c r="BJ29" s="67"/>
      <c r="BK29" s="67"/>
      <c r="BL29" s="66"/>
      <c r="BM29" s="66"/>
      <c r="BN29" s="66"/>
    </row>
    <row r="30" spans="1:66" s="72" customFormat="1" x14ac:dyDescent="0.25">
      <c r="A30" s="64"/>
      <c r="B30" s="89" t="s">
        <v>152</v>
      </c>
      <c r="C30" s="89" t="s">
        <v>153</v>
      </c>
      <c r="D30" s="65" t="s">
        <v>214</v>
      </c>
      <c r="E30" s="64"/>
      <c r="F30" s="64"/>
      <c r="G30" s="64"/>
      <c r="H30" s="64"/>
      <c r="I30" s="121"/>
      <c r="J30" s="123"/>
      <c r="K30" s="124"/>
      <c r="L30" s="124"/>
      <c r="M30" s="66"/>
      <c r="N30" s="66"/>
      <c r="O30" s="67"/>
      <c r="P30" s="66"/>
      <c r="Q30" s="69">
        <f t="shared" si="8"/>
        <v>0</v>
      </c>
      <c r="R30" s="66"/>
      <c r="S30" s="67"/>
      <c r="T30" s="67"/>
      <c r="U30" s="67"/>
      <c r="V30" s="69"/>
      <c r="W30" s="66"/>
      <c r="X30" s="67"/>
      <c r="Y30" s="67"/>
      <c r="Z30" s="70">
        <f t="shared" si="9"/>
        <v>0</v>
      </c>
      <c r="AA30" s="67"/>
      <c r="AB30" s="67"/>
      <c r="AC30" s="67"/>
      <c r="AD30" s="67"/>
      <c r="AE30" s="67"/>
      <c r="AF30" s="67"/>
      <c r="AG30" s="67"/>
      <c r="AH30" s="70">
        <f t="shared" si="10"/>
        <v>0</v>
      </c>
      <c r="AI30" s="67"/>
      <c r="AJ30" s="67"/>
      <c r="AK30" s="67"/>
      <c r="AL30" s="67"/>
      <c r="AM30" s="67"/>
      <c r="AN30" s="67"/>
      <c r="AO30" s="67"/>
      <c r="AP30" s="70">
        <f t="shared" si="11"/>
        <v>0</v>
      </c>
      <c r="AQ30" s="67"/>
      <c r="AR30" s="67"/>
      <c r="AS30" s="67"/>
      <c r="AT30" s="67"/>
      <c r="AU30" s="67"/>
      <c r="AV30" s="67"/>
      <c r="AW30" s="67"/>
      <c r="AX30" s="70">
        <f t="shared" si="12"/>
        <v>0</v>
      </c>
      <c r="AY30" s="67"/>
      <c r="AZ30" s="67"/>
      <c r="BA30" s="67"/>
      <c r="BB30" s="67"/>
      <c r="BC30" s="67"/>
      <c r="BD30" s="67"/>
      <c r="BE30" s="67"/>
      <c r="BF30" s="70">
        <f t="shared" si="13"/>
        <v>0</v>
      </c>
      <c r="BG30" s="67"/>
      <c r="BH30" s="67"/>
      <c r="BI30" s="67"/>
      <c r="BJ30" s="67"/>
      <c r="BK30" s="67"/>
      <c r="BL30" s="66"/>
      <c r="BM30" s="66"/>
      <c r="BN30" s="66"/>
    </row>
    <row r="31" spans="1:66" s="72" customFormat="1" x14ac:dyDescent="0.25">
      <c r="A31" s="64"/>
      <c r="B31" s="89" t="s">
        <v>152</v>
      </c>
      <c r="C31" s="89" t="s">
        <v>153</v>
      </c>
      <c r="D31" s="65" t="s">
        <v>214</v>
      </c>
      <c r="E31" s="64"/>
      <c r="F31" s="64"/>
      <c r="G31" s="64"/>
      <c r="H31" s="64"/>
      <c r="I31" s="121"/>
      <c r="J31" s="122"/>
      <c r="K31" s="122"/>
      <c r="L31" s="122"/>
      <c r="M31" s="66"/>
      <c r="N31" s="66"/>
      <c r="O31" s="67"/>
      <c r="P31" s="66"/>
      <c r="Q31" s="69">
        <f t="shared" si="8"/>
        <v>0</v>
      </c>
      <c r="R31" s="66"/>
      <c r="S31" s="67"/>
      <c r="T31" s="67"/>
      <c r="U31" s="67"/>
      <c r="V31" s="69"/>
      <c r="W31" s="66"/>
      <c r="X31" s="67"/>
      <c r="Y31" s="67"/>
      <c r="Z31" s="70">
        <f t="shared" si="9"/>
        <v>0</v>
      </c>
      <c r="AA31" s="67"/>
      <c r="AB31" s="67"/>
      <c r="AC31" s="67"/>
      <c r="AD31" s="67"/>
      <c r="AE31" s="67"/>
      <c r="AF31" s="67"/>
      <c r="AG31" s="67"/>
      <c r="AH31" s="70">
        <f t="shared" si="10"/>
        <v>0</v>
      </c>
      <c r="AI31" s="67"/>
      <c r="AJ31" s="67"/>
      <c r="AK31" s="67"/>
      <c r="AL31" s="67"/>
      <c r="AM31" s="67"/>
      <c r="AN31" s="67"/>
      <c r="AO31" s="67"/>
      <c r="AP31" s="70">
        <f t="shared" si="11"/>
        <v>0</v>
      </c>
      <c r="AQ31" s="67"/>
      <c r="AR31" s="67"/>
      <c r="AS31" s="67"/>
      <c r="AT31" s="67"/>
      <c r="AU31" s="67"/>
      <c r="AV31" s="67"/>
      <c r="AW31" s="67"/>
      <c r="AX31" s="70">
        <f t="shared" si="12"/>
        <v>0</v>
      </c>
      <c r="AY31" s="67"/>
      <c r="AZ31" s="67"/>
      <c r="BA31" s="67"/>
      <c r="BB31" s="67"/>
      <c r="BC31" s="67"/>
      <c r="BD31" s="67"/>
      <c r="BE31" s="67"/>
      <c r="BF31" s="70">
        <f t="shared" si="13"/>
        <v>0</v>
      </c>
      <c r="BG31" s="67"/>
      <c r="BH31" s="67"/>
      <c r="BI31" s="67"/>
      <c r="BJ31" s="67"/>
      <c r="BK31" s="67"/>
      <c r="BL31" s="66"/>
      <c r="BM31" s="66"/>
      <c r="BN31" s="66"/>
    </row>
    <row r="32" spans="1:66" s="72" customFormat="1" x14ac:dyDescent="0.25">
      <c r="A32" s="64"/>
      <c r="B32" s="89" t="s">
        <v>152</v>
      </c>
      <c r="C32" s="89" t="s">
        <v>153</v>
      </c>
      <c r="D32" s="65" t="s">
        <v>214</v>
      </c>
      <c r="E32" s="64"/>
      <c r="F32" s="64"/>
      <c r="G32" s="64"/>
      <c r="H32" s="64"/>
      <c r="I32" s="121"/>
      <c r="J32" s="122"/>
      <c r="K32" s="122"/>
      <c r="L32" s="122"/>
      <c r="M32" s="66"/>
      <c r="N32" s="66"/>
      <c r="O32" s="67"/>
      <c r="P32" s="66"/>
      <c r="Q32" s="69">
        <f t="shared" si="8"/>
        <v>0</v>
      </c>
      <c r="R32" s="66"/>
      <c r="S32" s="67"/>
      <c r="T32" s="67"/>
      <c r="U32" s="67"/>
      <c r="V32" s="69"/>
      <c r="W32" s="66"/>
      <c r="X32" s="67"/>
      <c r="Y32" s="67"/>
      <c r="Z32" s="70">
        <f t="shared" si="9"/>
        <v>0</v>
      </c>
      <c r="AA32" s="67"/>
      <c r="AB32" s="67"/>
      <c r="AC32" s="67"/>
      <c r="AD32" s="67"/>
      <c r="AE32" s="67"/>
      <c r="AF32" s="67"/>
      <c r="AG32" s="67"/>
      <c r="AH32" s="70">
        <f t="shared" si="10"/>
        <v>0</v>
      </c>
      <c r="AI32" s="67"/>
      <c r="AJ32" s="67"/>
      <c r="AK32" s="67"/>
      <c r="AL32" s="67"/>
      <c r="AM32" s="67"/>
      <c r="AN32" s="67"/>
      <c r="AO32" s="67"/>
      <c r="AP32" s="70">
        <f t="shared" si="11"/>
        <v>0</v>
      </c>
      <c r="AQ32" s="67"/>
      <c r="AR32" s="67"/>
      <c r="AS32" s="67"/>
      <c r="AT32" s="67"/>
      <c r="AU32" s="67"/>
      <c r="AV32" s="67"/>
      <c r="AW32" s="67"/>
      <c r="AX32" s="70">
        <f t="shared" si="12"/>
        <v>0</v>
      </c>
      <c r="AY32" s="67"/>
      <c r="AZ32" s="67"/>
      <c r="BA32" s="67"/>
      <c r="BB32" s="67"/>
      <c r="BC32" s="67"/>
      <c r="BD32" s="67"/>
      <c r="BE32" s="67"/>
      <c r="BF32" s="70">
        <f t="shared" si="13"/>
        <v>0</v>
      </c>
      <c r="BG32" s="67"/>
      <c r="BH32" s="67"/>
      <c r="BI32" s="67"/>
      <c r="BJ32" s="67"/>
      <c r="BK32" s="67"/>
      <c r="BL32" s="66"/>
      <c r="BM32" s="66"/>
      <c r="BN32" s="66"/>
    </row>
    <row r="33" spans="1:66" s="72" customFormat="1" x14ac:dyDescent="0.25">
      <c r="A33" s="64"/>
      <c r="B33" s="89" t="s">
        <v>152</v>
      </c>
      <c r="C33" s="89" t="s">
        <v>153</v>
      </c>
      <c r="D33" s="65" t="s">
        <v>214</v>
      </c>
      <c r="E33" s="64"/>
      <c r="F33" s="64"/>
      <c r="G33" s="64"/>
      <c r="H33" s="64"/>
      <c r="I33" s="121"/>
      <c r="J33" s="122"/>
      <c r="K33" s="122"/>
      <c r="L33" s="66"/>
      <c r="M33" s="66"/>
      <c r="N33" s="66"/>
      <c r="O33" s="67"/>
      <c r="P33" s="66"/>
      <c r="Q33" s="69">
        <f t="shared" si="8"/>
        <v>0</v>
      </c>
      <c r="R33" s="66"/>
      <c r="S33" s="67"/>
      <c r="T33" s="67"/>
      <c r="U33" s="67"/>
      <c r="V33" s="69"/>
      <c r="W33" s="66"/>
      <c r="X33" s="67"/>
      <c r="Y33" s="67"/>
      <c r="Z33" s="70">
        <f t="shared" si="9"/>
        <v>0</v>
      </c>
      <c r="AA33" s="67"/>
      <c r="AB33" s="67"/>
      <c r="AC33" s="67"/>
      <c r="AD33" s="67"/>
      <c r="AE33" s="67"/>
      <c r="AF33" s="67"/>
      <c r="AG33" s="67"/>
      <c r="AH33" s="70">
        <f t="shared" si="10"/>
        <v>0</v>
      </c>
      <c r="AI33" s="67"/>
      <c r="AJ33" s="67"/>
      <c r="AK33" s="67"/>
      <c r="AL33" s="67"/>
      <c r="AM33" s="67"/>
      <c r="AN33" s="67"/>
      <c r="AO33" s="67"/>
      <c r="AP33" s="70">
        <f t="shared" si="11"/>
        <v>0</v>
      </c>
      <c r="AQ33" s="67"/>
      <c r="AR33" s="67"/>
      <c r="AS33" s="67"/>
      <c r="AT33" s="67"/>
      <c r="AU33" s="67"/>
      <c r="AV33" s="67"/>
      <c r="AW33" s="67"/>
      <c r="AX33" s="70">
        <f t="shared" si="12"/>
        <v>0</v>
      </c>
      <c r="AY33" s="67"/>
      <c r="AZ33" s="67"/>
      <c r="BA33" s="67"/>
      <c r="BB33" s="67"/>
      <c r="BC33" s="67"/>
      <c r="BD33" s="67"/>
      <c r="BE33" s="67"/>
      <c r="BF33" s="70">
        <f t="shared" si="13"/>
        <v>0</v>
      </c>
      <c r="BG33" s="67"/>
      <c r="BH33" s="67"/>
      <c r="BI33" s="67"/>
      <c r="BJ33" s="67"/>
      <c r="BK33" s="67"/>
      <c r="BL33" s="66"/>
      <c r="BM33" s="66"/>
      <c r="BN33" s="66"/>
    </row>
    <row r="34" spans="1:66" s="72" customFormat="1" x14ac:dyDescent="0.25">
      <c r="A34" s="64"/>
      <c r="B34" s="89" t="s">
        <v>152</v>
      </c>
      <c r="C34" s="89" t="s">
        <v>153</v>
      </c>
      <c r="D34" s="65" t="s">
        <v>214</v>
      </c>
      <c r="E34" s="64"/>
      <c r="F34" s="64"/>
      <c r="G34" s="64"/>
      <c r="H34" s="64"/>
      <c r="I34" s="121"/>
      <c r="J34" s="122"/>
      <c r="K34" s="122"/>
      <c r="L34" s="66"/>
      <c r="M34" s="66"/>
      <c r="N34" s="66"/>
      <c r="O34" s="67"/>
      <c r="P34" s="66"/>
      <c r="Q34" s="69">
        <f t="shared" si="8"/>
        <v>0</v>
      </c>
      <c r="R34" s="66"/>
      <c r="S34" s="67"/>
      <c r="T34" s="67"/>
      <c r="U34" s="67"/>
      <c r="V34" s="69"/>
      <c r="W34" s="66"/>
      <c r="X34" s="67"/>
      <c r="Y34" s="67"/>
      <c r="Z34" s="70">
        <f t="shared" si="9"/>
        <v>0</v>
      </c>
      <c r="AA34" s="67"/>
      <c r="AB34" s="67"/>
      <c r="AC34" s="67"/>
      <c r="AD34" s="67"/>
      <c r="AE34" s="67"/>
      <c r="AF34" s="67"/>
      <c r="AG34" s="67"/>
      <c r="AH34" s="70">
        <f t="shared" si="10"/>
        <v>0</v>
      </c>
      <c r="AI34" s="67"/>
      <c r="AJ34" s="67"/>
      <c r="AK34" s="67"/>
      <c r="AL34" s="67"/>
      <c r="AM34" s="67"/>
      <c r="AN34" s="67"/>
      <c r="AO34" s="67"/>
      <c r="AP34" s="70">
        <f t="shared" si="11"/>
        <v>0</v>
      </c>
      <c r="AQ34" s="67"/>
      <c r="AR34" s="67"/>
      <c r="AS34" s="67"/>
      <c r="AT34" s="67"/>
      <c r="AU34" s="67"/>
      <c r="AV34" s="67"/>
      <c r="AW34" s="67"/>
      <c r="AX34" s="70">
        <f t="shared" si="12"/>
        <v>0</v>
      </c>
      <c r="AY34" s="67"/>
      <c r="AZ34" s="67"/>
      <c r="BA34" s="67"/>
      <c r="BB34" s="67"/>
      <c r="BC34" s="67"/>
      <c r="BD34" s="67"/>
      <c r="BE34" s="67"/>
      <c r="BF34" s="70">
        <f t="shared" si="13"/>
        <v>0</v>
      </c>
      <c r="BG34" s="67"/>
      <c r="BH34" s="67"/>
      <c r="BI34" s="67"/>
      <c r="BJ34" s="67"/>
      <c r="BK34" s="67"/>
      <c r="BL34" s="66"/>
      <c r="BM34" s="66"/>
      <c r="BN34" s="66"/>
    </row>
    <row r="35" spans="1:66" s="72" customFormat="1" x14ac:dyDescent="0.25">
      <c r="A35" s="64"/>
      <c r="B35" s="89" t="s">
        <v>152</v>
      </c>
      <c r="C35" s="89" t="s">
        <v>153</v>
      </c>
      <c r="D35" s="65" t="s">
        <v>214</v>
      </c>
      <c r="E35" s="64"/>
      <c r="F35" s="64"/>
      <c r="G35" s="64"/>
      <c r="H35" s="64"/>
      <c r="I35" s="121"/>
      <c r="J35" s="122"/>
      <c r="K35" s="122"/>
      <c r="L35" s="122"/>
      <c r="M35" s="66"/>
      <c r="N35" s="66"/>
      <c r="O35" s="67"/>
      <c r="P35" s="66"/>
      <c r="Q35" s="69">
        <f t="shared" si="8"/>
        <v>0</v>
      </c>
      <c r="R35" s="66"/>
      <c r="S35" s="67"/>
      <c r="T35" s="67"/>
      <c r="U35" s="67"/>
      <c r="V35" s="69"/>
      <c r="W35" s="66"/>
      <c r="X35" s="67"/>
      <c r="Y35" s="67"/>
      <c r="Z35" s="70">
        <f t="shared" si="9"/>
        <v>0</v>
      </c>
      <c r="AA35" s="67"/>
      <c r="AB35" s="67"/>
      <c r="AC35" s="67"/>
      <c r="AD35" s="67"/>
      <c r="AE35" s="67"/>
      <c r="AF35" s="67"/>
      <c r="AG35" s="67"/>
      <c r="AH35" s="70">
        <f t="shared" si="10"/>
        <v>0</v>
      </c>
      <c r="AI35" s="67"/>
      <c r="AJ35" s="67"/>
      <c r="AK35" s="67"/>
      <c r="AL35" s="67"/>
      <c r="AM35" s="67"/>
      <c r="AN35" s="67"/>
      <c r="AO35" s="67"/>
      <c r="AP35" s="70">
        <f t="shared" si="11"/>
        <v>0</v>
      </c>
      <c r="AQ35" s="67"/>
      <c r="AR35" s="67"/>
      <c r="AS35" s="67"/>
      <c r="AT35" s="67"/>
      <c r="AU35" s="67"/>
      <c r="AV35" s="67"/>
      <c r="AW35" s="67"/>
      <c r="AX35" s="70">
        <f t="shared" si="12"/>
        <v>0</v>
      </c>
      <c r="AY35" s="67"/>
      <c r="AZ35" s="67"/>
      <c r="BA35" s="67"/>
      <c r="BB35" s="67"/>
      <c r="BC35" s="67"/>
      <c r="BD35" s="67"/>
      <c r="BE35" s="67"/>
      <c r="BF35" s="70">
        <f t="shared" si="13"/>
        <v>0</v>
      </c>
      <c r="BG35" s="67"/>
      <c r="BH35" s="67"/>
      <c r="BI35" s="67"/>
      <c r="BJ35" s="67"/>
      <c r="BK35" s="67"/>
      <c r="BL35" s="66"/>
      <c r="BM35" s="66"/>
      <c r="BN35" s="66"/>
    </row>
    <row r="36" spans="1:66" s="72" customFormat="1" x14ac:dyDescent="0.25">
      <c r="A36" s="64"/>
      <c r="B36" s="89" t="s">
        <v>152</v>
      </c>
      <c r="C36" s="89" t="s">
        <v>153</v>
      </c>
      <c r="D36" s="65" t="s">
        <v>214</v>
      </c>
      <c r="E36" s="64"/>
      <c r="F36" s="64"/>
      <c r="G36" s="64"/>
      <c r="H36" s="64"/>
      <c r="I36" s="121"/>
      <c r="J36" s="122"/>
      <c r="K36" s="122"/>
      <c r="L36" s="122"/>
      <c r="M36" s="66"/>
      <c r="N36" s="66"/>
      <c r="O36" s="67"/>
      <c r="P36" s="66"/>
      <c r="Q36" s="69">
        <f t="shared" si="8"/>
        <v>0</v>
      </c>
      <c r="R36" s="66"/>
      <c r="S36" s="67"/>
      <c r="T36" s="67"/>
      <c r="U36" s="67"/>
      <c r="V36" s="69"/>
      <c r="W36" s="66"/>
      <c r="X36" s="67"/>
      <c r="Y36" s="67"/>
      <c r="Z36" s="70">
        <f t="shared" si="9"/>
        <v>0</v>
      </c>
      <c r="AA36" s="67"/>
      <c r="AB36" s="67"/>
      <c r="AC36" s="67"/>
      <c r="AD36" s="67"/>
      <c r="AE36" s="67"/>
      <c r="AF36" s="67"/>
      <c r="AG36" s="67"/>
      <c r="AH36" s="70">
        <f t="shared" si="10"/>
        <v>0</v>
      </c>
      <c r="AI36" s="67"/>
      <c r="AJ36" s="67"/>
      <c r="AK36" s="67"/>
      <c r="AL36" s="67"/>
      <c r="AM36" s="67"/>
      <c r="AN36" s="67"/>
      <c r="AO36" s="67"/>
      <c r="AP36" s="70">
        <f t="shared" si="11"/>
        <v>0</v>
      </c>
      <c r="AQ36" s="67"/>
      <c r="AR36" s="67"/>
      <c r="AS36" s="67"/>
      <c r="AT36" s="67"/>
      <c r="AU36" s="67"/>
      <c r="AV36" s="67"/>
      <c r="AW36" s="67"/>
      <c r="AX36" s="70">
        <f t="shared" si="12"/>
        <v>0</v>
      </c>
      <c r="AY36" s="67"/>
      <c r="AZ36" s="67"/>
      <c r="BA36" s="67"/>
      <c r="BB36" s="67"/>
      <c r="BC36" s="67"/>
      <c r="BD36" s="67"/>
      <c r="BE36" s="67"/>
      <c r="BF36" s="70">
        <f t="shared" si="13"/>
        <v>0</v>
      </c>
      <c r="BG36" s="67"/>
      <c r="BH36" s="67"/>
      <c r="BI36" s="67"/>
      <c r="BJ36" s="67"/>
      <c r="BK36" s="67"/>
      <c r="BL36" s="66"/>
      <c r="BM36" s="66"/>
      <c r="BN36" s="66"/>
    </row>
    <row r="37" spans="1:66" s="72" customFormat="1" x14ac:dyDescent="0.25">
      <c r="A37" s="64"/>
      <c r="B37" s="89" t="s">
        <v>152</v>
      </c>
      <c r="C37" s="89" t="s">
        <v>153</v>
      </c>
      <c r="D37" s="65" t="s">
        <v>214</v>
      </c>
      <c r="E37" s="64"/>
      <c r="F37" s="64"/>
      <c r="G37" s="64"/>
      <c r="H37" s="64"/>
      <c r="I37" s="121"/>
      <c r="J37" s="122"/>
      <c r="K37" s="122"/>
      <c r="L37" s="122"/>
      <c r="M37" s="66"/>
      <c r="N37" s="66"/>
      <c r="O37" s="67"/>
      <c r="P37" s="66"/>
      <c r="Q37" s="69">
        <f t="shared" si="8"/>
        <v>0</v>
      </c>
      <c r="R37" s="66"/>
      <c r="S37" s="67"/>
      <c r="T37" s="67"/>
      <c r="U37" s="67"/>
      <c r="V37" s="69"/>
      <c r="W37" s="66"/>
      <c r="X37" s="67"/>
      <c r="Y37" s="67"/>
      <c r="Z37" s="70">
        <f t="shared" si="9"/>
        <v>0</v>
      </c>
      <c r="AA37" s="67"/>
      <c r="AB37" s="67"/>
      <c r="AC37" s="67"/>
      <c r="AD37" s="67"/>
      <c r="AE37" s="67"/>
      <c r="AF37" s="67"/>
      <c r="AG37" s="67"/>
      <c r="AH37" s="70">
        <f t="shared" si="10"/>
        <v>0</v>
      </c>
      <c r="AI37" s="67"/>
      <c r="AJ37" s="67"/>
      <c r="AK37" s="67"/>
      <c r="AL37" s="67"/>
      <c r="AM37" s="67"/>
      <c r="AN37" s="67"/>
      <c r="AO37" s="67"/>
      <c r="AP37" s="70">
        <f t="shared" si="11"/>
        <v>0</v>
      </c>
      <c r="AQ37" s="67"/>
      <c r="AR37" s="67"/>
      <c r="AS37" s="67"/>
      <c r="AT37" s="67"/>
      <c r="AU37" s="67"/>
      <c r="AV37" s="67"/>
      <c r="AW37" s="67"/>
      <c r="AX37" s="70">
        <f t="shared" si="12"/>
        <v>0</v>
      </c>
      <c r="AY37" s="67"/>
      <c r="AZ37" s="67"/>
      <c r="BA37" s="67"/>
      <c r="BB37" s="67"/>
      <c r="BC37" s="67"/>
      <c r="BD37" s="67"/>
      <c r="BE37" s="67"/>
      <c r="BF37" s="70">
        <f t="shared" si="13"/>
        <v>0</v>
      </c>
      <c r="BG37" s="67"/>
      <c r="BH37" s="67"/>
      <c r="BI37" s="67"/>
      <c r="BJ37" s="67"/>
      <c r="BK37" s="67"/>
      <c r="BL37" s="66"/>
      <c r="BM37" s="66"/>
      <c r="BN37" s="66"/>
    </row>
    <row r="38" spans="1:66" s="72" customFormat="1" x14ac:dyDescent="0.25">
      <c r="A38" s="64"/>
      <c r="B38" s="89" t="s">
        <v>152</v>
      </c>
      <c r="C38" s="89" t="s">
        <v>153</v>
      </c>
      <c r="D38" s="65" t="s">
        <v>214</v>
      </c>
      <c r="E38" s="64"/>
      <c r="F38" s="64"/>
      <c r="G38" s="64"/>
      <c r="H38" s="64"/>
      <c r="I38" s="121"/>
      <c r="J38" s="122"/>
      <c r="K38" s="122"/>
      <c r="L38" s="66"/>
      <c r="M38" s="66"/>
      <c r="N38" s="66"/>
      <c r="O38" s="67"/>
      <c r="P38" s="66"/>
      <c r="Q38" s="69">
        <f t="shared" si="8"/>
        <v>0</v>
      </c>
      <c r="R38" s="66"/>
      <c r="S38" s="67"/>
      <c r="T38" s="67"/>
      <c r="U38" s="67"/>
      <c r="V38" s="69"/>
      <c r="W38" s="66"/>
      <c r="X38" s="67"/>
      <c r="Y38" s="67"/>
      <c r="Z38" s="70">
        <f t="shared" si="9"/>
        <v>0</v>
      </c>
      <c r="AA38" s="67"/>
      <c r="AB38" s="67"/>
      <c r="AC38" s="67"/>
      <c r="AD38" s="67"/>
      <c r="AE38" s="67"/>
      <c r="AF38" s="67"/>
      <c r="AG38" s="67"/>
      <c r="AH38" s="70">
        <f t="shared" si="10"/>
        <v>0</v>
      </c>
      <c r="AI38" s="67"/>
      <c r="AJ38" s="67"/>
      <c r="AK38" s="67"/>
      <c r="AL38" s="67"/>
      <c r="AM38" s="67"/>
      <c r="AN38" s="67"/>
      <c r="AO38" s="67"/>
      <c r="AP38" s="70">
        <f t="shared" si="11"/>
        <v>0</v>
      </c>
      <c r="AQ38" s="67"/>
      <c r="AR38" s="67"/>
      <c r="AS38" s="67"/>
      <c r="AT38" s="67"/>
      <c r="AU38" s="67"/>
      <c r="AV38" s="67"/>
      <c r="AW38" s="67"/>
      <c r="AX38" s="70">
        <f t="shared" si="12"/>
        <v>0</v>
      </c>
      <c r="AY38" s="67"/>
      <c r="AZ38" s="67"/>
      <c r="BA38" s="67"/>
      <c r="BB38" s="67"/>
      <c r="BC38" s="67"/>
      <c r="BD38" s="67"/>
      <c r="BE38" s="67"/>
      <c r="BF38" s="70">
        <f t="shared" si="13"/>
        <v>0</v>
      </c>
      <c r="BG38" s="67"/>
      <c r="BH38" s="67"/>
      <c r="BI38" s="67"/>
      <c r="BJ38" s="67"/>
      <c r="BK38" s="67"/>
      <c r="BL38" s="66"/>
      <c r="BM38" s="66"/>
      <c r="BN38" s="66"/>
    </row>
    <row r="39" spans="1:66" s="72" customFormat="1" x14ac:dyDescent="0.25">
      <c r="A39" s="64"/>
      <c r="B39" s="89" t="s">
        <v>152</v>
      </c>
      <c r="C39" s="89" t="s">
        <v>153</v>
      </c>
      <c r="D39" s="65" t="s">
        <v>214</v>
      </c>
      <c r="E39" s="64"/>
      <c r="F39" s="64"/>
      <c r="G39" s="64"/>
      <c r="H39" s="64"/>
      <c r="I39" s="121"/>
      <c r="J39" s="122"/>
      <c r="K39" s="66"/>
      <c r="L39" s="66"/>
      <c r="M39" s="66"/>
      <c r="N39" s="66"/>
      <c r="O39" s="67"/>
      <c r="P39" s="66"/>
      <c r="Q39" s="69">
        <f t="shared" si="8"/>
        <v>0</v>
      </c>
      <c r="R39" s="66"/>
      <c r="S39" s="67"/>
      <c r="T39" s="67"/>
      <c r="U39" s="67"/>
      <c r="V39" s="69"/>
      <c r="W39" s="66"/>
      <c r="X39" s="67"/>
      <c r="Y39" s="67"/>
      <c r="Z39" s="70">
        <f t="shared" si="9"/>
        <v>0</v>
      </c>
      <c r="AA39" s="67"/>
      <c r="AB39" s="67"/>
      <c r="AC39" s="67"/>
      <c r="AD39" s="67"/>
      <c r="AE39" s="67"/>
      <c r="AF39" s="67"/>
      <c r="AG39" s="67"/>
      <c r="AH39" s="70">
        <f t="shared" si="10"/>
        <v>0</v>
      </c>
      <c r="AI39" s="67"/>
      <c r="AJ39" s="67"/>
      <c r="AK39" s="67"/>
      <c r="AL39" s="67"/>
      <c r="AM39" s="67"/>
      <c r="AN39" s="67"/>
      <c r="AO39" s="67"/>
      <c r="AP39" s="70">
        <f t="shared" si="11"/>
        <v>0</v>
      </c>
      <c r="AQ39" s="67"/>
      <c r="AR39" s="67"/>
      <c r="AS39" s="67"/>
      <c r="AT39" s="67"/>
      <c r="AU39" s="67"/>
      <c r="AV39" s="67"/>
      <c r="AW39" s="67"/>
      <c r="AX39" s="70">
        <f t="shared" si="12"/>
        <v>0</v>
      </c>
      <c r="AY39" s="67"/>
      <c r="AZ39" s="67"/>
      <c r="BA39" s="67"/>
      <c r="BB39" s="67"/>
      <c r="BC39" s="67"/>
      <c r="BD39" s="67"/>
      <c r="BE39" s="67"/>
      <c r="BF39" s="70">
        <f t="shared" si="13"/>
        <v>0</v>
      </c>
      <c r="BG39" s="67"/>
      <c r="BH39" s="67"/>
      <c r="BI39" s="67"/>
      <c r="BJ39" s="67"/>
      <c r="BK39" s="67"/>
      <c r="BL39" s="66"/>
      <c r="BM39" s="66"/>
      <c r="BN39" s="66"/>
    </row>
    <row r="40" spans="1:66" s="72" customFormat="1" x14ac:dyDescent="0.25">
      <c r="A40" s="73"/>
      <c r="B40" s="73"/>
      <c r="C40" s="73"/>
      <c r="D40" s="74"/>
      <c r="E40" s="73"/>
      <c r="F40" s="73"/>
      <c r="G40" s="73"/>
      <c r="H40" s="73"/>
      <c r="I40" s="75">
        <f>SUM(I26:I39)</f>
        <v>0</v>
      </c>
      <c r="J40" s="76"/>
      <c r="O40" s="77">
        <f>SUM(O26:O39)</f>
        <v>0</v>
      </c>
      <c r="Q40" s="77">
        <f>SUM(Q26:Q39)</f>
        <v>0</v>
      </c>
      <c r="S40" s="77">
        <f>SUM(S26:S39)</f>
        <v>0</v>
      </c>
      <c r="T40" s="77">
        <f>SUM(T26:T39)</f>
        <v>0</v>
      </c>
      <c r="U40" s="77">
        <f>SUM(U26:U39)</f>
        <v>0</v>
      </c>
      <c r="X40" s="77">
        <f>SUM(X26:X39)</f>
        <v>0</v>
      </c>
      <c r="Y40" s="77">
        <f t="shared" ref="Y40:AQ40" si="14">SUM(Y26:Y39)</f>
        <v>0</v>
      </c>
      <c r="Z40" s="77">
        <f t="shared" si="14"/>
        <v>0</v>
      </c>
      <c r="AA40" s="77">
        <f t="shared" si="14"/>
        <v>0</v>
      </c>
      <c r="AB40" s="77">
        <f t="shared" si="14"/>
        <v>0</v>
      </c>
      <c r="AC40" s="77">
        <f t="shared" si="14"/>
        <v>0</v>
      </c>
      <c r="AD40" s="77">
        <f t="shared" si="14"/>
        <v>0</v>
      </c>
      <c r="AE40" s="77">
        <f t="shared" si="14"/>
        <v>0</v>
      </c>
      <c r="AF40" s="77">
        <f t="shared" si="14"/>
        <v>0</v>
      </c>
      <c r="AG40" s="77">
        <f t="shared" si="14"/>
        <v>0</v>
      </c>
      <c r="AH40" s="77">
        <f t="shared" si="14"/>
        <v>0</v>
      </c>
      <c r="AI40" s="77">
        <f t="shared" si="14"/>
        <v>0</v>
      </c>
      <c r="AJ40" s="77">
        <f t="shared" si="14"/>
        <v>0</v>
      </c>
      <c r="AK40" s="77">
        <f t="shared" si="14"/>
        <v>0</v>
      </c>
      <c r="AL40" s="77">
        <f t="shared" si="14"/>
        <v>0</v>
      </c>
      <c r="AM40" s="77">
        <f t="shared" si="14"/>
        <v>0</v>
      </c>
      <c r="AN40" s="77">
        <f t="shared" si="14"/>
        <v>0</v>
      </c>
      <c r="AO40" s="77">
        <f t="shared" si="14"/>
        <v>0</v>
      </c>
      <c r="AP40" s="77">
        <f t="shared" si="14"/>
        <v>0</v>
      </c>
      <c r="AQ40" s="77">
        <f t="shared" si="14"/>
        <v>0</v>
      </c>
      <c r="AR40" s="77">
        <f t="shared" ref="AR40" si="15">SUM(AR26:AR39)</f>
        <v>0</v>
      </c>
      <c r="AS40" s="77">
        <f t="shared" ref="AS40" si="16">SUM(AS26:AS39)</f>
        <v>0</v>
      </c>
      <c r="AT40" s="77">
        <f t="shared" ref="AT40" si="17">SUM(AT26:AT39)</f>
        <v>0</v>
      </c>
      <c r="AU40" s="77">
        <f t="shared" ref="AU40" si="18">SUM(AU26:AU39)</f>
        <v>0</v>
      </c>
      <c r="AV40" s="77">
        <f t="shared" ref="AV40" si="19">SUM(AV26:AV39)</f>
        <v>0</v>
      </c>
      <c r="AW40" s="77">
        <f t="shared" ref="AW40" si="20">SUM(AW26:AW39)</f>
        <v>0</v>
      </c>
      <c r="AX40" s="77">
        <f t="shared" ref="AX40" si="21">SUM(AX26:AX39)</f>
        <v>0</v>
      </c>
      <c r="AY40" s="77">
        <f t="shared" ref="AY40" si="22">SUM(AY26:AY39)</f>
        <v>0</v>
      </c>
      <c r="AZ40" s="77">
        <f t="shared" ref="AZ40" si="23">SUM(AZ26:AZ39)</f>
        <v>0</v>
      </c>
      <c r="BA40" s="77">
        <f t="shared" ref="BA40" si="24">SUM(BA26:BA39)</f>
        <v>0</v>
      </c>
      <c r="BB40" s="77">
        <f t="shared" ref="BB40" si="25">SUM(BB26:BB39)</f>
        <v>0</v>
      </c>
      <c r="BC40" s="77">
        <f t="shared" ref="BC40" si="26">SUM(BC26:BC39)</f>
        <v>0</v>
      </c>
      <c r="BD40" s="77">
        <f t="shared" ref="BD40" si="27">SUM(BD26:BD39)</f>
        <v>0</v>
      </c>
      <c r="BE40" s="77">
        <f t="shared" ref="BE40" si="28">SUM(BE26:BE39)</f>
        <v>0</v>
      </c>
      <c r="BF40" s="77">
        <f t="shared" ref="BF40" si="29">SUM(BF26:BF39)</f>
        <v>0</v>
      </c>
      <c r="BG40" s="77">
        <f t="shared" ref="BG40" si="30">SUM(BG26:BG39)</f>
        <v>0</v>
      </c>
      <c r="BH40" s="77">
        <f t="shared" ref="BH40" si="31">SUM(BH26:BH39)</f>
        <v>0</v>
      </c>
      <c r="BI40" s="77">
        <f t="shared" ref="BI40:BJ40" si="32">SUM(BI26:BI39)</f>
        <v>0</v>
      </c>
      <c r="BJ40" s="77">
        <f t="shared" si="32"/>
        <v>0</v>
      </c>
      <c r="BK40" s="77">
        <f t="shared" ref="BK40" si="33">SUM(BK26:BK39)</f>
        <v>0</v>
      </c>
    </row>
    <row r="41" spans="1:66" x14ac:dyDescent="0.25">
      <c r="A41" s="80"/>
      <c r="B41" s="80"/>
      <c r="C41" s="80"/>
      <c r="D41" s="74"/>
      <c r="E41" s="80"/>
      <c r="F41" s="80"/>
      <c r="G41" s="80"/>
      <c r="H41" s="80"/>
      <c r="I41" s="81"/>
      <c r="J41" s="82"/>
    </row>
    <row r="42" spans="1:66" x14ac:dyDescent="0.25">
      <c r="A42" s="80"/>
      <c r="B42" s="80"/>
      <c r="C42" s="80"/>
      <c r="D42" s="74"/>
      <c r="E42" s="80"/>
      <c r="F42" s="80"/>
      <c r="G42" s="80"/>
      <c r="H42" s="80"/>
      <c r="I42" s="81"/>
      <c r="J42" s="82"/>
    </row>
    <row r="43" spans="1:66" x14ac:dyDescent="0.25">
      <c r="A43" s="80"/>
      <c r="B43" s="80"/>
      <c r="C43" s="80"/>
      <c r="D43" s="74"/>
      <c r="E43" s="80"/>
      <c r="F43" s="80"/>
      <c r="G43" s="80"/>
      <c r="H43" s="80"/>
      <c r="I43" s="81"/>
      <c r="J43" s="82"/>
    </row>
    <row r="44" spans="1:66" x14ac:dyDescent="0.25">
      <c r="A44" s="80"/>
      <c r="B44" s="80"/>
      <c r="C44" s="80"/>
      <c r="D44" s="74"/>
      <c r="E44" s="80"/>
      <c r="F44" s="80"/>
      <c r="G44" s="80"/>
      <c r="H44" s="80"/>
      <c r="I44" s="81"/>
      <c r="J44" s="82"/>
    </row>
    <row r="45" spans="1:66" x14ac:dyDescent="0.25">
      <c r="A45" s="80"/>
      <c r="B45" s="80"/>
      <c r="C45" s="80"/>
      <c r="D45" s="74"/>
      <c r="E45" s="80"/>
      <c r="F45" s="80"/>
      <c r="G45" s="80"/>
      <c r="H45" s="80"/>
      <c r="I45" s="81"/>
      <c r="J45" s="82"/>
    </row>
    <row r="46" spans="1:66" x14ac:dyDescent="0.25">
      <c r="A46" s="80"/>
      <c r="B46" s="80"/>
      <c r="C46" s="80"/>
      <c r="D46" s="74"/>
      <c r="E46" s="80"/>
      <c r="F46" s="80"/>
      <c r="G46" s="80"/>
      <c r="H46" s="80"/>
      <c r="I46" s="81"/>
      <c r="J46" s="82"/>
    </row>
    <row r="47" spans="1:66" x14ac:dyDescent="0.25">
      <c r="A47" s="80"/>
      <c r="B47" s="80"/>
      <c r="C47" s="80"/>
      <c r="D47" s="74"/>
      <c r="E47" s="80"/>
      <c r="F47" s="80"/>
      <c r="G47" s="80"/>
      <c r="H47" s="80"/>
      <c r="I47" s="81"/>
      <c r="J47" s="82"/>
    </row>
    <row r="48" spans="1:66" x14ac:dyDescent="0.25">
      <c r="A48" s="80"/>
      <c r="B48" s="80"/>
      <c r="C48" s="80"/>
      <c r="D48" s="74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4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4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4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4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4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4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4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4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4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4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4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4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4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4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4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4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4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4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4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4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4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4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4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4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4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4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4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4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4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4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4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4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4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4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4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4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4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4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4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4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4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4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4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4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4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4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4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4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4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4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4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4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4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4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4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4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4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4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4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4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4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4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4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4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4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4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4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4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4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4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4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4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4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4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4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4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4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4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4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4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4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4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4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4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4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4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4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4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4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4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4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4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4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4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4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4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4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4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4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4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4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4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4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4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4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4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4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4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4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4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4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4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4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4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4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4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4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4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4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4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4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4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4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4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4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4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4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4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4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4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4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4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4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4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4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4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4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4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4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4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4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4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4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4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4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4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4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4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4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4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4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4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4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4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4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4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4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4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4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4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4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4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4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4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4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4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4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4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4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4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4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4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4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4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4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4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4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4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4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4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4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4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4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4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4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4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4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4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4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4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4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4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4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4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4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4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4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4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4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4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4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4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4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4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4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4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4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4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4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4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4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4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4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4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4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4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4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4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4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4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4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4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4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4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4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4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4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4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4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4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4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4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4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4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4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4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4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4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4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4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4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4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4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4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4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4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4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4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4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4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4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4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4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4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4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4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4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4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4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4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4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4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4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4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4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4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4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4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4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4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4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4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4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4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4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4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4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4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4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4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4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4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4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4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4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4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4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4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4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4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4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4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4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4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4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4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4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4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4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4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4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4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4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4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4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4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4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4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4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4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4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4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4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4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4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4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4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4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4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4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4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4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4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4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4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4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4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4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4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4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4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4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4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4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4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4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4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4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4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4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4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4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4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4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4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4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4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4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4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4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4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4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4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4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4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4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4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4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4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4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4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4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4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4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4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4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4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4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4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4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4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4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4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4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4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4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4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4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4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4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4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4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4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4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4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4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4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4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4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4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4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4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4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4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4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4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4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4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4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4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4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4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4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4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4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4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4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4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4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4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4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4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4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4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4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4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4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4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4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4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4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4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4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4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4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4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4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4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4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4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4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4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4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4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4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4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4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4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4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4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4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4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4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4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4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4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4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4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4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4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4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4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4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4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4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4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4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4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4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4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4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4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4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4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4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4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4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4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4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4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4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4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4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4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4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4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4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4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4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4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4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4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4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4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4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4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4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4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4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4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4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4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4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4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4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4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4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4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4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4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4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4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4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4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4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4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4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4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4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4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4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4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4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4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4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4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4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4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4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4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4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4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4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4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4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4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4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4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4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4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4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4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4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4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4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4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4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4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4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4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4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4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4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4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4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4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4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4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4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4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4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4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4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4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4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4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4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4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4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4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4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4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4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4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4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4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4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4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4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4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4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4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4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4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4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4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4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4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4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4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4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4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4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4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4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4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4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4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4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4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4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4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4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4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4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4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4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4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4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4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4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4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4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4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4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4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4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4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4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4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4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4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4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4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4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4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4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4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4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4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4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4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4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4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4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4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4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4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4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4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4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4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4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4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4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4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4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4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4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4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4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4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4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4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4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4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4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4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4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4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4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4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4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4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4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4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4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4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4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4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4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4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4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4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4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4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4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4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4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4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4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4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4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4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4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4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4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4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4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4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4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4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4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4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4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4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4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4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4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4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4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4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4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4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4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4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4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4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4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4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4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4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4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4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4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4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4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4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4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4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4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4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4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4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4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4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4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4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4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4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4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4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4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4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4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4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4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4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4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4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4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4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4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4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4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4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4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4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4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4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4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4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4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4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4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4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4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4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4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4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4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4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4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4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4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4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4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4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4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4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4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4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4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4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4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4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4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4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4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4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4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4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4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4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4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4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4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4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4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4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4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4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4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4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4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4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4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4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4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4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4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4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4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4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4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4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4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4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4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4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4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4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4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4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4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4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4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4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4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4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4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4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4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4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4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4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4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4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4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4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4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4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4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4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4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4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4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4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4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4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4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4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4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4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4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4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4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4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4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4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4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4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4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4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4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4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4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4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4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4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4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4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4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4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4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4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4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4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4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4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4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4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4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4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4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4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4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4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4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4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4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4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4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4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4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4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4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4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4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4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4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4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4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4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4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4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4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4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4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4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4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4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4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4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4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4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4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4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4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4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4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4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4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4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4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4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4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4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4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4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4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4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4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4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4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4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4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4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4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4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4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4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4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4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4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4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4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4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4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4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4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4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4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4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4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4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4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4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4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4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4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4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4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4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4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4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4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4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4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4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4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4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4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4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4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4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4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4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4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4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4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4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4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4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4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4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4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4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4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4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4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4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4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4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4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4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4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4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4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4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4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4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4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4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4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4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4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4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4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4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4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4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4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4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4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4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4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4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4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4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4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4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4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4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4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4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4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4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4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4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4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4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4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4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4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4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4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4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4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4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4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4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4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4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4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4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4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4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4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4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4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4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4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4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4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4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4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4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4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4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4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4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4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4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4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4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4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4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4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4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4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4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4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4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4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4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4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4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4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4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4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4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4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4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4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4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4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4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4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4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4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4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4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4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4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4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4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4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4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4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4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4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4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4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4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4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4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4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4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4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4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4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4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4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4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4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4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4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4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4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4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4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4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4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4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4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4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4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4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4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4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4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4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4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4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4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4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4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4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4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4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4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4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4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4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4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4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4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4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4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4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4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4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4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4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4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4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4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4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4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4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4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4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4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4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4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4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4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4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4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4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4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4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4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4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4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4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4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4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4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4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4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4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4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4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4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4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4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4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4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4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4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4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4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4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4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4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4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4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4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4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4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4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4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4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4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4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4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4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4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4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4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4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4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4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4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4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4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4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4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4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4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4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4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4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4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4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4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4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4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4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4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4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4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4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4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4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4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4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4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4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4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4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4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4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4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4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4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4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4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4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4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4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4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4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4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4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4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4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4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4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4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4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4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4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4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4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4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4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4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4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4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4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4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4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4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4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4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4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4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4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4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4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4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4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4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4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4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4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4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4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4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4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4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4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4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4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4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4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4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4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4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4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4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4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4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4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4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4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4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4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4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4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4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4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4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4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4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4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4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4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4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4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4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4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4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4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4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4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4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4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4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4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4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4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4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4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4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4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4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4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4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4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4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4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4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4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4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4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4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4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4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4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4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4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4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4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4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4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4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4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4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4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4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4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4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4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4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4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4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4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4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4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4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4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4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4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4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4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4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4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4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4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4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4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4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4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4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4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4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4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4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4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4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4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4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4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4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4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4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4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4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4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4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4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4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4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4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4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4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4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4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4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4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4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4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4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4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4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4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4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4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4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4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4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4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4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4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4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4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4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4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4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4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4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4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4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4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4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4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4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4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4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4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4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4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4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4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4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4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4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4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4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4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4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4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4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4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4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4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4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4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4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4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4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4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4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4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4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4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4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4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4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4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4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4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4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4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4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4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4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4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4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4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4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4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4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4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4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4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4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4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4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4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4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4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4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4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4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4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4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4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4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4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4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4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4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4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4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4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4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4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4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4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4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4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4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4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4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4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4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4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4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4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4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4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4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4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4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4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4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4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4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4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4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4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4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4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4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4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4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4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4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4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4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4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4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4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4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4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4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4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4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4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4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4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4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4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4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4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4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4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4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4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4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4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4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4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4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4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4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4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4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4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4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4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4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4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4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4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4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4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4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4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4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4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4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4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4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4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4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4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4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4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4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4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4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4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4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4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4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4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4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4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4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4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4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4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4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4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4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4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4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4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4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4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4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4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4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4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4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4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4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4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4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4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4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4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4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4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4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4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4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4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4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4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4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4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4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4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4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4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4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4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4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4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4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4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4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4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4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4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4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4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4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4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4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4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4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4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4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4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4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4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4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4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4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4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4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4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4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4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4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4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4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4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4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4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4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4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4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4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4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4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4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4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4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4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4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4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4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4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4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4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4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4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4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4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4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4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4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4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4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4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4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4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4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4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4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4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4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4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4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4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4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4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4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4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4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4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4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4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4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4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4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4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4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4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4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4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4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4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4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4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4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4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4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4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4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4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4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4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4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4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4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4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4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4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4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4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4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4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4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4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4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4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4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4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4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4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4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4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4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4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4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4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4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4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4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4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4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4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4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4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4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4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4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4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4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4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4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4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4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4"/>
      <c r="E1812" s="80"/>
      <c r="F1812" s="80"/>
      <c r="G1812" s="80"/>
      <c r="H1812" s="80"/>
      <c r="I1812" s="81"/>
      <c r="J1812" s="82"/>
    </row>
    <row r="1813" spans="1:10" x14ac:dyDescent="0.25">
      <c r="A1813" s="80"/>
      <c r="B1813" s="80"/>
      <c r="C1813" s="80"/>
      <c r="D1813" s="74"/>
      <c r="E1813" s="80"/>
      <c r="F1813" s="80"/>
      <c r="G1813" s="80"/>
      <c r="H1813" s="80"/>
      <c r="I1813" s="81"/>
      <c r="J1813" s="82"/>
    </row>
    <row r="1814" spans="1:10" x14ac:dyDescent="0.25">
      <c r="A1814" s="80"/>
      <c r="B1814" s="80"/>
      <c r="C1814" s="80"/>
      <c r="D1814" s="74"/>
      <c r="E1814" s="80"/>
      <c r="F1814" s="80"/>
      <c r="G1814" s="80"/>
      <c r="H1814" s="80"/>
      <c r="I1814" s="81"/>
      <c r="J1814" s="82"/>
    </row>
    <row r="1815" spans="1:10" x14ac:dyDescent="0.25">
      <c r="A1815" s="80"/>
      <c r="B1815" s="80"/>
      <c r="C1815" s="80"/>
      <c r="D1815" s="74"/>
      <c r="E1815" s="80"/>
      <c r="F1815" s="80"/>
      <c r="G1815" s="80"/>
      <c r="H1815" s="80"/>
      <c r="I1815" s="81"/>
      <c r="J1815" s="82"/>
    </row>
    <row r="1816" spans="1:10" x14ac:dyDescent="0.25">
      <c r="A1816" s="80"/>
      <c r="B1816" s="80"/>
      <c r="C1816" s="80"/>
      <c r="D1816" s="74"/>
      <c r="E1816" s="80"/>
      <c r="F1816" s="80"/>
      <c r="G1816" s="80"/>
      <c r="H1816" s="80"/>
      <c r="I1816" s="81"/>
      <c r="J1816" s="82"/>
    </row>
    <row r="1817" spans="1:10" x14ac:dyDescent="0.25">
      <c r="A1817" s="80"/>
      <c r="B1817" s="80"/>
      <c r="C1817" s="80"/>
      <c r="D1817" s="74"/>
      <c r="E1817" s="80"/>
      <c r="F1817" s="80"/>
      <c r="G1817" s="80"/>
      <c r="H1817" s="80"/>
      <c r="I1817" s="81"/>
      <c r="J1817" s="82"/>
    </row>
    <row r="1818" spans="1:10" x14ac:dyDescent="0.25">
      <c r="A1818" s="80"/>
      <c r="B1818" s="80"/>
      <c r="C1818" s="80"/>
      <c r="D1818" s="74"/>
      <c r="E1818" s="80"/>
      <c r="F1818" s="80"/>
      <c r="G1818" s="80"/>
      <c r="H1818" s="80"/>
      <c r="I1818" s="81"/>
      <c r="J1818" s="82"/>
    </row>
    <row r="1819" spans="1:10" x14ac:dyDescent="0.25">
      <c r="A1819" s="80"/>
      <c r="B1819" s="80"/>
      <c r="C1819" s="80"/>
      <c r="D1819" s="74"/>
      <c r="E1819" s="80"/>
      <c r="F1819" s="80"/>
      <c r="G1819" s="80"/>
      <c r="H1819" s="80"/>
      <c r="I1819" s="81"/>
      <c r="J1819" s="82"/>
    </row>
    <row r="1820" spans="1:10" x14ac:dyDescent="0.25">
      <c r="A1820" s="80"/>
      <c r="B1820" s="80"/>
      <c r="C1820" s="80"/>
      <c r="D1820" s="74"/>
      <c r="E1820" s="80"/>
      <c r="F1820" s="80"/>
      <c r="G1820" s="80"/>
      <c r="H1820" s="80"/>
      <c r="I1820" s="81"/>
      <c r="J1820" s="82"/>
    </row>
    <row r="1821" spans="1:10" x14ac:dyDescent="0.25">
      <c r="A1821" s="80"/>
      <c r="B1821" s="80"/>
      <c r="C1821" s="80"/>
      <c r="D1821" s="74"/>
      <c r="E1821" s="80"/>
      <c r="F1821" s="80"/>
      <c r="G1821" s="80"/>
      <c r="H1821" s="80"/>
      <c r="I1821" s="81"/>
      <c r="J1821" s="82"/>
    </row>
    <row r="1822" spans="1:10" x14ac:dyDescent="0.25">
      <c r="A1822" s="80"/>
      <c r="B1822" s="80"/>
      <c r="C1822" s="80"/>
      <c r="D1822" s="74"/>
      <c r="E1822" s="80"/>
      <c r="F1822" s="80"/>
      <c r="G1822" s="80"/>
      <c r="H1822" s="80"/>
      <c r="I1822" s="81"/>
      <c r="J1822" s="82"/>
    </row>
    <row r="1823" spans="1:10" x14ac:dyDescent="0.25">
      <c r="A1823" s="80"/>
      <c r="B1823" s="80"/>
      <c r="C1823" s="80"/>
      <c r="D1823" s="74"/>
      <c r="E1823" s="80"/>
      <c r="F1823" s="80"/>
      <c r="G1823" s="80"/>
      <c r="H1823" s="80"/>
      <c r="I1823" s="81"/>
      <c r="J1823" s="82"/>
    </row>
    <row r="1824" spans="1:10" x14ac:dyDescent="0.25">
      <c r="A1824" s="80"/>
      <c r="B1824" s="80"/>
      <c r="C1824" s="80"/>
      <c r="D1824" s="74"/>
      <c r="E1824" s="80"/>
      <c r="F1824" s="80"/>
      <c r="G1824" s="80"/>
      <c r="H1824" s="80"/>
      <c r="I1824" s="81"/>
      <c r="J1824" s="82"/>
    </row>
    <row r="1825" spans="1:10" x14ac:dyDescent="0.25">
      <c r="A1825" s="80"/>
      <c r="B1825" s="80"/>
      <c r="C1825" s="80"/>
      <c r="D1825" s="74"/>
      <c r="E1825" s="80"/>
      <c r="F1825" s="80"/>
      <c r="G1825" s="80"/>
      <c r="H1825" s="80"/>
      <c r="I1825" s="81"/>
      <c r="J1825" s="82"/>
    </row>
    <row r="1826" spans="1:10" x14ac:dyDescent="0.25">
      <c r="A1826" s="80"/>
      <c r="B1826" s="80"/>
      <c r="C1826" s="80"/>
      <c r="D1826" s="74"/>
      <c r="E1826" s="80"/>
      <c r="F1826" s="80"/>
      <c r="G1826" s="80"/>
      <c r="H1826" s="80"/>
      <c r="I1826" s="81"/>
      <c r="J1826" s="82"/>
    </row>
    <row r="1827" spans="1:10" x14ac:dyDescent="0.25">
      <c r="A1827" s="80"/>
      <c r="B1827" s="80"/>
      <c r="C1827" s="80"/>
      <c r="D1827" s="74"/>
      <c r="E1827" s="80"/>
      <c r="F1827" s="80"/>
      <c r="G1827" s="80"/>
      <c r="H1827" s="80"/>
      <c r="I1827" s="81"/>
      <c r="J1827" s="82"/>
    </row>
    <row r="1828" spans="1:10" x14ac:dyDescent="0.25">
      <c r="A1828" s="80"/>
      <c r="B1828" s="80"/>
      <c r="C1828" s="80"/>
      <c r="D1828" s="74"/>
      <c r="E1828" s="80"/>
      <c r="F1828" s="80"/>
      <c r="G1828" s="80"/>
      <c r="H1828" s="80"/>
      <c r="I1828" s="81"/>
      <c r="J1828" s="82"/>
    </row>
    <row r="1829" spans="1:10" x14ac:dyDescent="0.25">
      <c r="A1829" s="80"/>
      <c r="B1829" s="80"/>
      <c r="C1829" s="80"/>
      <c r="D1829" s="74"/>
      <c r="E1829" s="80"/>
      <c r="F1829" s="80"/>
      <c r="G1829" s="80"/>
      <c r="H1829" s="80"/>
      <c r="I1829" s="81"/>
      <c r="J1829" s="82"/>
    </row>
    <row r="1830" spans="1:10" x14ac:dyDescent="0.25">
      <c r="A1830" s="80"/>
      <c r="B1830" s="80"/>
      <c r="C1830" s="80"/>
      <c r="D1830" s="74"/>
      <c r="E1830" s="80"/>
      <c r="F1830" s="80"/>
      <c r="G1830" s="80"/>
      <c r="H1830" s="80"/>
      <c r="I1830" s="81"/>
      <c r="J1830" s="82"/>
    </row>
    <row r="1831" spans="1:10" x14ac:dyDescent="0.25">
      <c r="A1831" s="80"/>
      <c r="B1831" s="80"/>
      <c r="C1831" s="80"/>
      <c r="D1831" s="74"/>
      <c r="E1831" s="80"/>
      <c r="F1831" s="80"/>
      <c r="G1831" s="80"/>
      <c r="H1831" s="80"/>
      <c r="I1831" s="81"/>
      <c r="J1831" s="82"/>
    </row>
    <row r="1832" spans="1:10" x14ac:dyDescent="0.25">
      <c r="A1832" s="80"/>
      <c r="B1832" s="80"/>
      <c r="C1832" s="80"/>
      <c r="D1832" s="74"/>
      <c r="E1832" s="80"/>
      <c r="F1832" s="80"/>
      <c r="G1832" s="80"/>
      <c r="H1832" s="80"/>
      <c r="I1832" s="81"/>
      <c r="J1832" s="82"/>
    </row>
    <row r="1833" spans="1:10" x14ac:dyDescent="0.25">
      <c r="A1833" s="80"/>
      <c r="B1833" s="80"/>
      <c r="C1833" s="80"/>
      <c r="D1833" s="74"/>
      <c r="E1833" s="80"/>
      <c r="F1833" s="80"/>
      <c r="G1833" s="80"/>
      <c r="H1833" s="80"/>
      <c r="I1833" s="81"/>
      <c r="J1833" s="82"/>
    </row>
    <row r="1834" spans="1:10" x14ac:dyDescent="0.25">
      <c r="A1834" s="80"/>
      <c r="B1834" s="80"/>
      <c r="C1834" s="80"/>
      <c r="D1834" s="74"/>
      <c r="E1834" s="80"/>
      <c r="F1834" s="80"/>
      <c r="G1834" s="80"/>
      <c r="H1834" s="80"/>
      <c r="I1834" s="81"/>
      <c r="J1834" s="82"/>
    </row>
    <row r="1835" spans="1:10" x14ac:dyDescent="0.25">
      <c r="A1835" s="80"/>
      <c r="B1835" s="80"/>
      <c r="C1835" s="80"/>
      <c r="D1835" s="74"/>
      <c r="E1835" s="80"/>
      <c r="F1835" s="80"/>
      <c r="G1835" s="80"/>
      <c r="H1835" s="80"/>
      <c r="I1835" s="81"/>
      <c r="J1835" s="82"/>
    </row>
    <row r="1836" spans="1:10" x14ac:dyDescent="0.25">
      <c r="A1836" s="80"/>
      <c r="B1836" s="80"/>
      <c r="C1836" s="80"/>
      <c r="D1836" s="74"/>
      <c r="E1836" s="80"/>
      <c r="F1836" s="80"/>
      <c r="G1836" s="80"/>
      <c r="H1836" s="80"/>
      <c r="I1836" s="81"/>
      <c r="J1836" s="82"/>
    </row>
    <row r="1837" spans="1:10" x14ac:dyDescent="0.25">
      <c r="A1837" s="80"/>
      <c r="B1837" s="80"/>
      <c r="C1837" s="80"/>
      <c r="D1837" s="74"/>
      <c r="E1837" s="80"/>
      <c r="F1837" s="80"/>
      <c r="G1837" s="80"/>
      <c r="H1837" s="80"/>
      <c r="I1837" s="81"/>
      <c r="J1837" s="82"/>
    </row>
    <row r="1838" spans="1:10" x14ac:dyDescent="0.25">
      <c r="A1838" s="80"/>
      <c r="B1838" s="80"/>
      <c r="C1838" s="80"/>
      <c r="D1838" s="74"/>
      <c r="E1838" s="80"/>
      <c r="F1838" s="80"/>
      <c r="G1838" s="80"/>
      <c r="H1838" s="80"/>
      <c r="I1838" s="81"/>
      <c r="J1838" s="82"/>
    </row>
    <row r="1839" spans="1:10" x14ac:dyDescent="0.25">
      <c r="A1839" s="80"/>
      <c r="B1839" s="80"/>
      <c r="C1839" s="80"/>
      <c r="D1839" s="74"/>
      <c r="E1839" s="80"/>
      <c r="F1839" s="80"/>
      <c r="G1839" s="80"/>
      <c r="H1839" s="80"/>
      <c r="I1839" s="81"/>
      <c r="J1839" s="82"/>
    </row>
  </sheetData>
  <sheetProtection algorithmName="SHA-512" hashValue="wzFAgZcqyqlF9C66haE2kZ+4Y1SO3RE6dWkFfUxnoZDawoOQeGshOn8CFkAd7d8fKQQ7ggeEut90WtZ+tKsqew==" saltValue="OXxuZ9NnsZorWizdqTUfH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23:P23"/>
    <mergeCell ref="S23:U23"/>
    <mergeCell ref="V23:W23"/>
    <mergeCell ref="X23:Z23"/>
    <mergeCell ref="AB23:AD23"/>
    <mergeCell ref="AF23:AH23"/>
    <mergeCell ref="AJ23:AL23"/>
    <mergeCell ref="AN23:AP23"/>
    <mergeCell ref="AR23:AT23"/>
    <mergeCell ref="AV23:AX23"/>
    <mergeCell ref="AZ23:BB23"/>
    <mergeCell ref="BD23:BF23"/>
    <mergeCell ref="BH23:BJ23"/>
    <mergeCell ref="BL23:BN23"/>
    <mergeCell ref="AV5:AX5"/>
    <mergeCell ref="A24:A25"/>
    <mergeCell ref="B24:B25"/>
    <mergeCell ref="C24:C25"/>
    <mergeCell ref="D24:D25"/>
    <mergeCell ref="E24:E25"/>
    <mergeCell ref="N24:N25"/>
    <mergeCell ref="O24:O25"/>
    <mergeCell ref="F24:F25"/>
    <mergeCell ref="G24:G25"/>
    <mergeCell ref="H24:H25"/>
    <mergeCell ref="I24:I25"/>
    <mergeCell ref="J24:J25"/>
    <mergeCell ref="AF24:AM24"/>
    <mergeCell ref="AN24:AU24"/>
    <mergeCell ref="AV24:BC24"/>
    <mergeCell ref="BD24:BK24"/>
    <mergeCell ref="A22:Q22"/>
    <mergeCell ref="S22:AI22"/>
    <mergeCell ref="AJ22:AY22"/>
    <mergeCell ref="AZ22:BN22"/>
    <mergeCell ref="P24:P25"/>
    <mergeCell ref="Q24:Q25"/>
    <mergeCell ref="S24:U24"/>
    <mergeCell ref="V24:W24"/>
    <mergeCell ref="X24:AE24"/>
    <mergeCell ref="K24:K25"/>
    <mergeCell ref="L24:L25"/>
    <mergeCell ref="M24:M2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V26:V39 V8:V18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3" width="14.85546875" style="50" customWidth="1"/>
    <col min="4" max="4" width="21.7109375" style="50" bestFit="1" customWidth="1"/>
    <col min="5" max="5" width="38.140625" style="50" bestFit="1" customWidth="1"/>
    <col min="6" max="6" width="17.2851562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2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20.14062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8" width="10" style="50" customWidth="1"/>
    <col min="29" max="29" width="9.42578125" style="50" customWidth="1"/>
    <col min="30" max="30" width="10" style="50" customWidth="1"/>
    <col min="31" max="33" width="11.5703125" style="50" customWidth="1"/>
    <col min="34" max="34" width="9.85546875" style="50" customWidth="1"/>
    <col min="35" max="37" width="9.140625" style="50"/>
    <col min="38" max="40" width="11.5703125" style="50" customWidth="1"/>
    <col min="41" max="44" width="9.140625" style="50"/>
    <col min="45" max="47" width="11.5703125" style="50" customWidth="1"/>
    <col min="48" max="51" width="9.140625" style="50"/>
    <col min="52" max="54" width="11.5703125" style="50" customWidth="1"/>
    <col min="55" max="58" width="9.140625" style="50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229" t="s">
        <v>0</v>
      </c>
      <c r="B1" s="251"/>
      <c r="C1" s="229" t="str">
        <f>+'Summary Stats'!B1</f>
        <v>195 - Liquor and Cannabis Board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61" x14ac:dyDescent="0.25">
      <c r="A2" s="231" t="s">
        <v>58</v>
      </c>
      <c r="B2" s="251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X2" s="51"/>
      <c r="Y2" s="51"/>
      <c r="Z2" s="51"/>
      <c r="AA2" s="51"/>
      <c r="AB2" s="51"/>
      <c r="AC2" s="51"/>
      <c r="AD2" s="51"/>
      <c r="AE2" s="51"/>
      <c r="AF2" s="51"/>
      <c r="AG2" s="51"/>
      <c r="AL2" s="51"/>
      <c r="AM2" s="51"/>
      <c r="AN2" s="51"/>
      <c r="AS2" s="51"/>
      <c r="AT2" s="51"/>
      <c r="AU2" s="51"/>
      <c r="AZ2" s="51"/>
      <c r="BA2" s="51"/>
      <c r="BB2" s="51"/>
    </row>
    <row r="3" spans="1:61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X3" s="51"/>
      <c r="Y3" s="51"/>
      <c r="Z3" s="51"/>
      <c r="AA3" s="51"/>
      <c r="AB3" s="51"/>
      <c r="AC3" s="51"/>
      <c r="AE3" s="51"/>
      <c r="AF3" s="51"/>
      <c r="AG3" s="51"/>
      <c r="AL3" s="51"/>
      <c r="AM3" s="51"/>
      <c r="AN3" s="51"/>
      <c r="AS3" s="51"/>
      <c r="AT3" s="51"/>
      <c r="AU3" s="51"/>
      <c r="AZ3" s="51"/>
      <c r="BA3" s="51"/>
      <c r="BB3" s="51"/>
    </row>
    <row r="4" spans="1:61" x14ac:dyDescent="0.25">
      <c r="A4" s="232"/>
      <c r="B4" s="251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X4" s="51"/>
      <c r="Y4" s="51"/>
      <c r="Z4" s="51"/>
      <c r="AA4" s="51"/>
      <c r="AB4" s="51"/>
      <c r="AC4" s="51"/>
      <c r="AE4" s="51"/>
      <c r="AF4" s="51"/>
      <c r="AG4" s="51"/>
      <c r="AL4" s="51"/>
      <c r="AM4" s="51"/>
      <c r="AN4" s="51"/>
      <c r="AS4" s="51"/>
      <c r="AT4" s="51"/>
      <c r="AU4" s="51"/>
      <c r="AZ4" s="51"/>
      <c r="BA4" s="51"/>
      <c r="BB4" s="51"/>
    </row>
    <row r="5" spans="1:61" s="92" customFormat="1" ht="14.45" customHeigh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52" t="s">
        <v>59</v>
      </c>
      <c r="R5" s="54" t="s">
        <v>5</v>
      </c>
      <c r="S5" s="186"/>
      <c r="T5" s="187"/>
      <c r="U5" s="188"/>
      <c r="V5" s="186" t="s">
        <v>6</v>
      </c>
      <c r="W5" s="188"/>
      <c r="X5" s="190" t="s">
        <v>7</v>
      </c>
      <c r="Y5" s="190"/>
      <c r="Z5" s="190"/>
      <c r="AA5" s="190" t="s">
        <v>9</v>
      </c>
      <c r="AB5" s="190"/>
      <c r="AC5" s="190"/>
      <c r="AD5" s="55" t="s">
        <v>10</v>
      </c>
      <c r="AE5" s="190" t="s">
        <v>11</v>
      </c>
      <c r="AF5" s="190"/>
      <c r="AG5" s="190"/>
      <c r="AH5" s="190" t="s">
        <v>9</v>
      </c>
      <c r="AI5" s="190"/>
      <c r="AJ5" s="190"/>
      <c r="AK5" s="55" t="s">
        <v>10</v>
      </c>
      <c r="AL5" s="190" t="s">
        <v>11</v>
      </c>
      <c r="AM5" s="190"/>
      <c r="AN5" s="190"/>
      <c r="AO5" s="190" t="s">
        <v>9</v>
      </c>
      <c r="AP5" s="190"/>
      <c r="AQ5" s="190"/>
      <c r="AR5" s="55" t="s">
        <v>10</v>
      </c>
      <c r="AS5" s="190" t="s">
        <v>11</v>
      </c>
      <c r="AT5" s="190"/>
      <c r="AU5" s="190"/>
      <c r="AV5" s="190" t="s">
        <v>9</v>
      </c>
      <c r="AW5" s="190"/>
      <c r="AX5" s="190"/>
      <c r="AY5" s="55" t="s">
        <v>10</v>
      </c>
      <c r="AZ5" s="190" t="s">
        <v>11</v>
      </c>
      <c r="BA5" s="190"/>
      <c r="BB5" s="190"/>
      <c r="BC5" s="190" t="s">
        <v>9</v>
      </c>
      <c r="BD5" s="190"/>
      <c r="BE5" s="190"/>
      <c r="BF5" s="55" t="s">
        <v>10</v>
      </c>
      <c r="BG5" s="186"/>
      <c r="BH5" s="187"/>
      <c r="BI5" s="188"/>
    </row>
    <row r="6" spans="1:61" s="59" customFormat="1" x14ac:dyDescent="0.25">
      <c r="A6" s="253"/>
      <c r="B6" s="254"/>
      <c r="C6" s="236"/>
      <c r="D6" s="237"/>
      <c r="E6" s="237"/>
      <c r="F6" s="237"/>
      <c r="G6" s="237"/>
      <c r="H6" s="237"/>
      <c r="I6" s="255"/>
      <c r="J6" s="254"/>
      <c r="K6" s="254"/>
      <c r="L6" s="254"/>
      <c r="M6" s="254"/>
      <c r="N6" s="254"/>
      <c r="O6" s="254"/>
      <c r="P6" s="254"/>
      <c r="Q6" s="237"/>
      <c r="R6" s="192" t="s">
        <v>34</v>
      </c>
      <c r="S6" s="177" t="s">
        <v>28</v>
      </c>
      <c r="T6" s="178"/>
      <c r="U6" s="179"/>
      <c r="V6" s="182"/>
      <c r="W6" s="183"/>
      <c r="X6" s="177" t="s">
        <v>29</v>
      </c>
      <c r="Y6" s="178"/>
      <c r="Z6" s="178"/>
      <c r="AA6" s="178"/>
      <c r="AB6" s="178"/>
      <c r="AC6" s="178"/>
      <c r="AD6" s="179"/>
      <c r="AE6" s="177" t="s">
        <v>30</v>
      </c>
      <c r="AF6" s="178"/>
      <c r="AG6" s="178"/>
      <c r="AH6" s="178"/>
      <c r="AI6" s="178"/>
      <c r="AJ6" s="178"/>
      <c r="AK6" s="179"/>
      <c r="AL6" s="177" t="s">
        <v>31</v>
      </c>
      <c r="AM6" s="178"/>
      <c r="AN6" s="178"/>
      <c r="AO6" s="178"/>
      <c r="AP6" s="178"/>
      <c r="AQ6" s="178"/>
      <c r="AR6" s="179"/>
      <c r="AS6" s="177" t="s">
        <v>32</v>
      </c>
      <c r="AT6" s="178"/>
      <c r="AU6" s="178"/>
      <c r="AV6" s="178"/>
      <c r="AW6" s="178"/>
      <c r="AX6" s="178"/>
      <c r="AY6" s="179"/>
      <c r="AZ6" s="177" t="s">
        <v>33</v>
      </c>
      <c r="BA6" s="178"/>
      <c r="BB6" s="178"/>
      <c r="BC6" s="178"/>
      <c r="BD6" s="178"/>
      <c r="BE6" s="178"/>
      <c r="BF6" s="179"/>
      <c r="BG6" s="58"/>
      <c r="BH6" s="58"/>
      <c r="BI6" s="58"/>
    </row>
    <row r="7" spans="1:61" s="95" customFormat="1" ht="75" x14ac:dyDescent="0.25">
      <c r="A7" s="256" t="s">
        <v>12</v>
      </c>
      <c r="B7" s="239" t="s">
        <v>13</v>
      </c>
      <c r="C7" s="257" t="s">
        <v>14</v>
      </c>
      <c r="D7" s="239" t="s">
        <v>15</v>
      </c>
      <c r="E7" s="239" t="s">
        <v>16</v>
      </c>
      <c r="F7" s="239" t="s">
        <v>17</v>
      </c>
      <c r="G7" s="239" t="s">
        <v>18</v>
      </c>
      <c r="H7" s="239" t="s">
        <v>19</v>
      </c>
      <c r="I7" s="114" t="s">
        <v>20</v>
      </c>
      <c r="J7" s="115" t="s">
        <v>60</v>
      </c>
      <c r="K7" s="239" t="s">
        <v>22</v>
      </c>
      <c r="L7" s="239" t="s">
        <v>23</v>
      </c>
      <c r="M7" s="239" t="s">
        <v>24</v>
      </c>
      <c r="N7" s="239" t="s">
        <v>61</v>
      </c>
      <c r="O7" s="239" t="s">
        <v>25</v>
      </c>
      <c r="P7" s="239" t="s">
        <v>62</v>
      </c>
      <c r="Q7" s="239" t="s">
        <v>59</v>
      </c>
      <c r="R7" s="193"/>
      <c r="S7" s="62" t="s">
        <v>35</v>
      </c>
      <c r="T7" s="62" t="s">
        <v>36</v>
      </c>
      <c r="U7" s="62" t="s">
        <v>37</v>
      </c>
      <c r="V7" s="62" t="s">
        <v>38</v>
      </c>
      <c r="W7" s="62" t="s">
        <v>39</v>
      </c>
      <c r="X7" s="62" t="s">
        <v>40</v>
      </c>
      <c r="Y7" s="62" t="s">
        <v>41</v>
      </c>
      <c r="Z7" s="62" t="s">
        <v>42</v>
      </c>
      <c r="AA7" s="62" t="s">
        <v>35</v>
      </c>
      <c r="AB7" s="62" t="s">
        <v>36</v>
      </c>
      <c r="AC7" s="62" t="s">
        <v>44</v>
      </c>
      <c r="AD7" s="62" t="s">
        <v>45</v>
      </c>
      <c r="AE7" s="62" t="s">
        <v>40</v>
      </c>
      <c r="AF7" s="62" t="s">
        <v>41</v>
      </c>
      <c r="AG7" s="62" t="s">
        <v>42</v>
      </c>
      <c r="AH7" s="62" t="s">
        <v>35</v>
      </c>
      <c r="AI7" s="62" t="s">
        <v>36</v>
      </c>
      <c r="AJ7" s="62" t="s">
        <v>44</v>
      </c>
      <c r="AK7" s="62" t="s">
        <v>45</v>
      </c>
      <c r="AL7" s="62" t="s">
        <v>40</v>
      </c>
      <c r="AM7" s="62" t="s">
        <v>41</v>
      </c>
      <c r="AN7" s="62" t="s">
        <v>42</v>
      </c>
      <c r="AO7" s="62" t="s">
        <v>35</v>
      </c>
      <c r="AP7" s="62" t="s">
        <v>36</v>
      </c>
      <c r="AQ7" s="62" t="s">
        <v>44</v>
      </c>
      <c r="AR7" s="62" t="s">
        <v>45</v>
      </c>
      <c r="AS7" s="62" t="s">
        <v>40</v>
      </c>
      <c r="AT7" s="62" t="s">
        <v>41</v>
      </c>
      <c r="AU7" s="62" t="s">
        <v>42</v>
      </c>
      <c r="AV7" s="62" t="s">
        <v>35</v>
      </c>
      <c r="AW7" s="62" t="s">
        <v>36</v>
      </c>
      <c r="AX7" s="62" t="s">
        <v>44</v>
      </c>
      <c r="AY7" s="62" t="s">
        <v>45</v>
      </c>
      <c r="AZ7" s="62" t="s">
        <v>40</v>
      </c>
      <c r="BA7" s="62" t="s">
        <v>41</v>
      </c>
      <c r="BB7" s="62" t="s">
        <v>42</v>
      </c>
      <c r="BC7" s="62" t="s">
        <v>35</v>
      </c>
      <c r="BD7" s="62" t="s">
        <v>36</v>
      </c>
      <c r="BE7" s="62" t="s">
        <v>44</v>
      </c>
      <c r="BF7" s="62" t="s">
        <v>45</v>
      </c>
      <c r="BG7" s="63" t="s">
        <v>46</v>
      </c>
      <c r="BH7" s="63" t="s">
        <v>47</v>
      </c>
      <c r="BI7" s="63" t="s">
        <v>48</v>
      </c>
    </row>
    <row r="8" spans="1:61" s="99" customFormat="1" x14ac:dyDescent="0.25">
      <c r="A8" s="258" t="s">
        <v>215</v>
      </c>
      <c r="B8" s="258" t="s">
        <v>152</v>
      </c>
      <c r="C8" s="258" t="s">
        <v>153</v>
      </c>
      <c r="D8" s="243" t="s">
        <v>214</v>
      </c>
      <c r="E8" s="258" t="s">
        <v>216</v>
      </c>
      <c r="F8" s="242" t="s">
        <v>217</v>
      </c>
      <c r="G8" s="259" t="s">
        <v>218</v>
      </c>
      <c r="H8" s="259" t="s">
        <v>219</v>
      </c>
      <c r="I8" s="260">
        <v>1486</v>
      </c>
      <c r="J8" s="258" t="s">
        <v>157</v>
      </c>
      <c r="K8" s="258" t="s">
        <v>220</v>
      </c>
      <c r="L8" s="261">
        <v>43647</v>
      </c>
      <c r="M8" s="261">
        <v>45473</v>
      </c>
      <c r="N8" s="258">
        <f>IF(MONTH(M8)&lt;6,YEAR(M8),YEAR(M8)+1)</f>
        <v>2025</v>
      </c>
      <c r="O8" s="262">
        <v>15989.16</v>
      </c>
      <c r="P8" s="258" t="s">
        <v>213</v>
      </c>
      <c r="Q8" s="263">
        <f>IF(P8="Yes",O8*1,I8*3.56+O8)</f>
        <v>21279.32</v>
      </c>
      <c r="R8" s="96"/>
      <c r="S8" s="97"/>
      <c r="T8" s="97"/>
      <c r="U8" s="97"/>
      <c r="V8" s="69" t="s">
        <v>123</v>
      </c>
      <c r="W8" s="69"/>
      <c r="X8" s="69"/>
      <c r="Y8" s="67"/>
      <c r="Z8" s="70">
        <f>X8+Y8</f>
        <v>0</v>
      </c>
      <c r="AA8" s="67"/>
      <c r="AB8" s="67"/>
      <c r="AC8" s="67"/>
      <c r="AD8" s="67"/>
      <c r="AE8" s="69"/>
      <c r="AF8" s="67"/>
      <c r="AG8" s="70">
        <f>AE8+AF8</f>
        <v>0</v>
      </c>
      <c r="AH8" s="67"/>
      <c r="AI8" s="67"/>
      <c r="AJ8" s="67"/>
      <c r="AK8" s="67"/>
      <c r="AL8" s="69"/>
      <c r="AM8" s="67"/>
      <c r="AN8" s="70">
        <f>AL8+AM8</f>
        <v>0</v>
      </c>
      <c r="AO8" s="67"/>
      <c r="AP8" s="67"/>
      <c r="AQ8" s="67"/>
      <c r="AR8" s="67"/>
      <c r="AS8" s="69"/>
      <c r="AT8" s="67"/>
      <c r="AU8" s="70">
        <f>AS8+AT8</f>
        <v>0</v>
      </c>
      <c r="AV8" s="67"/>
      <c r="AW8" s="67"/>
      <c r="AX8" s="67"/>
      <c r="AY8" s="67"/>
      <c r="AZ8" s="69"/>
      <c r="BA8" s="67"/>
      <c r="BB8" s="70">
        <f>AZ8+BA8</f>
        <v>0</v>
      </c>
      <c r="BC8" s="67"/>
      <c r="BD8" s="67"/>
      <c r="BE8" s="67"/>
      <c r="BF8" s="67"/>
      <c r="BG8" s="98"/>
      <c r="BH8" s="98"/>
      <c r="BI8" s="98"/>
    </row>
    <row r="9" spans="1:61" s="72" customFormat="1" x14ac:dyDescent="0.25">
      <c r="A9" s="264"/>
      <c r="B9" s="264"/>
      <c r="C9" s="264"/>
      <c r="D9" s="247"/>
      <c r="E9" s="264"/>
      <c r="F9" s="249"/>
      <c r="G9" s="249"/>
      <c r="H9" s="249"/>
      <c r="I9" s="265">
        <f>SUM(I8:I8)</f>
        <v>1486</v>
      </c>
      <c r="J9" s="264"/>
      <c r="K9" s="264"/>
      <c r="L9" s="266"/>
      <c r="M9" s="266"/>
      <c r="N9" s="247"/>
      <c r="O9" s="267">
        <f>SUM(O8:O8)</f>
        <v>15989.16</v>
      </c>
      <c r="P9" s="264"/>
      <c r="Q9" s="268">
        <f>SUM(Q8:Q8)</f>
        <v>21279.32</v>
      </c>
      <c r="R9" s="79"/>
      <c r="S9" s="77">
        <f>SUM(S8)</f>
        <v>0</v>
      </c>
      <c r="T9" s="77">
        <f>SUM(T8)</f>
        <v>0</v>
      </c>
      <c r="U9" s="77">
        <f>SUM(U8)</f>
        <v>0</v>
      </c>
      <c r="V9" s="100"/>
      <c r="W9" s="100"/>
      <c r="X9" s="77">
        <f t="shared" ref="X9:BF9" si="0">SUM(X8:X8)</f>
        <v>0</v>
      </c>
      <c r="Y9" s="77">
        <f t="shared" si="0"/>
        <v>0</v>
      </c>
      <c r="Z9" s="77">
        <f t="shared" si="0"/>
        <v>0</v>
      </c>
      <c r="AA9" s="77">
        <f t="shared" si="0"/>
        <v>0</v>
      </c>
      <c r="AB9" s="77">
        <f t="shared" si="0"/>
        <v>0</v>
      </c>
      <c r="AC9" s="77">
        <f t="shared" si="0"/>
        <v>0</v>
      </c>
      <c r="AD9" s="77">
        <f t="shared" si="0"/>
        <v>0</v>
      </c>
      <c r="AE9" s="77">
        <f t="shared" si="0"/>
        <v>0</v>
      </c>
      <c r="AF9" s="77">
        <f t="shared" si="0"/>
        <v>0</v>
      </c>
      <c r="AG9" s="77">
        <f t="shared" si="0"/>
        <v>0</v>
      </c>
      <c r="AH9" s="77">
        <f t="shared" si="0"/>
        <v>0</v>
      </c>
      <c r="AI9" s="77">
        <f t="shared" si="0"/>
        <v>0</v>
      </c>
      <c r="AJ9" s="77">
        <f t="shared" si="0"/>
        <v>0</v>
      </c>
      <c r="AK9" s="77">
        <f t="shared" si="0"/>
        <v>0</v>
      </c>
      <c r="AL9" s="77">
        <f t="shared" si="0"/>
        <v>0</v>
      </c>
      <c r="AM9" s="77">
        <f t="shared" si="0"/>
        <v>0</v>
      </c>
      <c r="AN9" s="77">
        <f t="shared" si="0"/>
        <v>0</v>
      </c>
      <c r="AO9" s="77">
        <f t="shared" si="0"/>
        <v>0</v>
      </c>
      <c r="AP9" s="77">
        <f t="shared" si="0"/>
        <v>0</v>
      </c>
      <c r="AQ9" s="77">
        <f t="shared" si="0"/>
        <v>0</v>
      </c>
      <c r="AR9" s="77">
        <f t="shared" si="0"/>
        <v>0</v>
      </c>
      <c r="AS9" s="77">
        <f t="shared" si="0"/>
        <v>0</v>
      </c>
      <c r="AT9" s="77">
        <f t="shared" si="0"/>
        <v>0</v>
      </c>
      <c r="AU9" s="77">
        <f t="shared" si="0"/>
        <v>0</v>
      </c>
      <c r="AV9" s="77">
        <f t="shared" si="0"/>
        <v>0</v>
      </c>
      <c r="AW9" s="77">
        <f t="shared" si="0"/>
        <v>0</v>
      </c>
      <c r="AX9" s="77">
        <f t="shared" si="0"/>
        <v>0</v>
      </c>
      <c r="AY9" s="77">
        <f t="shared" si="0"/>
        <v>0</v>
      </c>
      <c r="AZ9" s="77">
        <f t="shared" si="0"/>
        <v>0</v>
      </c>
      <c r="BA9" s="77">
        <f t="shared" si="0"/>
        <v>0</v>
      </c>
      <c r="BB9" s="77">
        <f t="shared" si="0"/>
        <v>0</v>
      </c>
      <c r="BC9" s="77">
        <f t="shared" si="0"/>
        <v>0</v>
      </c>
      <c r="BD9" s="77">
        <f t="shared" si="0"/>
        <v>0</v>
      </c>
      <c r="BE9" s="77">
        <f t="shared" si="0"/>
        <v>0</v>
      </c>
      <c r="BF9" s="77">
        <f t="shared" si="0"/>
        <v>0</v>
      </c>
    </row>
    <row r="10" spans="1:61" x14ac:dyDescent="0.25">
      <c r="A10" s="80"/>
      <c r="B10" s="80"/>
      <c r="C10" s="80"/>
      <c r="D10" s="74"/>
      <c r="E10" s="80"/>
      <c r="F10" s="80"/>
      <c r="G10" s="80"/>
      <c r="H10" s="80"/>
      <c r="I10" s="81"/>
      <c r="J10" s="82"/>
    </row>
    <row r="11" spans="1:61" x14ac:dyDescent="0.25">
      <c r="A11" s="80"/>
      <c r="B11" s="80"/>
      <c r="C11" s="80"/>
      <c r="D11" s="74"/>
      <c r="E11" s="80"/>
      <c r="F11" s="80"/>
      <c r="G11" s="80"/>
      <c r="H11" s="80"/>
      <c r="I11" s="81"/>
      <c r="J11" s="82"/>
    </row>
    <row r="12" spans="1:61" x14ac:dyDescent="0.25">
      <c r="A12" s="194" t="s">
        <v>55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83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 t="s">
        <v>55</v>
      </c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 t="s">
        <v>55</v>
      </c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 t="s">
        <v>55</v>
      </c>
      <c r="BH12" s="190"/>
      <c r="BI12" s="190"/>
    </row>
    <row r="13" spans="1:61" ht="30" x14ac:dyDescent="0.25">
      <c r="A13" s="189" t="s">
        <v>56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85" t="s">
        <v>59</v>
      </c>
      <c r="R13" s="101"/>
      <c r="S13" s="186"/>
      <c r="T13" s="187"/>
      <c r="U13" s="188"/>
      <c r="V13" s="186" t="s">
        <v>6</v>
      </c>
      <c r="W13" s="188"/>
      <c r="X13" s="190" t="s">
        <v>7</v>
      </c>
      <c r="Y13" s="190"/>
      <c r="Z13" s="190"/>
      <c r="AA13" s="190" t="s">
        <v>9</v>
      </c>
      <c r="AB13" s="190"/>
      <c r="AC13" s="190"/>
      <c r="AD13" s="55" t="s">
        <v>10</v>
      </c>
      <c r="AE13" s="190" t="s">
        <v>11</v>
      </c>
      <c r="AF13" s="190"/>
      <c r="AG13" s="190"/>
      <c r="AH13" s="190" t="s">
        <v>9</v>
      </c>
      <c r="AI13" s="190"/>
      <c r="AJ13" s="190"/>
      <c r="AK13" s="55" t="s">
        <v>10</v>
      </c>
      <c r="AL13" s="190" t="s">
        <v>11</v>
      </c>
      <c r="AM13" s="190"/>
      <c r="AN13" s="190"/>
      <c r="AO13" s="190" t="s">
        <v>9</v>
      </c>
      <c r="AP13" s="190"/>
      <c r="AQ13" s="190"/>
      <c r="AR13" s="55" t="s">
        <v>10</v>
      </c>
      <c r="AS13" s="190" t="s">
        <v>11</v>
      </c>
      <c r="AT13" s="190"/>
      <c r="AU13" s="190"/>
      <c r="AV13" s="190" t="s">
        <v>9</v>
      </c>
      <c r="AW13" s="190"/>
      <c r="AX13" s="190"/>
      <c r="AY13" s="55" t="s">
        <v>10</v>
      </c>
      <c r="AZ13" s="190" t="s">
        <v>11</v>
      </c>
      <c r="BA13" s="190"/>
      <c r="BB13" s="190"/>
      <c r="BC13" s="190" t="s">
        <v>9</v>
      </c>
      <c r="BD13" s="190"/>
      <c r="BE13" s="190"/>
      <c r="BF13" s="55" t="s">
        <v>10</v>
      </c>
      <c r="BG13" s="186"/>
      <c r="BH13" s="187"/>
      <c r="BI13" s="188"/>
    </row>
    <row r="14" spans="1:61" x14ac:dyDescent="0.25">
      <c r="A14" s="102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03"/>
      <c r="Q14" s="56"/>
      <c r="R14" s="104"/>
      <c r="S14" s="177" t="s">
        <v>28</v>
      </c>
      <c r="T14" s="178"/>
      <c r="U14" s="179"/>
      <c r="V14" s="182"/>
      <c r="W14" s="183"/>
      <c r="X14" s="177" t="s">
        <v>29</v>
      </c>
      <c r="Y14" s="178"/>
      <c r="Z14" s="178"/>
      <c r="AA14" s="178"/>
      <c r="AB14" s="178"/>
      <c r="AC14" s="178"/>
      <c r="AD14" s="179"/>
      <c r="AE14" s="177" t="s">
        <v>30</v>
      </c>
      <c r="AF14" s="178"/>
      <c r="AG14" s="178"/>
      <c r="AH14" s="178"/>
      <c r="AI14" s="178"/>
      <c r="AJ14" s="178"/>
      <c r="AK14" s="179"/>
      <c r="AL14" s="177" t="s">
        <v>31</v>
      </c>
      <c r="AM14" s="178"/>
      <c r="AN14" s="178"/>
      <c r="AO14" s="178"/>
      <c r="AP14" s="178"/>
      <c r="AQ14" s="178"/>
      <c r="AR14" s="179"/>
      <c r="AS14" s="177" t="s">
        <v>32</v>
      </c>
      <c r="AT14" s="178"/>
      <c r="AU14" s="178"/>
      <c r="AV14" s="178"/>
      <c r="AW14" s="178"/>
      <c r="AX14" s="178"/>
      <c r="AY14" s="179"/>
      <c r="AZ14" s="177" t="s">
        <v>33</v>
      </c>
      <c r="BA14" s="178"/>
      <c r="BB14" s="178"/>
      <c r="BC14" s="178"/>
      <c r="BD14" s="178"/>
      <c r="BE14" s="178"/>
      <c r="BF14" s="179"/>
      <c r="BG14" s="58"/>
      <c r="BH14" s="58"/>
      <c r="BI14" s="58"/>
    </row>
    <row r="15" spans="1:61" ht="75" x14ac:dyDescent="0.25">
      <c r="A15" s="60" t="s">
        <v>12</v>
      </c>
      <c r="B15" s="60" t="s">
        <v>13</v>
      </c>
      <c r="C15" s="60" t="s">
        <v>14</v>
      </c>
      <c r="D15" s="60" t="s">
        <v>15</v>
      </c>
      <c r="E15" s="60" t="s">
        <v>16</v>
      </c>
      <c r="F15" s="60" t="s">
        <v>17</v>
      </c>
      <c r="G15" s="60" t="s">
        <v>18</v>
      </c>
      <c r="H15" s="60" t="s">
        <v>19</v>
      </c>
      <c r="I15" s="93" t="s">
        <v>20</v>
      </c>
      <c r="J15" s="93" t="s">
        <v>60</v>
      </c>
      <c r="K15" s="60" t="s">
        <v>22</v>
      </c>
      <c r="L15" s="60" t="s">
        <v>23</v>
      </c>
      <c r="M15" s="60" t="s">
        <v>24</v>
      </c>
      <c r="N15" s="105" t="s">
        <v>61</v>
      </c>
      <c r="O15" s="60" t="s">
        <v>25</v>
      </c>
      <c r="P15" s="60" t="s">
        <v>62</v>
      </c>
      <c r="Q15" s="60" t="s">
        <v>59</v>
      </c>
      <c r="R15" s="106"/>
      <c r="S15" s="62" t="s">
        <v>35</v>
      </c>
      <c r="T15" s="62" t="s">
        <v>36</v>
      </c>
      <c r="U15" s="62" t="s">
        <v>37</v>
      </c>
      <c r="V15" s="62" t="s">
        <v>38</v>
      </c>
      <c r="W15" s="62" t="s">
        <v>39</v>
      </c>
      <c r="X15" s="62" t="s">
        <v>40</v>
      </c>
      <c r="Y15" s="62" t="s">
        <v>41</v>
      </c>
      <c r="Z15" s="62" t="s">
        <v>42</v>
      </c>
      <c r="AA15" s="62" t="s">
        <v>35</v>
      </c>
      <c r="AB15" s="62" t="s">
        <v>36</v>
      </c>
      <c r="AC15" s="62" t="s">
        <v>44</v>
      </c>
      <c r="AD15" s="62" t="s">
        <v>45</v>
      </c>
      <c r="AE15" s="62" t="s">
        <v>40</v>
      </c>
      <c r="AF15" s="62" t="s">
        <v>41</v>
      </c>
      <c r="AG15" s="62" t="s">
        <v>42</v>
      </c>
      <c r="AH15" s="62" t="s">
        <v>35</v>
      </c>
      <c r="AI15" s="62" t="s">
        <v>36</v>
      </c>
      <c r="AJ15" s="62" t="s">
        <v>44</v>
      </c>
      <c r="AK15" s="62" t="s">
        <v>45</v>
      </c>
      <c r="AL15" s="62" t="s">
        <v>40</v>
      </c>
      <c r="AM15" s="62" t="s">
        <v>41</v>
      </c>
      <c r="AN15" s="62" t="s">
        <v>42</v>
      </c>
      <c r="AO15" s="62" t="s">
        <v>35</v>
      </c>
      <c r="AP15" s="62" t="s">
        <v>36</v>
      </c>
      <c r="AQ15" s="62" t="s">
        <v>44</v>
      </c>
      <c r="AR15" s="62" t="s">
        <v>45</v>
      </c>
      <c r="AS15" s="62" t="s">
        <v>40</v>
      </c>
      <c r="AT15" s="62" t="s">
        <v>41</v>
      </c>
      <c r="AU15" s="62" t="s">
        <v>42</v>
      </c>
      <c r="AV15" s="62" t="s">
        <v>35</v>
      </c>
      <c r="AW15" s="62" t="s">
        <v>36</v>
      </c>
      <c r="AX15" s="62" t="s">
        <v>44</v>
      </c>
      <c r="AY15" s="62" t="s">
        <v>45</v>
      </c>
      <c r="AZ15" s="62" t="s">
        <v>40</v>
      </c>
      <c r="BA15" s="62" t="s">
        <v>41</v>
      </c>
      <c r="BB15" s="62" t="s">
        <v>42</v>
      </c>
      <c r="BC15" s="62" t="s">
        <v>35</v>
      </c>
      <c r="BD15" s="62" t="s">
        <v>36</v>
      </c>
      <c r="BE15" s="62" t="s">
        <v>44</v>
      </c>
      <c r="BF15" s="62" t="s">
        <v>45</v>
      </c>
      <c r="BG15" s="63" t="s">
        <v>46</v>
      </c>
      <c r="BH15" s="63" t="s">
        <v>47</v>
      </c>
      <c r="BI15" s="63" t="s">
        <v>48</v>
      </c>
    </row>
    <row r="16" spans="1:61" s="72" customFormat="1" x14ac:dyDescent="0.25">
      <c r="A16" s="107"/>
      <c r="B16" s="89" t="s">
        <v>152</v>
      </c>
      <c r="C16" s="89" t="s">
        <v>153</v>
      </c>
      <c r="D16" s="65" t="s">
        <v>214</v>
      </c>
      <c r="E16" s="107"/>
      <c r="F16" s="108"/>
      <c r="G16" s="108"/>
      <c r="H16" s="108"/>
      <c r="I16" s="109"/>
      <c r="J16" s="107"/>
      <c r="K16" s="107"/>
      <c r="L16" s="110"/>
      <c r="M16" s="110"/>
      <c r="N16" s="65"/>
      <c r="O16" s="111"/>
      <c r="P16" s="107"/>
      <c r="Q16" s="96">
        <f t="shared" ref="Q16:Q29" si="1">IF(P16="Yes",O16*1,I16*3.56+O16)</f>
        <v>0</v>
      </c>
      <c r="R16" s="112"/>
      <c r="S16" s="67"/>
      <c r="T16" s="67"/>
      <c r="U16" s="67"/>
      <c r="V16" s="69"/>
      <c r="W16" s="66"/>
      <c r="X16" s="67"/>
      <c r="Y16" s="67"/>
      <c r="Z16" s="70">
        <f t="shared" ref="Z16:Z29" si="2">X16+Y16</f>
        <v>0</v>
      </c>
      <c r="AA16" s="67"/>
      <c r="AB16" s="67"/>
      <c r="AC16" s="67"/>
      <c r="AD16" s="67"/>
      <c r="AE16" s="67"/>
      <c r="AF16" s="67"/>
      <c r="AG16" s="70">
        <f t="shared" ref="AG16:AG29" si="3">AE16+AF16</f>
        <v>0</v>
      </c>
      <c r="AH16" s="67"/>
      <c r="AI16" s="67"/>
      <c r="AJ16" s="67"/>
      <c r="AK16" s="67"/>
      <c r="AL16" s="67"/>
      <c r="AM16" s="67"/>
      <c r="AN16" s="70">
        <f t="shared" ref="AN16:AN29" si="4">AL16+AM16</f>
        <v>0</v>
      </c>
      <c r="AO16" s="67"/>
      <c r="AP16" s="67"/>
      <c r="AQ16" s="67"/>
      <c r="AR16" s="67"/>
      <c r="AS16" s="67"/>
      <c r="AT16" s="67"/>
      <c r="AU16" s="70">
        <f t="shared" ref="AU16:AU29" si="5">AS16+AT16</f>
        <v>0</v>
      </c>
      <c r="AV16" s="67"/>
      <c r="AW16" s="67"/>
      <c r="AX16" s="67"/>
      <c r="AY16" s="67"/>
      <c r="AZ16" s="67"/>
      <c r="BA16" s="67"/>
      <c r="BB16" s="70">
        <f t="shared" ref="BB16:BB29" si="6">AZ16+BA16</f>
        <v>0</v>
      </c>
      <c r="BC16" s="67"/>
      <c r="BD16" s="67"/>
      <c r="BE16" s="67"/>
      <c r="BF16" s="67"/>
      <c r="BG16" s="66"/>
      <c r="BH16" s="66"/>
      <c r="BI16" s="66"/>
    </row>
    <row r="17" spans="1:61" s="72" customFormat="1" x14ac:dyDescent="0.25">
      <c r="A17" s="107"/>
      <c r="B17" s="89" t="s">
        <v>152</v>
      </c>
      <c r="C17" s="89" t="s">
        <v>153</v>
      </c>
      <c r="D17" s="65" t="s">
        <v>214</v>
      </c>
      <c r="E17" s="107"/>
      <c r="F17" s="108"/>
      <c r="G17" s="108"/>
      <c r="H17" s="108"/>
      <c r="I17" s="109"/>
      <c r="J17" s="107"/>
      <c r="K17" s="107"/>
      <c r="L17" s="110"/>
      <c r="M17" s="110"/>
      <c r="N17" s="65"/>
      <c r="O17" s="111"/>
      <c r="P17" s="107"/>
      <c r="Q17" s="96">
        <f t="shared" si="1"/>
        <v>0</v>
      </c>
      <c r="R17" s="112"/>
      <c r="S17" s="67"/>
      <c r="T17" s="67"/>
      <c r="U17" s="67"/>
      <c r="V17" s="69"/>
      <c r="W17" s="66"/>
      <c r="X17" s="67"/>
      <c r="Y17" s="67"/>
      <c r="Z17" s="70">
        <f t="shared" si="2"/>
        <v>0</v>
      </c>
      <c r="AA17" s="67"/>
      <c r="AB17" s="67"/>
      <c r="AC17" s="67"/>
      <c r="AD17" s="67"/>
      <c r="AE17" s="67"/>
      <c r="AF17" s="67"/>
      <c r="AG17" s="70">
        <f t="shared" si="3"/>
        <v>0</v>
      </c>
      <c r="AH17" s="67"/>
      <c r="AI17" s="67"/>
      <c r="AJ17" s="67"/>
      <c r="AK17" s="67"/>
      <c r="AL17" s="67"/>
      <c r="AM17" s="67"/>
      <c r="AN17" s="70">
        <f t="shared" si="4"/>
        <v>0</v>
      </c>
      <c r="AO17" s="67"/>
      <c r="AP17" s="67"/>
      <c r="AQ17" s="67"/>
      <c r="AR17" s="67"/>
      <c r="AS17" s="67"/>
      <c r="AT17" s="67"/>
      <c r="AU17" s="70">
        <f t="shared" si="5"/>
        <v>0</v>
      </c>
      <c r="AV17" s="67"/>
      <c r="AW17" s="67"/>
      <c r="AX17" s="67"/>
      <c r="AY17" s="67"/>
      <c r="AZ17" s="67"/>
      <c r="BA17" s="67"/>
      <c r="BB17" s="70">
        <f t="shared" si="6"/>
        <v>0</v>
      </c>
      <c r="BC17" s="67"/>
      <c r="BD17" s="67"/>
      <c r="BE17" s="67"/>
      <c r="BF17" s="67"/>
      <c r="BG17" s="66"/>
      <c r="BH17" s="66"/>
      <c r="BI17" s="66"/>
    </row>
    <row r="18" spans="1:61" s="72" customFormat="1" x14ac:dyDescent="0.25">
      <c r="A18" s="107"/>
      <c r="B18" s="89" t="s">
        <v>152</v>
      </c>
      <c r="C18" s="89" t="s">
        <v>153</v>
      </c>
      <c r="D18" s="65" t="s">
        <v>214</v>
      </c>
      <c r="E18" s="107"/>
      <c r="F18" s="108"/>
      <c r="G18" s="108"/>
      <c r="H18" s="108"/>
      <c r="I18" s="109"/>
      <c r="J18" s="107"/>
      <c r="K18" s="107"/>
      <c r="L18" s="110"/>
      <c r="M18" s="110"/>
      <c r="N18" s="65"/>
      <c r="O18" s="111"/>
      <c r="P18" s="107"/>
      <c r="Q18" s="96">
        <f t="shared" si="1"/>
        <v>0</v>
      </c>
      <c r="R18" s="112"/>
      <c r="S18" s="67"/>
      <c r="T18" s="67"/>
      <c r="U18" s="67"/>
      <c r="V18" s="69"/>
      <c r="W18" s="66"/>
      <c r="X18" s="67"/>
      <c r="Y18" s="67"/>
      <c r="Z18" s="70">
        <f t="shared" si="2"/>
        <v>0</v>
      </c>
      <c r="AA18" s="67"/>
      <c r="AB18" s="67"/>
      <c r="AC18" s="67"/>
      <c r="AD18" s="67"/>
      <c r="AE18" s="67"/>
      <c r="AF18" s="67"/>
      <c r="AG18" s="70">
        <f t="shared" si="3"/>
        <v>0</v>
      </c>
      <c r="AH18" s="67"/>
      <c r="AI18" s="67"/>
      <c r="AJ18" s="67"/>
      <c r="AK18" s="67"/>
      <c r="AL18" s="67"/>
      <c r="AM18" s="67"/>
      <c r="AN18" s="70">
        <f t="shared" si="4"/>
        <v>0</v>
      </c>
      <c r="AO18" s="67"/>
      <c r="AP18" s="67"/>
      <c r="AQ18" s="67"/>
      <c r="AR18" s="67"/>
      <c r="AS18" s="67"/>
      <c r="AT18" s="67"/>
      <c r="AU18" s="70">
        <f t="shared" si="5"/>
        <v>0</v>
      </c>
      <c r="AV18" s="67"/>
      <c r="AW18" s="67"/>
      <c r="AX18" s="67"/>
      <c r="AY18" s="67"/>
      <c r="AZ18" s="67"/>
      <c r="BA18" s="67"/>
      <c r="BB18" s="70">
        <f t="shared" si="6"/>
        <v>0</v>
      </c>
      <c r="BC18" s="67"/>
      <c r="BD18" s="67"/>
      <c r="BE18" s="67"/>
      <c r="BF18" s="67"/>
      <c r="BG18" s="66"/>
      <c r="BH18" s="66"/>
      <c r="BI18" s="66"/>
    </row>
    <row r="19" spans="1:61" s="72" customFormat="1" x14ac:dyDescent="0.25">
      <c r="A19" s="107"/>
      <c r="B19" s="89" t="s">
        <v>152</v>
      </c>
      <c r="C19" s="89" t="s">
        <v>153</v>
      </c>
      <c r="D19" s="65" t="s">
        <v>214</v>
      </c>
      <c r="E19" s="107"/>
      <c r="F19" s="108"/>
      <c r="G19" s="108"/>
      <c r="H19" s="108"/>
      <c r="I19" s="109"/>
      <c r="J19" s="107"/>
      <c r="K19" s="107"/>
      <c r="L19" s="110"/>
      <c r="M19" s="110"/>
      <c r="N19" s="65"/>
      <c r="O19" s="111"/>
      <c r="P19" s="107"/>
      <c r="Q19" s="96">
        <f t="shared" si="1"/>
        <v>0</v>
      </c>
      <c r="R19" s="112"/>
      <c r="S19" s="67"/>
      <c r="T19" s="67"/>
      <c r="U19" s="67"/>
      <c r="V19" s="69"/>
      <c r="W19" s="66"/>
      <c r="X19" s="67"/>
      <c r="Y19" s="67"/>
      <c r="Z19" s="70">
        <f t="shared" si="2"/>
        <v>0</v>
      </c>
      <c r="AA19" s="67"/>
      <c r="AB19" s="67"/>
      <c r="AC19" s="67"/>
      <c r="AD19" s="67"/>
      <c r="AE19" s="67"/>
      <c r="AF19" s="67"/>
      <c r="AG19" s="70">
        <f t="shared" si="3"/>
        <v>0</v>
      </c>
      <c r="AH19" s="67"/>
      <c r="AI19" s="67"/>
      <c r="AJ19" s="67"/>
      <c r="AK19" s="67"/>
      <c r="AL19" s="67"/>
      <c r="AM19" s="67"/>
      <c r="AN19" s="70">
        <f t="shared" si="4"/>
        <v>0</v>
      </c>
      <c r="AO19" s="67"/>
      <c r="AP19" s="67"/>
      <c r="AQ19" s="67"/>
      <c r="AR19" s="67"/>
      <c r="AS19" s="67"/>
      <c r="AT19" s="67"/>
      <c r="AU19" s="70">
        <f t="shared" si="5"/>
        <v>0</v>
      </c>
      <c r="AV19" s="67"/>
      <c r="AW19" s="67"/>
      <c r="AX19" s="67"/>
      <c r="AY19" s="67"/>
      <c r="AZ19" s="67"/>
      <c r="BA19" s="67"/>
      <c r="BB19" s="70">
        <f t="shared" si="6"/>
        <v>0</v>
      </c>
      <c r="BC19" s="67"/>
      <c r="BD19" s="67"/>
      <c r="BE19" s="67"/>
      <c r="BF19" s="67"/>
      <c r="BG19" s="66"/>
      <c r="BH19" s="66"/>
      <c r="BI19" s="66"/>
    </row>
    <row r="20" spans="1:61" s="72" customFormat="1" x14ac:dyDescent="0.25">
      <c r="A20" s="107"/>
      <c r="B20" s="89" t="s">
        <v>152</v>
      </c>
      <c r="C20" s="89" t="s">
        <v>153</v>
      </c>
      <c r="D20" s="65" t="s">
        <v>214</v>
      </c>
      <c r="E20" s="107"/>
      <c r="F20" s="108"/>
      <c r="G20" s="108"/>
      <c r="H20" s="108"/>
      <c r="I20" s="109"/>
      <c r="J20" s="107"/>
      <c r="K20" s="107"/>
      <c r="L20" s="110"/>
      <c r="M20" s="110"/>
      <c r="N20" s="65"/>
      <c r="O20" s="111"/>
      <c r="P20" s="107"/>
      <c r="Q20" s="96">
        <f t="shared" si="1"/>
        <v>0</v>
      </c>
      <c r="R20" s="112"/>
      <c r="S20" s="67"/>
      <c r="T20" s="67"/>
      <c r="U20" s="67"/>
      <c r="V20" s="69"/>
      <c r="W20" s="66"/>
      <c r="X20" s="67"/>
      <c r="Y20" s="67"/>
      <c r="Z20" s="70">
        <f t="shared" si="2"/>
        <v>0</v>
      </c>
      <c r="AA20" s="67"/>
      <c r="AB20" s="67"/>
      <c r="AC20" s="67"/>
      <c r="AD20" s="67"/>
      <c r="AE20" s="67"/>
      <c r="AF20" s="67"/>
      <c r="AG20" s="70">
        <f t="shared" si="3"/>
        <v>0</v>
      </c>
      <c r="AH20" s="67"/>
      <c r="AI20" s="67"/>
      <c r="AJ20" s="67"/>
      <c r="AK20" s="67"/>
      <c r="AL20" s="67"/>
      <c r="AM20" s="67"/>
      <c r="AN20" s="70">
        <f t="shared" si="4"/>
        <v>0</v>
      </c>
      <c r="AO20" s="67"/>
      <c r="AP20" s="67"/>
      <c r="AQ20" s="67"/>
      <c r="AR20" s="67"/>
      <c r="AS20" s="67"/>
      <c r="AT20" s="67"/>
      <c r="AU20" s="70">
        <f t="shared" si="5"/>
        <v>0</v>
      </c>
      <c r="AV20" s="67"/>
      <c r="AW20" s="67"/>
      <c r="AX20" s="67"/>
      <c r="AY20" s="67"/>
      <c r="AZ20" s="67"/>
      <c r="BA20" s="67"/>
      <c r="BB20" s="70">
        <f t="shared" si="6"/>
        <v>0</v>
      </c>
      <c r="BC20" s="67"/>
      <c r="BD20" s="67"/>
      <c r="BE20" s="67"/>
      <c r="BF20" s="67"/>
      <c r="BG20" s="66"/>
      <c r="BH20" s="66"/>
      <c r="BI20" s="66"/>
    </row>
    <row r="21" spans="1:61" s="72" customFormat="1" x14ac:dyDescent="0.25">
      <c r="A21" s="107"/>
      <c r="B21" s="89" t="s">
        <v>152</v>
      </c>
      <c r="C21" s="89" t="s">
        <v>153</v>
      </c>
      <c r="D21" s="65" t="s">
        <v>214</v>
      </c>
      <c r="E21" s="107"/>
      <c r="F21" s="108"/>
      <c r="G21" s="108"/>
      <c r="H21" s="108"/>
      <c r="I21" s="109"/>
      <c r="J21" s="107"/>
      <c r="K21" s="107"/>
      <c r="L21" s="110"/>
      <c r="M21" s="110"/>
      <c r="N21" s="65"/>
      <c r="O21" s="111"/>
      <c r="P21" s="107"/>
      <c r="Q21" s="96">
        <f t="shared" si="1"/>
        <v>0</v>
      </c>
      <c r="R21" s="112"/>
      <c r="S21" s="67"/>
      <c r="T21" s="67"/>
      <c r="U21" s="67"/>
      <c r="V21" s="69"/>
      <c r="W21" s="66"/>
      <c r="X21" s="67"/>
      <c r="Y21" s="67"/>
      <c r="Z21" s="70">
        <f t="shared" si="2"/>
        <v>0</v>
      </c>
      <c r="AA21" s="67"/>
      <c r="AB21" s="67"/>
      <c r="AC21" s="67"/>
      <c r="AD21" s="67"/>
      <c r="AE21" s="67"/>
      <c r="AF21" s="67"/>
      <c r="AG21" s="70">
        <f t="shared" si="3"/>
        <v>0</v>
      </c>
      <c r="AH21" s="67"/>
      <c r="AI21" s="67"/>
      <c r="AJ21" s="67"/>
      <c r="AK21" s="67"/>
      <c r="AL21" s="67"/>
      <c r="AM21" s="67"/>
      <c r="AN21" s="70">
        <f t="shared" si="4"/>
        <v>0</v>
      </c>
      <c r="AO21" s="67"/>
      <c r="AP21" s="67"/>
      <c r="AQ21" s="67"/>
      <c r="AR21" s="67"/>
      <c r="AS21" s="67"/>
      <c r="AT21" s="67"/>
      <c r="AU21" s="70">
        <f t="shared" si="5"/>
        <v>0</v>
      </c>
      <c r="AV21" s="67"/>
      <c r="AW21" s="67"/>
      <c r="AX21" s="67"/>
      <c r="AY21" s="67"/>
      <c r="AZ21" s="67"/>
      <c r="BA21" s="67"/>
      <c r="BB21" s="70">
        <f t="shared" si="6"/>
        <v>0</v>
      </c>
      <c r="BC21" s="67"/>
      <c r="BD21" s="67"/>
      <c r="BE21" s="67"/>
      <c r="BF21" s="67"/>
      <c r="BG21" s="66"/>
      <c r="BH21" s="66"/>
      <c r="BI21" s="66"/>
    </row>
    <row r="22" spans="1:61" s="72" customFormat="1" x14ac:dyDescent="0.25">
      <c r="A22" s="107"/>
      <c r="B22" s="89" t="s">
        <v>152</v>
      </c>
      <c r="C22" s="89" t="s">
        <v>153</v>
      </c>
      <c r="D22" s="65" t="s">
        <v>214</v>
      </c>
      <c r="E22" s="107"/>
      <c r="F22" s="108"/>
      <c r="G22" s="108"/>
      <c r="H22" s="108"/>
      <c r="I22" s="109"/>
      <c r="J22" s="107"/>
      <c r="K22" s="107"/>
      <c r="L22" s="110"/>
      <c r="M22" s="110"/>
      <c r="N22" s="65"/>
      <c r="O22" s="111"/>
      <c r="P22" s="107"/>
      <c r="Q22" s="96">
        <f t="shared" si="1"/>
        <v>0</v>
      </c>
      <c r="R22" s="112"/>
      <c r="S22" s="67"/>
      <c r="T22" s="67"/>
      <c r="U22" s="67"/>
      <c r="V22" s="69"/>
      <c r="W22" s="66"/>
      <c r="X22" s="67"/>
      <c r="Y22" s="67"/>
      <c r="Z22" s="70">
        <f t="shared" si="2"/>
        <v>0</v>
      </c>
      <c r="AA22" s="67"/>
      <c r="AB22" s="67"/>
      <c r="AC22" s="67"/>
      <c r="AD22" s="67"/>
      <c r="AE22" s="67"/>
      <c r="AF22" s="67"/>
      <c r="AG22" s="70">
        <f t="shared" si="3"/>
        <v>0</v>
      </c>
      <c r="AH22" s="67"/>
      <c r="AI22" s="67"/>
      <c r="AJ22" s="67"/>
      <c r="AK22" s="67"/>
      <c r="AL22" s="67"/>
      <c r="AM22" s="67"/>
      <c r="AN22" s="70">
        <f t="shared" si="4"/>
        <v>0</v>
      </c>
      <c r="AO22" s="67"/>
      <c r="AP22" s="67"/>
      <c r="AQ22" s="67"/>
      <c r="AR22" s="67"/>
      <c r="AS22" s="67"/>
      <c r="AT22" s="67"/>
      <c r="AU22" s="70">
        <f t="shared" si="5"/>
        <v>0</v>
      </c>
      <c r="AV22" s="67"/>
      <c r="AW22" s="67"/>
      <c r="AX22" s="67"/>
      <c r="AY22" s="67"/>
      <c r="AZ22" s="67"/>
      <c r="BA22" s="67"/>
      <c r="BB22" s="70">
        <f t="shared" si="6"/>
        <v>0</v>
      </c>
      <c r="BC22" s="67"/>
      <c r="BD22" s="67"/>
      <c r="BE22" s="67"/>
      <c r="BF22" s="67"/>
      <c r="BG22" s="66"/>
      <c r="BH22" s="66"/>
      <c r="BI22" s="66"/>
    </row>
    <row r="23" spans="1:61" s="72" customFormat="1" x14ac:dyDescent="0.25">
      <c r="A23" s="107"/>
      <c r="B23" s="89" t="s">
        <v>152</v>
      </c>
      <c r="C23" s="89" t="s">
        <v>153</v>
      </c>
      <c r="D23" s="65" t="s">
        <v>214</v>
      </c>
      <c r="E23" s="107"/>
      <c r="F23" s="108"/>
      <c r="G23" s="108"/>
      <c r="H23" s="108"/>
      <c r="I23" s="109"/>
      <c r="J23" s="107"/>
      <c r="K23" s="107"/>
      <c r="L23" s="110"/>
      <c r="M23" s="110"/>
      <c r="N23" s="65"/>
      <c r="O23" s="111"/>
      <c r="P23" s="107"/>
      <c r="Q23" s="96">
        <f t="shared" si="1"/>
        <v>0</v>
      </c>
      <c r="R23" s="112"/>
      <c r="S23" s="67"/>
      <c r="T23" s="67"/>
      <c r="U23" s="67"/>
      <c r="V23" s="69"/>
      <c r="W23" s="66"/>
      <c r="X23" s="67"/>
      <c r="Y23" s="67"/>
      <c r="Z23" s="70">
        <f t="shared" si="2"/>
        <v>0</v>
      </c>
      <c r="AA23" s="67"/>
      <c r="AB23" s="67"/>
      <c r="AC23" s="67"/>
      <c r="AD23" s="67"/>
      <c r="AE23" s="67"/>
      <c r="AF23" s="67"/>
      <c r="AG23" s="70">
        <f t="shared" si="3"/>
        <v>0</v>
      </c>
      <c r="AH23" s="67"/>
      <c r="AI23" s="67"/>
      <c r="AJ23" s="67"/>
      <c r="AK23" s="67"/>
      <c r="AL23" s="67"/>
      <c r="AM23" s="67"/>
      <c r="AN23" s="70">
        <f t="shared" si="4"/>
        <v>0</v>
      </c>
      <c r="AO23" s="67"/>
      <c r="AP23" s="67"/>
      <c r="AQ23" s="67"/>
      <c r="AR23" s="67"/>
      <c r="AS23" s="67"/>
      <c r="AT23" s="67"/>
      <c r="AU23" s="70">
        <f t="shared" si="5"/>
        <v>0</v>
      </c>
      <c r="AV23" s="67"/>
      <c r="AW23" s="67"/>
      <c r="AX23" s="67"/>
      <c r="AY23" s="67"/>
      <c r="AZ23" s="67"/>
      <c r="BA23" s="67"/>
      <c r="BB23" s="70">
        <f t="shared" si="6"/>
        <v>0</v>
      </c>
      <c r="BC23" s="67"/>
      <c r="BD23" s="67"/>
      <c r="BE23" s="67"/>
      <c r="BF23" s="67"/>
      <c r="BG23" s="66"/>
      <c r="BH23" s="66"/>
      <c r="BI23" s="66"/>
    </row>
    <row r="24" spans="1:61" s="72" customFormat="1" x14ac:dyDescent="0.25">
      <c r="A24" s="107"/>
      <c r="B24" s="89" t="s">
        <v>152</v>
      </c>
      <c r="C24" s="89" t="s">
        <v>153</v>
      </c>
      <c r="D24" s="65" t="s">
        <v>214</v>
      </c>
      <c r="E24" s="107"/>
      <c r="F24" s="108"/>
      <c r="G24" s="108"/>
      <c r="H24" s="108"/>
      <c r="I24" s="109"/>
      <c r="J24" s="107"/>
      <c r="K24" s="107"/>
      <c r="L24" s="110"/>
      <c r="M24" s="110"/>
      <c r="N24" s="65"/>
      <c r="O24" s="111"/>
      <c r="P24" s="107"/>
      <c r="Q24" s="96">
        <f t="shared" si="1"/>
        <v>0</v>
      </c>
      <c r="R24" s="112"/>
      <c r="S24" s="67"/>
      <c r="T24" s="67"/>
      <c r="U24" s="67"/>
      <c r="V24" s="69"/>
      <c r="W24" s="66"/>
      <c r="X24" s="67"/>
      <c r="Y24" s="67"/>
      <c r="Z24" s="70">
        <f t="shared" si="2"/>
        <v>0</v>
      </c>
      <c r="AA24" s="67"/>
      <c r="AB24" s="67"/>
      <c r="AC24" s="67"/>
      <c r="AD24" s="67"/>
      <c r="AE24" s="67"/>
      <c r="AF24" s="67"/>
      <c r="AG24" s="70">
        <f t="shared" si="3"/>
        <v>0</v>
      </c>
      <c r="AH24" s="67"/>
      <c r="AI24" s="67"/>
      <c r="AJ24" s="67"/>
      <c r="AK24" s="67"/>
      <c r="AL24" s="67"/>
      <c r="AM24" s="67"/>
      <c r="AN24" s="70">
        <f t="shared" si="4"/>
        <v>0</v>
      </c>
      <c r="AO24" s="67"/>
      <c r="AP24" s="67"/>
      <c r="AQ24" s="67"/>
      <c r="AR24" s="67"/>
      <c r="AS24" s="67"/>
      <c r="AT24" s="67"/>
      <c r="AU24" s="70">
        <f t="shared" si="5"/>
        <v>0</v>
      </c>
      <c r="AV24" s="67"/>
      <c r="AW24" s="67"/>
      <c r="AX24" s="67"/>
      <c r="AY24" s="67"/>
      <c r="AZ24" s="67"/>
      <c r="BA24" s="67"/>
      <c r="BB24" s="70">
        <f t="shared" si="6"/>
        <v>0</v>
      </c>
      <c r="BC24" s="67"/>
      <c r="BD24" s="67"/>
      <c r="BE24" s="67"/>
      <c r="BF24" s="67"/>
      <c r="BG24" s="66"/>
      <c r="BH24" s="66"/>
      <c r="BI24" s="66"/>
    </row>
    <row r="25" spans="1:61" s="72" customFormat="1" x14ac:dyDescent="0.25">
      <c r="A25" s="107"/>
      <c r="B25" s="89" t="s">
        <v>152</v>
      </c>
      <c r="C25" s="89" t="s">
        <v>153</v>
      </c>
      <c r="D25" s="65" t="s">
        <v>214</v>
      </c>
      <c r="E25" s="107"/>
      <c r="F25" s="108"/>
      <c r="G25" s="108"/>
      <c r="H25" s="108"/>
      <c r="I25" s="109"/>
      <c r="J25" s="107"/>
      <c r="K25" s="107"/>
      <c r="L25" s="110"/>
      <c r="M25" s="110"/>
      <c r="N25" s="65"/>
      <c r="O25" s="111"/>
      <c r="P25" s="107"/>
      <c r="Q25" s="96">
        <f t="shared" si="1"/>
        <v>0</v>
      </c>
      <c r="R25" s="112"/>
      <c r="S25" s="67"/>
      <c r="T25" s="67"/>
      <c r="U25" s="67"/>
      <c r="V25" s="69"/>
      <c r="W25" s="66"/>
      <c r="X25" s="67"/>
      <c r="Y25" s="67"/>
      <c r="Z25" s="70">
        <f t="shared" si="2"/>
        <v>0</v>
      </c>
      <c r="AA25" s="67"/>
      <c r="AB25" s="67"/>
      <c r="AC25" s="67"/>
      <c r="AD25" s="67"/>
      <c r="AE25" s="67"/>
      <c r="AF25" s="67"/>
      <c r="AG25" s="70">
        <f t="shared" si="3"/>
        <v>0</v>
      </c>
      <c r="AH25" s="67"/>
      <c r="AI25" s="67"/>
      <c r="AJ25" s="67"/>
      <c r="AK25" s="67"/>
      <c r="AL25" s="67"/>
      <c r="AM25" s="67"/>
      <c r="AN25" s="70">
        <f t="shared" si="4"/>
        <v>0</v>
      </c>
      <c r="AO25" s="67"/>
      <c r="AP25" s="67"/>
      <c r="AQ25" s="67"/>
      <c r="AR25" s="67"/>
      <c r="AS25" s="67"/>
      <c r="AT25" s="67"/>
      <c r="AU25" s="70">
        <f t="shared" si="5"/>
        <v>0</v>
      </c>
      <c r="AV25" s="67"/>
      <c r="AW25" s="67"/>
      <c r="AX25" s="67"/>
      <c r="AY25" s="67"/>
      <c r="AZ25" s="67"/>
      <c r="BA25" s="67"/>
      <c r="BB25" s="70">
        <f t="shared" si="6"/>
        <v>0</v>
      </c>
      <c r="BC25" s="67"/>
      <c r="BD25" s="67"/>
      <c r="BE25" s="67"/>
      <c r="BF25" s="67"/>
      <c r="BG25" s="66"/>
      <c r="BH25" s="66"/>
      <c r="BI25" s="66"/>
    </row>
    <row r="26" spans="1:61" s="72" customFormat="1" x14ac:dyDescent="0.25">
      <c r="A26" s="107"/>
      <c r="B26" s="89" t="s">
        <v>152</v>
      </c>
      <c r="C26" s="89" t="s">
        <v>153</v>
      </c>
      <c r="D26" s="65" t="s">
        <v>214</v>
      </c>
      <c r="E26" s="107"/>
      <c r="F26" s="108"/>
      <c r="G26" s="108"/>
      <c r="H26" s="108"/>
      <c r="I26" s="109"/>
      <c r="J26" s="107"/>
      <c r="K26" s="107"/>
      <c r="L26" s="110"/>
      <c r="M26" s="110"/>
      <c r="N26" s="65"/>
      <c r="O26" s="111"/>
      <c r="P26" s="107"/>
      <c r="Q26" s="96">
        <f t="shared" si="1"/>
        <v>0</v>
      </c>
      <c r="R26" s="112"/>
      <c r="S26" s="67"/>
      <c r="T26" s="67"/>
      <c r="U26" s="67"/>
      <c r="V26" s="69"/>
      <c r="W26" s="66"/>
      <c r="X26" s="67"/>
      <c r="Y26" s="67"/>
      <c r="Z26" s="70">
        <f t="shared" si="2"/>
        <v>0</v>
      </c>
      <c r="AA26" s="67"/>
      <c r="AB26" s="67"/>
      <c r="AC26" s="67"/>
      <c r="AD26" s="67"/>
      <c r="AE26" s="67"/>
      <c r="AF26" s="67"/>
      <c r="AG26" s="70">
        <f t="shared" si="3"/>
        <v>0</v>
      </c>
      <c r="AH26" s="67"/>
      <c r="AI26" s="67"/>
      <c r="AJ26" s="67"/>
      <c r="AK26" s="67"/>
      <c r="AL26" s="67"/>
      <c r="AM26" s="67"/>
      <c r="AN26" s="70">
        <f t="shared" si="4"/>
        <v>0</v>
      </c>
      <c r="AO26" s="67"/>
      <c r="AP26" s="67"/>
      <c r="AQ26" s="67"/>
      <c r="AR26" s="67"/>
      <c r="AS26" s="67"/>
      <c r="AT26" s="67"/>
      <c r="AU26" s="70">
        <f t="shared" si="5"/>
        <v>0</v>
      </c>
      <c r="AV26" s="67"/>
      <c r="AW26" s="67"/>
      <c r="AX26" s="67"/>
      <c r="AY26" s="67"/>
      <c r="AZ26" s="67"/>
      <c r="BA26" s="67"/>
      <c r="BB26" s="70">
        <f t="shared" si="6"/>
        <v>0</v>
      </c>
      <c r="BC26" s="67"/>
      <c r="BD26" s="67"/>
      <c r="BE26" s="67"/>
      <c r="BF26" s="67"/>
      <c r="BG26" s="66"/>
      <c r="BH26" s="66"/>
      <c r="BI26" s="66"/>
    </row>
    <row r="27" spans="1:61" s="72" customFormat="1" x14ac:dyDescent="0.25">
      <c r="A27" s="107"/>
      <c r="B27" s="89" t="s">
        <v>152</v>
      </c>
      <c r="C27" s="89" t="s">
        <v>153</v>
      </c>
      <c r="D27" s="65" t="s">
        <v>214</v>
      </c>
      <c r="E27" s="107"/>
      <c r="F27" s="108"/>
      <c r="G27" s="108"/>
      <c r="H27" s="108"/>
      <c r="I27" s="109"/>
      <c r="J27" s="107"/>
      <c r="K27" s="107"/>
      <c r="L27" s="110"/>
      <c r="M27" s="110"/>
      <c r="N27" s="65"/>
      <c r="O27" s="111"/>
      <c r="P27" s="107"/>
      <c r="Q27" s="96">
        <f t="shared" si="1"/>
        <v>0</v>
      </c>
      <c r="R27" s="112"/>
      <c r="S27" s="67"/>
      <c r="T27" s="67"/>
      <c r="U27" s="67"/>
      <c r="V27" s="69"/>
      <c r="W27" s="66"/>
      <c r="X27" s="67"/>
      <c r="Y27" s="67"/>
      <c r="Z27" s="70">
        <f t="shared" si="2"/>
        <v>0</v>
      </c>
      <c r="AA27" s="67"/>
      <c r="AB27" s="67"/>
      <c r="AC27" s="67"/>
      <c r="AD27" s="67"/>
      <c r="AE27" s="67"/>
      <c r="AF27" s="67"/>
      <c r="AG27" s="70">
        <f t="shared" si="3"/>
        <v>0</v>
      </c>
      <c r="AH27" s="67"/>
      <c r="AI27" s="67"/>
      <c r="AJ27" s="67"/>
      <c r="AK27" s="67"/>
      <c r="AL27" s="67"/>
      <c r="AM27" s="67"/>
      <c r="AN27" s="70">
        <f t="shared" si="4"/>
        <v>0</v>
      </c>
      <c r="AO27" s="67"/>
      <c r="AP27" s="67"/>
      <c r="AQ27" s="67"/>
      <c r="AR27" s="67"/>
      <c r="AS27" s="67"/>
      <c r="AT27" s="67"/>
      <c r="AU27" s="70">
        <f t="shared" si="5"/>
        <v>0</v>
      </c>
      <c r="AV27" s="67"/>
      <c r="AW27" s="67"/>
      <c r="AX27" s="67"/>
      <c r="AY27" s="67"/>
      <c r="AZ27" s="67"/>
      <c r="BA27" s="67"/>
      <c r="BB27" s="70">
        <f t="shared" si="6"/>
        <v>0</v>
      </c>
      <c r="BC27" s="67"/>
      <c r="BD27" s="67"/>
      <c r="BE27" s="67"/>
      <c r="BF27" s="67"/>
      <c r="BG27" s="66"/>
      <c r="BH27" s="66"/>
      <c r="BI27" s="66"/>
    </row>
    <row r="28" spans="1:61" s="72" customFormat="1" x14ac:dyDescent="0.25">
      <c r="A28" s="107"/>
      <c r="B28" s="89" t="s">
        <v>152</v>
      </c>
      <c r="C28" s="89" t="s">
        <v>153</v>
      </c>
      <c r="D28" s="65" t="s">
        <v>214</v>
      </c>
      <c r="E28" s="107"/>
      <c r="F28" s="108"/>
      <c r="G28" s="108"/>
      <c r="H28" s="108"/>
      <c r="I28" s="109"/>
      <c r="J28" s="107"/>
      <c r="K28" s="107"/>
      <c r="L28" s="110"/>
      <c r="M28" s="110"/>
      <c r="N28" s="65"/>
      <c r="O28" s="111"/>
      <c r="P28" s="107"/>
      <c r="Q28" s="96">
        <f t="shared" si="1"/>
        <v>0</v>
      </c>
      <c r="R28" s="112"/>
      <c r="S28" s="67"/>
      <c r="T28" s="67"/>
      <c r="U28" s="67"/>
      <c r="V28" s="69"/>
      <c r="W28" s="66"/>
      <c r="X28" s="67"/>
      <c r="Y28" s="67"/>
      <c r="Z28" s="70">
        <f t="shared" si="2"/>
        <v>0</v>
      </c>
      <c r="AA28" s="67"/>
      <c r="AB28" s="67"/>
      <c r="AC28" s="67"/>
      <c r="AD28" s="67"/>
      <c r="AE28" s="67"/>
      <c r="AF28" s="67"/>
      <c r="AG28" s="70">
        <f t="shared" si="3"/>
        <v>0</v>
      </c>
      <c r="AH28" s="67"/>
      <c r="AI28" s="67"/>
      <c r="AJ28" s="67"/>
      <c r="AK28" s="67"/>
      <c r="AL28" s="67"/>
      <c r="AM28" s="67"/>
      <c r="AN28" s="70">
        <f t="shared" si="4"/>
        <v>0</v>
      </c>
      <c r="AO28" s="67"/>
      <c r="AP28" s="67"/>
      <c r="AQ28" s="67"/>
      <c r="AR28" s="67"/>
      <c r="AS28" s="67"/>
      <c r="AT28" s="67"/>
      <c r="AU28" s="70">
        <f t="shared" si="5"/>
        <v>0</v>
      </c>
      <c r="AV28" s="67"/>
      <c r="AW28" s="67"/>
      <c r="AX28" s="67"/>
      <c r="AY28" s="67"/>
      <c r="AZ28" s="67"/>
      <c r="BA28" s="67"/>
      <c r="BB28" s="70">
        <f t="shared" si="6"/>
        <v>0</v>
      </c>
      <c r="BC28" s="67"/>
      <c r="BD28" s="67"/>
      <c r="BE28" s="67"/>
      <c r="BF28" s="67"/>
      <c r="BG28" s="66"/>
      <c r="BH28" s="66"/>
      <c r="BI28" s="66"/>
    </row>
    <row r="29" spans="1:61" s="72" customFormat="1" x14ac:dyDescent="0.25">
      <c r="A29" s="107"/>
      <c r="B29" s="89" t="s">
        <v>152</v>
      </c>
      <c r="C29" s="89" t="s">
        <v>153</v>
      </c>
      <c r="D29" s="65" t="s">
        <v>214</v>
      </c>
      <c r="E29" s="107"/>
      <c r="F29" s="108"/>
      <c r="G29" s="108"/>
      <c r="H29" s="108"/>
      <c r="I29" s="109"/>
      <c r="J29" s="107"/>
      <c r="K29" s="107"/>
      <c r="L29" s="110"/>
      <c r="M29" s="110"/>
      <c r="N29" s="65"/>
      <c r="O29" s="111"/>
      <c r="P29" s="107"/>
      <c r="Q29" s="96">
        <f t="shared" si="1"/>
        <v>0</v>
      </c>
      <c r="R29" s="112"/>
      <c r="S29" s="67"/>
      <c r="T29" s="67"/>
      <c r="U29" s="67"/>
      <c r="V29" s="69"/>
      <c r="W29" s="66"/>
      <c r="X29" s="67"/>
      <c r="Y29" s="67"/>
      <c r="Z29" s="70">
        <f t="shared" si="2"/>
        <v>0</v>
      </c>
      <c r="AA29" s="67"/>
      <c r="AB29" s="67"/>
      <c r="AC29" s="67"/>
      <c r="AD29" s="67"/>
      <c r="AE29" s="67"/>
      <c r="AF29" s="67"/>
      <c r="AG29" s="70">
        <f t="shared" si="3"/>
        <v>0</v>
      </c>
      <c r="AH29" s="67"/>
      <c r="AI29" s="67"/>
      <c r="AJ29" s="67"/>
      <c r="AK29" s="67"/>
      <c r="AL29" s="67"/>
      <c r="AM29" s="67"/>
      <c r="AN29" s="70">
        <f t="shared" si="4"/>
        <v>0</v>
      </c>
      <c r="AO29" s="67"/>
      <c r="AP29" s="67"/>
      <c r="AQ29" s="67"/>
      <c r="AR29" s="67"/>
      <c r="AS29" s="67"/>
      <c r="AT29" s="67"/>
      <c r="AU29" s="70">
        <f t="shared" si="5"/>
        <v>0</v>
      </c>
      <c r="AV29" s="67"/>
      <c r="AW29" s="67"/>
      <c r="AX29" s="67"/>
      <c r="AY29" s="67"/>
      <c r="AZ29" s="67"/>
      <c r="BA29" s="67"/>
      <c r="BB29" s="70">
        <f t="shared" si="6"/>
        <v>0</v>
      </c>
      <c r="BC29" s="67"/>
      <c r="BD29" s="67"/>
      <c r="BE29" s="67"/>
      <c r="BF29" s="67"/>
      <c r="BG29" s="66"/>
      <c r="BH29" s="66"/>
      <c r="BI29" s="66"/>
    </row>
    <row r="30" spans="1:61" s="72" customFormat="1" x14ac:dyDescent="0.25">
      <c r="A30" s="73"/>
      <c r="B30" s="73"/>
      <c r="C30" s="73"/>
      <c r="D30" s="74"/>
      <c r="E30" s="73"/>
      <c r="F30" s="73"/>
      <c r="G30" s="73"/>
      <c r="H30" s="73"/>
      <c r="I30" s="75">
        <f>SUM(I16:I29)</f>
        <v>0</v>
      </c>
      <c r="J30" s="76"/>
      <c r="O30" s="113">
        <f>SUM(O16:O29)</f>
        <v>0</v>
      </c>
      <c r="Q30" s="113">
        <f>SUM(Q16:Q29)</f>
        <v>0</v>
      </c>
      <c r="S30" s="77">
        <f>SUM(S16:S29)</f>
        <v>0</v>
      </c>
      <c r="T30" s="77">
        <f>SUM(T16:T29)</f>
        <v>0</v>
      </c>
      <c r="U30" s="77">
        <f>SUM(U16:U29)</f>
        <v>0</v>
      </c>
      <c r="X30" s="77">
        <f>SUM(X16:X29)</f>
        <v>0</v>
      </c>
      <c r="Y30" s="77">
        <f t="shared" ref="Y30:BF30" si="7">SUM(Y16:Y29)</f>
        <v>0</v>
      </c>
      <c r="Z30" s="77">
        <f t="shared" si="7"/>
        <v>0</v>
      </c>
      <c r="AA30" s="77">
        <f t="shared" si="7"/>
        <v>0</v>
      </c>
      <c r="AB30" s="77">
        <f t="shared" si="7"/>
        <v>0</v>
      </c>
      <c r="AC30" s="77">
        <f t="shared" si="7"/>
        <v>0</v>
      </c>
      <c r="AD30" s="77">
        <f t="shared" si="7"/>
        <v>0</v>
      </c>
      <c r="AE30" s="77">
        <f t="shared" si="7"/>
        <v>0</v>
      </c>
      <c r="AF30" s="77">
        <f t="shared" si="7"/>
        <v>0</v>
      </c>
      <c r="AG30" s="77">
        <f t="shared" si="7"/>
        <v>0</v>
      </c>
      <c r="AH30" s="77">
        <f t="shared" si="7"/>
        <v>0</v>
      </c>
      <c r="AI30" s="77">
        <f t="shared" si="7"/>
        <v>0</v>
      </c>
      <c r="AJ30" s="77">
        <f t="shared" si="7"/>
        <v>0</v>
      </c>
      <c r="AK30" s="77">
        <f t="shared" si="7"/>
        <v>0</v>
      </c>
      <c r="AL30" s="77">
        <f t="shared" si="7"/>
        <v>0</v>
      </c>
      <c r="AM30" s="77">
        <f t="shared" si="7"/>
        <v>0</v>
      </c>
      <c r="AN30" s="77">
        <f t="shared" si="7"/>
        <v>0</v>
      </c>
      <c r="AO30" s="77">
        <f t="shared" si="7"/>
        <v>0</v>
      </c>
      <c r="AP30" s="77">
        <f t="shared" si="7"/>
        <v>0</v>
      </c>
      <c r="AQ30" s="77">
        <f t="shared" si="7"/>
        <v>0</v>
      </c>
      <c r="AR30" s="77">
        <f t="shared" si="7"/>
        <v>0</v>
      </c>
      <c r="AS30" s="77">
        <f t="shared" si="7"/>
        <v>0</v>
      </c>
      <c r="AT30" s="77">
        <f t="shared" si="7"/>
        <v>0</v>
      </c>
      <c r="AU30" s="77">
        <f t="shared" si="7"/>
        <v>0</v>
      </c>
      <c r="AV30" s="77">
        <f t="shared" si="7"/>
        <v>0</v>
      </c>
      <c r="AW30" s="77">
        <f t="shared" si="7"/>
        <v>0</v>
      </c>
      <c r="AX30" s="77">
        <f t="shared" si="7"/>
        <v>0</v>
      </c>
      <c r="AY30" s="77">
        <f t="shared" si="7"/>
        <v>0</v>
      </c>
      <c r="AZ30" s="77">
        <f t="shared" si="7"/>
        <v>0</v>
      </c>
      <c r="BA30" s="77">
        <f t="shared" si="7"/>
        <v>0</v>
      </c>
      <c r="BB30" s="77">
        <f t="shared" si="7"/>
        <v>0</v>
      </c>
      <c r="BC30" s="77">
        <f t="shared" si="7"/>
        <v>0</v>
      </c>
      <c r="BD30" s="77">
        <f t="shared" si="7"/>
        <v>0</v>
      </c>
      <c r="BE30" s="77">
        <f t="shared" si="7"/>
        <v>0</v>
      </c>
      <c r="BF30" s="77">
        <f t="shared" si="7"/>
        <v>0</v>
      </c>
      <c r="BG30" s="77"/>
    </row>
    <row r="31" spans="1:61" x14ac:dyDescent="0.25">
      <c r="A31" s="80"/>
      <c r="B31" s="80"/>
      <c r="C31" s="80"/>
      <c r="D31" s="74"/>
      <c r="E31" s="80"/>
      <c r="F31" s="80"/>
      <c r="G31" s="80"/>
      <c r="H31" s="80"/>
      <c r="I31" s="81"/>
      <c r="J31" s="82"/>
    </row>
    <row r="32" spans="1:61" x14ac:dyDescent="0.25">
      <c r="A32" s="80"/>
      <c r="B32" s="80"/>
      <c r="C32" s="80"/>
      <c r="D32" s="74"/>
      <c r="E32" s="80"/>
      <c r="F32" s="80"/>
      <c r="G32" s="80"/>
      <c r="H32" s="80"/>
      <c r="I32" s="81"/>
      <c r="J32" s="82"/>
    </row>
    <row r="33" spans="1:10" x14ac:dyDescent="0.25">
      <c r="A33" s="80"/>
      <c r="B33" s="80"/>
      <c r="C33" s="80"/>
      <c r="D33" s="74"/>
      <c r="E33" s="80"/>
      <c r="F33" s="80"/>
      <c r="G33" s="80"/>
      <c r="H33" s="80"/>
      <c r="I33" s="81"/>
      <c r="J33" s="82"/>
    </row>
    <row r="34" spans="1:10" x14ac:dyDescent="0.25">
      <c r="A34" s="80"/>
      <c r="B34" s="80"/>
      <c r="C34" s="80"/>
      <c r="D34" s="74"/>
      <c r="E34" s="80"/>
      <c r="F34" s="80"/>
      <c r="G34" s="80"/>
      <c r="H34" s="80"/>
      <c r="I34" s="81"/>
      <c r="J34" s="82"/>
    </row>
    <row r="35" spans="1:10" x14ac:dyDescent="0.25">
      <c r="A35" s="80"/>
      <c r="B35" s="80"/>
      <c r="C35" s="80"/>
      <c r="D35" s="74"/>
      <c r="E35" s="80"/>
      <c r="F35" s="80"/>
      <c r="G35" s="80"/>
      <c r="H35" s="80"/>
      <c r="I35" s="81"/>
      <c r="J35" s="82"/>
    </row>
    <row r="36" spans="1:10" x14ac:dyDescent="0.25">
      <c r="A36" s="80"/>
      <c r="B36" s="80"/>
      <c r="C36" s="80"/>
      <c r="D36" s="74"/>
      <c r="E36" s="80"/>
      <c r="F36" s="80"/>
      <c r="G36" s="80"/>
      <c r="H36" s="80"/>
      <c r="I36" s="81"/>
      <c r="J36" s="82"/>
    </row>
    <row r="37" spans="1:10" x14ac:dyDescent="0.25">
      <c r="A37" s="80"/>
      <c r="B37" s="80"/>
      <c r="C37" s="80"/>
      <c r="D37" s="74"/>
      <c r="E37" s="80"/>
      <c r="F37" s="80"/>
      <c r="G37" s="80"/>
      <c r="H37" s="80"/>
      <c r="I37" s="81"/>
      <c r="J37" s="82"/>
    </row>
    <row r="38" spans="1:10" x14ac:dyDescent="0.25">
      <c r="A38" s="80"/>
      <c r="B38" s="80"/>
      <c r="C38" s="80"/>
      <c r="D38" s="74"/>
      <c r="E38" s="80"/>
      <c r="F38" s="80"/>
      <c r="G38" s="80"/>
      <c r="H38" s="80"/>
      <c r="I38" s="81"/>
      <c r="J38" s="82"/>
    </row>
    <row r="39" spans="1:10" x14ac:dyDescent="0.25">
      <c r="A39" s="80"/>
      <c r="B39" s="80"/>
      <c r="C39" s="80"/>
      <c r="D39" s="74"/>
      <c r="E39" s="80"/>
      <c r="F39" s="80"/>
      <c r="G39" s="80"/>
      <c r="H39" s="80"/>
      <c r="I39" s="81"/>
      <c r="J39" s="82"/>
    </row>
    <row r="40" spans="1:10" x14ac:dyDescent="0.25">
      <c r="A40" s="80"/>
      <c r="B40" s="80"/>
      <c r="C40" s="80"/>
      <c r="D40" s="74"/>
      <c r="E40" s="80"/>
      <c r="F40" s="80"/>
      <c r="G40" s="80"/>
      <c r="H40" s="80"/>
      <c r="I40" s="81"/>
      <c r="J40" s="82"/>
    </row>
    <row r="41" spans="1:10" x14ac:dyDescent="0.25">
      <c r="A41" s="80"/>
      <c r="B41" s="80"/>
      <c r="C41" s="80"/>
      <c r="D41" s="74"/>
      <c r="E41" s="80"/>
      <c r="F41" s="80"/>
      <c r="G41" s="80"/>
      <c r="H41" s="80"/>
      <c r="I41" s="81"/>
      <c r="J41" s="82"/>
    </row>
    <row r="42" spans="1:10" x14ac:dyDescent="0.25">
      <c r="A42" s="80"/>
      <c r="B42" s="80"/>
      <c r="C42" s="80"/>
      <c r="D42" s="74"/>
      <c r="E42" s="80"/>
      <c r="F42" s="80"/>
      <c r="G42" s="80"/>
      <c r="H42" s="80"/>
      <c r="I42" s="81"/>
      <c r="J42" s="82"/>
    </row>
    <row r="43" spans="1:10" x14ac:dyDescent="0.25">
      <c r="A43" s="80"/>
      <c r="B43" s="80"/>
      <c r="C43" s="80"/>
      <c r="D43" s="74"/>
      <c r="E43" s="80"/>
      <c r="F43" s="80"/>
      <c r="G43" s="80"/>
      <c r="H43" s="80"/>
      <c r="I43" s="81"/>
      <c r="J43" s="82"/>
    </row>
    <row r="44" spans="1:10" x14ac:dyDescent="0.25">
      <c r="A44" s="80"/>
      <c r="B44" s="80"/>
      <c r="C44" s="80"/>
      <c r="D44" s="74"/>
      <c r="E44" s="80"/>
      <c r="F44" s="80"/>
      <c r="G44" s="80"/>
      <c r="H44" s="80"/>
      <c r="I44" s="81"/>
      <c r="J44" s="82"/>
    </row>
    <row r="45" spans="1:10" x14ac:dyDescent="0.25">
      <c r="A45" s="80"/>
      <c r="B45" s="80"/>
      <c r="C45" s="80"/>
      <c r="D45" s="74"/>
      <c r="E45" s="80"/>
      <c r="F45" s="80"/>
      <c r="G45" s="80"/>
      <c r="H45" s="80"/>
      <c r="I45" s="81"/>
      <c r="J45" s="82"/>
    </row>
    <row r="46" spans="1:10" x14ac:dyDescent="0.25">
      <c r="A46" s="80"/>
      <c r="B46" s="80"/>
      <c r="C46" s="80"/>
      <c r="D46" s="74"/>
      <c r="E46" s="80"/>
      <c r="F46" s="80"/>
      <c r="G46" s="80"/>
      <c r="H46" s="80"/>
      <c r="I46" s="81"/>
      <c r="J46" s="82"/>
    </row>
    <row r="47" spans="1:10" x14ac:dyDescent="0.25">
      <c r="A47" s="80"/>
      <c r="B47" s="80"/>
      <c r="C47" s="80"/>
      <c r="D47" s="74"/>
      <c r="E47" s="80"/>
      <c r="F47" s="80"/>
      <c r="G47" s="80"/>
      <c r="H47" s="80"/>
      <c r="I47" s="81"/>
      <c r="J47" s="82"/>
    </row>
    <row r="48" spans="1:10" x14ac:dyDescent="0.25">
      <c r="A48" s="80"/>
      <c r="B48" s="80"/>
      <c r="C48" s="80"/>
      <c r="D48" s="74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4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4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4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4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4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4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4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4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4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4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4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4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4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4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4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4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4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4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4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4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4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4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4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4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4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4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4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4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4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4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4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4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4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4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4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4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4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4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4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4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4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4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4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4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4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4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4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4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4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4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4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4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4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4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4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4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4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4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4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4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4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4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4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4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4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4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4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4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4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4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4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4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4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4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4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4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4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4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4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4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4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4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4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4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4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4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4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4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4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4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4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4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4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4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4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4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4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4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4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4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4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4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4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4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4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4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4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4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4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4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4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4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4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4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4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4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4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4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4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4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4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4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4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4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4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4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4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4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4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4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4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4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4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4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4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4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4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4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4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4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4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4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4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4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4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4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4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4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4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4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4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4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4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4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4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4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4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4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4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4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4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4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4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4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4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4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4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4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4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4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4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4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4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4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4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4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4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4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4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4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4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4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4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4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4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4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4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4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4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4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4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4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4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4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4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4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4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4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4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4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4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4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4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4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4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4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4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4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4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4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4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4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4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4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4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4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4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4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4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4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4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4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4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4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4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4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4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4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4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4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4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4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4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4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4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4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4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4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4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4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4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4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4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4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4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4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4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4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4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4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4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4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4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4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4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4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4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4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4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4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4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4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4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4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4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4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4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4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4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4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4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4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4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4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4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4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4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4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4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4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4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4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4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4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4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4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4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4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4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4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4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4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4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4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4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4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4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4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4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4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4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4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4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4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4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4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4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4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4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4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4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4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4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4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4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4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4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4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4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4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4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4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4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4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4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4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4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4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4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4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4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4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4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4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4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4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4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4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4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4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4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4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4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4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4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4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4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4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4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4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4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4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4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4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4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4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4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4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4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4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4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4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4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4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4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4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4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4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4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4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4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4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4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4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4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4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4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4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4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4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4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4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4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4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4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4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4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4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4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4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4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4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4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4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4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4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4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4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4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4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4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4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4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4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4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4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4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4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4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4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4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4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4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4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4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4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4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4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4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4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4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4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4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4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4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4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4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4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4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4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4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4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4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4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4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4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4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4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4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4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4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4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4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4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4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4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4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4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4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4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4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4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4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4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4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4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4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4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4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4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4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4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4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4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4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4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4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4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4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4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4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4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4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4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4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4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4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4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4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4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4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4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4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4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4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4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4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4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4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4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4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4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4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4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4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4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4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4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4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4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4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4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4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4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4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4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4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4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4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4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4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4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4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4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4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4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4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4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4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4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4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4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4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4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4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4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4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4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4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4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4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4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4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4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4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4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4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4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4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4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4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4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4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4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4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4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4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4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4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4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4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4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4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4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4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4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4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4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4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4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4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4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4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4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4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4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4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4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4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4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4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4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4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4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4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4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4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4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4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4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4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4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4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4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4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4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4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4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4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4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4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4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4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4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4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4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4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4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4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4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4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4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4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4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4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4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4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4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4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4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4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4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4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4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4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4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4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4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4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4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4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4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4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4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4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4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4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4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4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4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4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4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4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4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4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4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4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4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4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4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4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4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4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4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4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4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4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4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4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4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4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4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4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4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4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4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4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4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4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4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4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4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4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4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4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4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4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4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4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4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4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4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4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4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4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4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4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4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4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4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4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4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4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4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4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4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4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4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4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4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4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4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4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4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4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4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4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4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4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4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4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4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4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4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4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4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4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4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4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4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4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4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4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4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4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4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4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4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4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4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4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4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4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4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4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4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4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4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4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4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4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4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4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4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4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4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4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4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4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4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4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4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4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4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4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4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4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4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4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4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4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4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4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4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4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4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4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4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4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4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4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4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4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4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4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4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4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4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4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4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4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4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4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4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4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4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4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4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4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4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4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4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4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4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4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4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4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4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4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4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4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4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4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4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4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4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4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4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4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4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4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4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4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4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4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4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4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4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4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4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4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4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4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4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4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4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4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4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4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4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4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4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4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4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4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4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4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4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4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4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4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4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4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4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4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4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4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4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4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4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4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4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4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4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4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4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4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4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4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4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4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4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4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4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4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4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4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4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4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4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4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4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4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4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4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4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4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4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4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4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4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4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4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4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4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4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4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4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4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4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4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4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4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4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4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4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4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4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4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4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4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4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4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4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4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4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4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4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4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4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4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4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4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4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4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4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4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4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4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4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4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4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4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4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4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4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4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4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4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4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4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4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4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4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4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4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4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4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4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4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4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4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4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4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4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4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4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4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4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4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4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4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4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4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4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4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4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4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4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4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4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4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4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4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4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4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4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4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4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4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4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4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4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4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4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4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4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4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4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4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4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4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4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4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4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4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4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4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4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4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4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4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4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4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4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4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4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4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4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4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4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4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4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4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4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4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4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4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4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4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4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4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4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4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4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4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4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4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4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4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4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4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4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4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4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4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4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4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4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4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4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4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4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4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4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4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4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4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4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4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4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4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4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4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4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4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4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4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4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4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4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4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4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4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4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4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4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4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4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4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4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4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4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4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4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4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4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4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4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4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4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4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4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4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4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4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4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4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4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4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4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4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4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4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4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4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4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4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4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4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4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4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4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4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4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4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4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4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4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4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4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4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4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4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4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4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4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4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4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4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4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4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4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4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4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4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4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4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4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4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4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4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4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4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4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4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4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4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4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4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4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4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4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4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4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4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4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4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4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4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4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4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4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4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4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4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4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4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4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4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4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4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4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4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4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4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4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4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4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4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4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4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4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4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4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4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4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4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4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4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4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4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4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4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4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4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4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4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4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4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4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4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4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4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4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4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4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4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4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4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4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4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4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4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4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4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4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4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4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4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4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4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4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4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4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4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4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4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4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4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4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4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4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4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4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4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4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4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4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4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4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4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4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4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4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4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4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4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4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4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4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4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4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4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4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4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4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4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4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4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4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4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4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4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4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4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4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4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4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4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4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4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4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4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4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4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4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4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4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4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4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4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4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4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4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4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4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4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4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4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4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4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4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4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4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4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4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4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4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4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4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4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4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4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4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4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4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4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4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4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4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4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4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4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4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4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4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4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4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4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4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4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4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4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4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4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4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4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4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4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4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4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4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4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4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4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4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4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4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4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4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4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4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4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4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4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4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4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4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4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4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4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4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4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4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4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4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4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4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4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4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4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4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4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4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4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4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4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4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4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4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4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4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4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4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4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4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4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4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4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4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4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4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4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4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4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4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4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4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4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4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4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4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4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4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4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4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4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4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4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4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4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4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4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4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4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4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4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4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4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4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4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4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4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4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4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4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4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4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4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4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4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4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4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4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4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4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4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4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4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4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4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4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4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4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4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4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4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4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4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4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4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4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4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4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4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4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4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4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4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4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4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4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4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4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4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4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4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4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4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4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4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4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4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4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4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4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4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4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4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4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4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4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4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4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4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4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4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4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4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4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4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4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4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4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4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4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4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4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4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4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4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4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4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4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4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4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4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4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4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4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4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4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4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4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4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4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4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4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4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4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4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4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4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4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4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4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4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4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4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4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4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4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4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4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4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4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4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4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4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4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4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4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4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4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4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4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4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4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4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4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4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4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4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4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4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4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4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4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4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4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4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4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4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4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4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4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4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4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4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4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4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4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4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4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4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4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4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4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4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4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4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4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4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4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4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4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4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4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4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4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4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4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4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4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4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4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4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4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4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4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4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4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4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4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4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4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4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4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4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4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4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4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4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4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4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4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4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4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4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4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4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4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4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4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4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4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4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4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4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4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4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4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4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4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4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4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4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4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4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4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4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4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4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4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4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4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4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4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4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4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4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4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4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4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4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4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4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4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4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4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4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4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4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4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4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4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4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4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4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4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4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4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4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4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4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4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4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4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4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4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4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4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4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4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4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4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4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4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4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4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4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4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4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4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4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4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4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4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4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4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4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4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4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4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4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4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4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4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4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4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4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4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4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4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4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4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4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4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4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4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4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4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4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4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4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4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4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4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4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4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4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4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4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4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4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4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4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4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4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4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4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4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4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4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4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4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4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4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4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4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4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4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4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4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4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4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4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4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4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4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4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4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4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4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4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4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4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4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4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4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4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4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4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4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4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4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4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4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4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4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4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4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4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4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4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4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4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4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4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4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4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4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4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4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4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4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4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4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4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4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4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4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4"/>
      <c r="E1812" s="80"/>
      <c r="F1812" s="80"/>
      <c r="G1812" s="80"/>
      <c r="H1812" s="80"/>
      <c r="I1812" s="81"/>
      <c r="J1812" s="82"/>
    </row>
  </sheetData>
  <sheetProtection algorithmName="SHA-512" hashValue="g3s9vDidHbIaz4a7XZz/biysTu6eR/gFIAsqoWggDduR4Op8tLVpSNrU1DolsgZtSiq8UeRVIFzcyXITqTMZKA==" saltValue="EbCUYbQj6xthrsV7Lao+7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3" width="13.140625" style="50" customWidth="1"/>
    <col min="4" max="4" width="21.7109375" style="50" bestFit="1" customWidth="1"/>
    <col min="5" max="5" width="26.42578125" style="50" bestFit="1" customWidth="1"/>
    <col min="6" max="8" width="17.140625" style="50" customWidth="1"/>
    <col min="9" max="9" width="16.140625" style="50" bestFit="1" customWidth="1"/>
    <col min="10" max="10" width="28.5703125" style="50" customWidth="1"/>
    <col min="11" max="11" width="19.7109375" style="50" bestFit="1" customWidth="1"/>
    <col min="12" max="12" width="15.7109375" style="50" customWidth="1"/>
    <col min="13" max="15" width="10.5703125" style="50" customWidth="1"/>
    <col min="16" max="16" width="13.85546875" style="50" bestFit="1" customWidth="1"/>
    <col min="17" max="17" width="15.28515625" style="50" bestFit="1" customWidth="1"/>
    <col min="18" max="19" width="10.7109375" style="50" customWidth="1"/>
    <col min="20" max="20" width="10" style="50" customWidth="1"/>
    <col min="21" max="21" width="12" style="50" customWidth="1"/>
    <col min="22" max="23" width="10" style="50" customWidth="1"/>
    <col min="24" max="24" width="9.42578125" style="50" customWidth="1"/>
    <col min="25" max="25" width="10" style="50" customWidth="1"/>
    <col min="26" max="28" width="11.5703125" style="50" customWidth="1"/>
    <col min="29" max="29" width="10.85546875" style="50" customWidth="1"/>
    <col min="30" max="33" width="9.140625" style="50"/>
    <col min="34" max="36" width="11.5703125" style="50" customWidth="1"/>
    <col min="37" max="37" width="11.140625" style="50" customWidth="1"/>
    <col min="38" max="41" width="9.140625" style="50"/>
    <col min="42" max="44" width="11.5703125" style="50" customWidth="1"/>
    <col min="45" max="45" width="12.140625" style="50" customWidth="1"/>
    <col min="46" max="49" width="9.140625" style="50"/>
    <col min="50" max="52" width="11.5703125" style="50" customWidth="1"/>
    <col min="53" max="53" width="11.140625" style="50" customWidth="1"/>
    <col min="54" max="58" width="9.140625" style="50"/>
    <col min="59" max="59" width="8.85546875" style="50" customWidth="1"/>
    <col min="60" max="60" width="65.5703125" style="50" customWidth="1"/>
    <col min="61" max="16384" width="9.140625" style="50"/>
  </cols>
  <sheetData>
    <row r="1" spans="1:60" x14ac:dyDescent="0.25">
      <c r="A1" s="229" t="s">
        <v>0</v>
      </c>
      <c r="B1" s="230"/>
      <c r="C1" s="229" t="str">
        <f>+'Summary Stats'!B1</f>
        <v>195 - Liquor and Cannabis Board</v>
      </c>
      <c r="D1" s="230"/>
      <c r="E1" s="230"/>
      <c r="F1" s="230"/>
      <c r="G1" s="230"/>
      <c r="H1" s="230"/>
      <c r="I1" s="230"/>
      <c r="J1" s="230"/>
      <c r="K1" s="230"/>
    </row>
    <row r="2" spans="1:60" x14ac:dyDescent="0.25">
      <c r="A2" s="231" t="s">
        <v>63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H2" s="51"/>
      <c r="AI2" s="51"/>
      <c r="AJ2" s="51"/>
      <c r="AP2" s="51"/>
      <c r="AQ2" s="51"/>
      <c r="AR2" s="51"/>
      <c r="AX2" s="51"/>
      <c r="AY2" s="51"/>
      <c r="AZ2" s="51"/>
    </row>
    <row r="3" spans="1:60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51"/>
      <c r="R3" s="51"/>
      <c r="S3" s="51"/>
      <c r="T3" s="51"/>
      <c r="U3" s="51"/>
      <c r="V3" s="51"/>
      <c r="W3" s="51"/>
      <c r="X3" s="51"/>
      <c r="Z3" s="51"/>
      <c r="AA3" s="51"/>
      <c r="AB3" s="51"/>
      <c r="AH3" s="51"/>
      <c r="AI3" s="51"/>
      <c r="AJ3" s="51"/>
      <c r="AP3" s="51"/>
      <c r="AQ3" s="51"/>
      <c r="AR3" s="51"/>
      <c r="AX3" s="51"/>
      <c r="AY3" s="51"/>
      <c r="AZ3" s="51"/>
    </row>
    <row r="4" spans="1:60" x14ac:dyDescent="0.25">
      <c r="A4" s="230"/>
      <c r="B4" s="230"/>
      <c r="C4" s="230"/>
      <c r="D4" s="230"/>
      <c r="E4" s="230"/>
      <c r="F4" s="234"/>
      <c r="G4" s="230"/>
      <c r="H4" s="230"/>
      <c r="I4" s="230"/>
      <c r="J4" s="230"/>
      <c r="K4" s="230"/>
      <c r="L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H4" s="51"/>
      <c r="AI4" s="51"/>
      <c r="AJ4" s="51"/>
      <c r="AP4" s="51"/>
      <c r="AQ4" s="51"/>
      <c r="AR4" s="51"/>
      <c r="AX4" s="51"/>
      <c r="AY4" s="51"/>
      <c r="AZ4" s="51"/>
    </row>
    <row r="5" spans="1:60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54" t="s">
        <v>5</v>
      </c>
      <c r="M5" s="186"/>
      <c r="N5" s="187"/>
      <c r="O5" s="188"/>
      <c r="P5" s="186" t="s">
        <v>6</v>
      </c>
      <c r="Q5" s="188"/>
      <c r="R5" s="190" t="s">
        <v>7</v>
      </c>
      <c r="S5" s="190"/>
      <c r="T5" s="190"/>
      <c r="U5" s="55" t="s">
        <v>8</v>
      </c>
      <c r="V5" s="190" t="s">
        <v>9</v>
      </c>
      <c r="W5" s="190"/>
      <c r="X5" s="190"/>
      <c r="Y5" s="55" t="s">
        <v>10</v>
      </c>
      <c r="Z5" s="190" t="s">
        <v>11</v>
      </c>
      <c r="AA5" s="190"/>
      <c r="AB5" s="190"/>
      <c r="AC5" s="55" t="s">
        <v>8</v>
      </c>
      <c r="AD5" s="190" t="s">
        <v>9</v>
      </c>
      <c r="AE5" s="190"/>
      <c r="AF5" s="190"/>
      <c r="AG5" s="55" t="s">
        <v>10</v>
      </c>
      <c r="AH5" s="190" t="s">
        <v>11</v>
      </c>
      <c r="AI5" s="190"/>
      <c r="AJ5" s="190"/>
      <c r="AK5" s="55" t="s">
        <v>8</v>
      </c>
      <c r="AL5" s="190" t="s">
        <v>9</v>
      </c>
      <c r="AM5" s="190"/>
      <c r="AN5" s="190"/>
      <c r="AO5" s="55" t="s">
        <v>10</v>
      </c>
      <c r="AP5" s="190" t="s">
        <v>11</v>
      </c>
      <c r="AQ5" s="190"/>
      <c r="AR5" s="190"/>
      <c r="AS5" s="55" t="s">
        <v>8</v>
      </c>
      <c r="AT5" s="190" t="s">
        <v>9</v>
      </c>
      <c r="AU5" s="190"/>
      <c r="AV5" s="190"/>
      <c r="AW5" s="55" t="s">
        <v>10</v>
      </c>
      <c r="AX5" s="190" t="s">
        <v>11</v>
      </c>
      <c r="AY5" s="190"/>
      <c r="AZ5" s="190"/>
      <c r="BA5" s="55" t="s">
        <v>8</v>
      </c>
      <c r="BB5" s="190" t="s">
        <v>9</v>
      </c>
      <c r="BC5" s="190"/>
      <c r="BD5" s="190"/>
      <c r="BE5" s="55" t="s">
        <v>10</v>
      </c>
      <c r="BF5" s="186"/>
      <c r="BG5" s="187"/>
      <c r="BH5" s="188"/>
    </row>
    <row r="6" spans="1:60" s="59" customFormat="1" x14ac:dyDescent="0.25">
      <c r="A6" s="236"/>
      <c r="B6" s="237"/>
      <c r="C6" s="237"/>
      <c r="D6" s="237"/>
      <c r="E6" s="238"/>
      <c r="F6" s="237"/>
      <c r="G6" s="237"/>
      <c r="H6" s="238"/>
      <c r="I6" s="90"/>
      <c r="J6" s="90"/>
      <c r="K6" s="237"/>
      <c r="L6" s="57"/>
      <c r="M6" s="177" t="s">
        <v>28</v>
      </c>
      <c r="N6" s="178"/>
      <c r="O6" s="179"/>
      <c r="P6" s="182"/>
      <c r="Q6" s="183"/>
      <c r="R6" s="177" t="s">
        <v>29</v>
      </c>
      <c r="S6" s="178"/>
      <c r="T6" s="178"/>
      <c r="U6" s="178"/>
      <c r="V6" s="178"/>
      <c r="W6" s="178"/>
      <c r="X6" s="178"/>
      <c r="Y6" s="179"/>
      <c r="Z6" s="177" t="s">
        <v>30</v>
      </c>
      <c r="AA6" s="178"/>
      <c r="AB6" s="178"/>
      <c r="AC6" s="178"/>
      <c r="AD6" s="178"/>
      <c r="AE6" s="178"/>
      <c r="AF6" s="178"/>
      <c r="AG6" s="179"/>
      <c r="AH6" s="177" t="s">
        <v>31</v>
      </c>
      <c r="AI6" s="178"/>
      <c r="AJ6" s="178"/>
      <c r="AK6" s="178"/>
      <c r="AL6" s="178"/>
      <c r="AM6" s="178"/>
      <c r="AN6" s="178"/>
      <c r="AO6" s="179"/>
      <c r="AP6" s="177" t="s">
        <v>32</v>
      </c>
      <c r="AQ6" s="178"/>
      <c r="AR6" s="178"/>
      <c r="AS6" s="178"/>
      <c r="AT6" s="178"/>
      <c r="AU6" s="178"/>
      <c r="AV6" s="178"/>
      <c r="AW6" s="179"/>
      <c r="AX6" s="177" t="s">
        <v>33</v>
      </c>
      <c r="AY6" s="178"/>
      <c r="AZ6" s="178"/>
      <c r="BA6" s="178"/>
      <c r="BB6" s="178"/>
      <c r="BC6" s="178"/>
      <c r="BD6" s="178"/>
      <c r="BE6" s="179"/>
      <c r="BF6" s="58"/>
      <c r="BG6" s="58"/>
      <c r="BH6" s="58"/>
    </row>
    <row r="7" spans="1:60" ht="75" x14ac:dyDescent="0.25">
      <c r="A7" s="239" t="s">
        <v>64</v>
      </c>
      <c r="B7" s="239" t="s">
        <v>13</v>
      </c>
      <c r="C7" s="239" t="s">
        <v>14</v>
      </c>
      <c r="D7" s="239" t="s">
        <v>15</v>
      </c>
      <c r="E7" s="240" t="s">
        <v>16</v>
      </c>
      <c r="F7" s="239" t="s">
        <v>17</v>
      </c>
      <c r="G7" s="239" t="s">
        <v>18</v>
      </c>
      <c r="H7" s="240" t="s">
        <v>19</v>
      </c>
      <c r="I7" s="91" t="s">
        <v>20</v>
      </c>
      <c r="J7" s="91" t="s">
        <v>65</v>
      </c>
      <c r="K7" s="241" t="s">
        <v>66</v>
      </c>
      <c r="L7" s="61" t="s">
        <v>222</v>
      </c>
      <c r="M7" s="62" t="s">
        <v>35</v>
      </c>
      <c r="N7" s="62" t="s">
        <v>36</v>
      </c>
      <c r="O7" s="62" t="s">
        <v>37</v>
      </c>
      <c r="P7" s="62" t="s">
        <v>38</v>
      </c>
      <c r="Q7" s="62" t="s">
        <v>39</v>
      </c>
      <c r="R7" s="62" t="s">
        <v>40</v>
      </c>
      <c r="S7" s="62" t="s">
        <v>41</v>
      </c>
      <c r="T7" s="62" t="s">
        <v>42</v>
      </c>
      <c r="U7" s="62" t="s">
        <v>43</v>
      </c>
      <c r="V7" s="62" t="s">
        <v>35</v>
      </c>
      <c r="W7" s="62" t="s">
        <v>36</v>
      </c>
      <c r="X7" s="62" t="s">
        <v>44</v>
      </c>
      <c r="Y7" s="62" t="s">
        <v>45</v>
      </c>
      <c r="Z7" s="62" t="s">
        <v>40</v>
      </c>
      <c r="AA7" s="62" t="s">
        <v>41</v>
      </c>
      <c r="AB7" s="62" t="s">
        <v>42</v>
      </c>
      <c r="AC7" s="62" t="s">
        <v>43</v>
      </c>
      <c r="AD7" s="62" t="s">
        <v>35</v>
      </c>
      <c r="AE7" s="62" t="s">
        <v>36</v>
      </c>
      <c r="AF7" s="62" t="s">
        <v>44</v>
      </c>
      <c r="AG7" s="62" t="s">
        <v>45</v>
      </c>
      <c r="AH7" s="62" t="s">
        <v>40</v>
      </c>
      <c r="AI7" s="62" t="s">
        <v>41</v>
      </c>
      <c r="AJ7" s="62" t="s">
        <v>42</v>
      </c>
      <c r="AK7" s="62" t="s">
        <v>43</v>
      </c>
      <c r="AL7" s="62" t="s">
        <v>35</v>
      </c>
      <c r="AM7" s="62" t="s">
        <v>36</v>
      </c>
      <c r="AN7" s="62" t="s">
        <v>44</v>
      </c>
      <c r="AO7" s="62" t="s">
        <v>45</v>
      </c>
      <c r="AP7" s="62" t="s">
        <v>40</v>
      </c>
      <c r="AQ7" s="62" t="s">
        <v>41</v>
      </c>
      <c r="AR7" s="62" t="s">
        <v>42</v>
      </c>
      <c r="AS7" s="62" t="s">
        <v>43</v>
      </c>
      <c r="AT7" s="62" t="s">
        <v>35</v>
      </c>
      <c r="AU7" s="62" t="s">
        <v>36</v>
      </c>
      <c r="AV7" s="62" t="s">
        <v>44</v>
      </c>
      <c r="AW7" s="62" t="s">
        <v>45</v>
      </c>
      <c r="AX7" s="62" t="s">
        <v>40</v>
      </c>
      <c r="AY7" s="62" t="s">
        <v>41</v>
      </c>
      <c r="AZ7" s="62" t="s">
        <v>42</v>
      </c>
      <c r="BA7" s="62" t="s">
        <v>43</v>
      </c>
      <c r="BB7" s="62" t="s">
        <v>35</v>
      </c>
      <c r="BC7" s="62" t="s">
        <v>36</v>
      </c>
      <c r="BD7" s="62" t="s">
        <v>44</v>
      </c>
      <c r="BE7" s="62" t="s">
        <v>45</v>
      </c>
      <c r="BF7" s="63" t="s">
        <v>46</v>
      </c>
      <c r="BG7" s="63" t="s">
        <v>47</v>
      </c>
      <c r="BH7" s="63" t="s">
        <v>48</v>
      </c>
    </row>
    <row r="8" spans="1:60" s="72" customFormat="1" x14ac:dyDescent="0.25">
      <c r="A8" s="242"/>
      <c r="B8" s="242"/>
      <c r="C8" s="242"/>
      <c r="D8" s="243"/>
      <c r="E8" s="242"/>
      <c r="F8" s="242"/>
      <c r="G8" s="242"/>
      <c r="H8" s="242"/>
      <c r="I8" s="244"/>
      <c r="J8" s="244"/>
      <c r="K8" s="245">
        <f t="shared" ref="K8" si="0">I8*9.16</f>
        <v>0</v>
      </c>
      <c r="L8" s="67"/>
      <c r="M8" s="68"/>
      <c r="N8" s="68"/>
      <c r="O8" s="68"/>
      <c r="P8" s="69"/>
      <c r="Q8" s="65"/>
      <c r="R8" s="69"/>
      <c r="S8" s="67"/>
      <c r="T8" s="70">
        <f t="shared" ref="T8" si="1">R8+S8</f>
        <v>0</v>
      </c>
      <c r="U8" s="67"/>
      <c r="V8" s="67"/>
      <c r="W8" s="67"/>
      <c r="X8" s="67"/>
      <c r="Y8" s="67"/>
      <c r="Z8" s="69"/>
      <c r="AA8" s="67"/>
      <c r="AB8" s="70">
        <f t="shared" ref="AB8" si="2">Z8+AA8</f>
        <v>0</v>
      </c>
      <c r="AC8" s="67"/>
      <c r="AD8" s="67"/>
      <c r="AE8" s="67"/>
      <c r="AF8" s="67"/>
      <c r="AG8" s="67"/>
      <c r="AH8" s="69"/>
      <c r="AI8" s="67"/>
      <c r="AJ8" s="70">
        <f t="shared" ref="AJ8" si="3">AH8+AI8</f>
        <v>0</v>
      </c>
      <c r="AK8" s="67"/>
      <c r="AL8" s="67"/>
      <c r="AM8" s="67"/>
      <c r="AN8" s="67"/>
      <c r="AO8" s="67"/>
      <c r="AP8" s="69"/>
      <c r="AQ8" s="67"/>
      <c r="AR8" s="70">
        <f t="shared" ref="AR8" si="4">AP8+AQ8</f>
        <v>0</v>
      </c>
      <c r="AS8" s="67"/>
      <c r="AT8" s="67"/>
      <c r="AU8" s="67"/>
      <c r="AV8" s="67"/>
      <c r="AW8" s="67"/>
      <c r="AX8" s="69"/>
      <c r="AY8" s="67"/>
      <c r="AZ8" s="70">
        <f t="shared" ref="AZ8" si="5">AX8+AY8</f>
        <v>0</v>
      </c>
      <c r="BA8" s="67"/>
      <c r="BB8" s="67"/>
      <c r="BC8" s="67"/>
      <c r="BD8" s="67"/>
      <c r="BE8" s="67"/>
      <c r="BF8" s="71"/>
      <c r="BG8" s="71"/>
      <c r="BH8" s="71"/>
    </row>
    <row r="9" spans="1:60" s="72" customFormat="1" x14ac:dyDescent="0.25">
      <c r="A9" s="246"/>
      <c r="B9" s="246"/>
      <c r="C9" s="246"/>
      <c r="D9" s="247"/>
      <c r="E9" s="246"/>
      <c r="F9" s="246"/>
      <c r="G9" s="246"/>
      <c r="H9" s="246"/>
      <c r="I9" s="248">
        <f>SUM(I8:I8)</f>
        <v>0</v>
      </c>
      <c r="J9" s="249"/>
      <c r="K9" s="250">
        <f>SUM(K8:K8)</f>
        <v>0</v>
      </c>
      <c r="M9" s="78">
        <f>SUM(M8)</f>
        <v>0</v>
      </c>
      <c r="N9" s="78">
        <f>SUM(N8)</f>
        <v>0</v>
      </c>
      <c r="O9" s="78">
        <f>SUM(O8)</f>
        <v>0</v>
      </c>
      <c r="P9" s="79"/>
      <c r="Q9" s="79"/>
      <c r="R9" s="77">
        <f t="shared" ref="R9:BE9" si="6">SUM(R8:R8)</f>
        <v>0</v>
      </c>
      <c r="S9" s="77">
        <f t="shared" si="6"/>
        <v>0</v>
      </c>
      <c r="T9" s="77">
        <f t="shared" si="6"/>
        <v>0</v>
      </c>
      <c r="U9" s="77">
        <f t="shared" si="6"/>
        <v>0</v>
      </c>
      <c r="V9" s="77">
        <f t="shared" si="6"/>
        <v>0</v>
      </c>
      <c r="W9" s="77">
        <f t="shared" si="6"/>
        <v>0</v>
      </c>
      <c r="X9" s="77">
        <f t="shared" si="6"/>
        <v>0</v>
      </c>
      <c r="Y9" s="77">
        <f t="shared" si="6"/>
        <v>0</v>
      </c>
      <c r="Z9" s="77">
        <f t="shared" si="6"/>
        <v>0</v>
      </c>
      <c r="AA9" s="77">
        <f t="shared" si="6"/>
        <v>0</v>
      </c>
      <c r="AB9" s="77">
        <f t="shared" si="6"/>
        <v>0</v>
      </c>
      <c r="AC9" s="77">
        <f t="shared" si="6"/>
        <v>0</v>
      </c>
      <c r="AD9" s="77">
        <f t="shared" si="6"/>
        <v>0</v>
      </c>
      <c r="AE9" s="77">
        <f t="shared" si="6"/>
        <v>0</v>
      </c>
      <c r="AF9" s="77">
        <f t="shared" si="6"/>
        <v>0</v>
      </c>
      <c r="AG9" s="77">
        <f t="shared" si="6"/>
        <v>0</v>
      </c>
      <c r="AH9" s="77">
        <f t="shared" si="6"/>
        <v>0</v>
      </c>
      <c r="AI9" s="77">
        <f t="shared" si="6"/>
        <v>0</v>
      </c>
      <c r="AJ9" s="77">
        <f t="shared" si="6"/>
        <v>0</v>
      </c>
      <c r="AK9" s="77">
        <f t="shared" si="6"/>
        <v>0</v>
      </c>
      <c r="AL9" s="77">
        <f t="shared" si="6"/>
        <v>0</v>
      </c>
      <c r="AM9" s="77">
        <f t="shared" si="6"/>
        <v>0</v>
      </c>
      <c r="AN9" s="77">
        <f t="shared" si="6"/>
        <v>0</v>
      </c>
      <c r="AO9" s="77">
        <f t="shared" si="6"/>
        <v>0</v>
      </c>
      <c r="AP9" s="77">
        <f t="shared" si="6"/>
        <v>0</v>
      </c>
      <c r="AQ9" s="77">
        <f t="shared" si="6"/>
        <v>0</v>
      </c>
      <c r="AR9" s="77">
        <f t="shared" si="6"/>
        <v>0</v>
      </c>
      <c r="AS9" s="77">
        <f t="shared" si="6"/>
        <v>0</v>
      </c>
      <c r="AT9" s="77">
        <f t="shared" si="6"/>
        <v>0</v>
      </c>
      <c r="AU9" s="77">
        <f t="shared" si="6"/>
        <v>0</v>
      </c>
      <c r="AV9" s="77">
        <f t="shared" si="6"/>
        <v>0</v>
      </c>
      <c r="AW9" s="77">
        <f t="shared" si="6"/>
        <v>0</v>
      </c>
      <c r="AX9" s="77">
        <f t="shared" si="6"/>
        <v>0</v>
      </c>
      <c r="AY9" s="77">
        <f t="shared" si="6"/>
        <v>0</v>
      </c>
      <c r="AZ9" s="77">
        <f t="shared" si="6"/>
        <v>0</v>
      </c>
      <c r="BA9" s="77">
        <f t="shared" si="6"/>
        <v>0</v>
      </c>
      <c r="BB9" s="77">
        <f t="shared" si="6"/>
        <v>0</v>
      </c>
      <c r="BC9" s="77">
        <f t="shared" si="6"/>
        <v>0</v>
      </c>
      <c r="BD9" s="77">
        <f t="shared" si="6"/>
        <v>0</v>
      </c>
      <c r="BE9" s="77">
        <f t="shared" si="6"/>
        <v>0</v>
      </c>
    </row>
    <row r="10" spans="1:60" x14ac:dyDescent="0.25">
      <c r="A10" s="80"/>
      <c r="B10" s="80"/>
      <c r="C10" s="80"/>
      <c r="D10" s="74"/>
      <c r="E10" s="80"/>
      <c r="F10" s="80"/>
      <c r="G10" s="80"/>
      <c r="H10" s="80"/>
      <c r="I10" s="81"/>
      <c r="J10" s="82"/>
    </row>
    <row r="11" spans="1:60" x14ac:dyDescent="0.25">
      <c r="A11" s="194" t="s">
        <v>55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 t="s">
        <v>55</v>
      </c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x14ac:dyDescent="0.25">
      <c r="A12" s="198" t="s">
        <v>56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  <c r="L12" s="196"/>
      <c r="M12" s="186"/>
      <c r="N12" s="187"/>
      <c r="O12" s="188"/>
      <c r="P12" s="186" t="s">
        <v>6</v>
      </c>
      <c r="Q12" s="188"/>
      <c r="R12" s="190" t="s">
        <v>7</v>
      </c>
      <c r="S12" s="190"/>
      <c r="T12" s="190"/>
      <c r="U12" s="55" t="s">
        <v>8</v>
      </c>
      <c r="V12" s="190" t="s">
        <v>9</v>
      </c>
      <c r="W12" s="190"/>
      <c r="X12" s="190"/>
      <c r="Y12" s="55" t="s">
        <v>10</v>
      </c>
      <c r="Z12" s="190" t="s">
        <v>11</v>
      </c>
      <c r="AA12" s="190"/>
      <c r="AB12" s="190"/>
      <c r="AC12" s="55" t="s">
        <v>8</v>
      </c>
      <c r="AD12" s="190" t="s">
        <v>9</v>
      </c>
      <c r="AE12" s="190"/>
      <c r="AF12" s="190"/>
      <c r="AG12" s="55" t="s">
        <v>10</v>
      </c>
      <c r="AH12" s="190" t="s">
        <v>11</v>
      </c>
      <c r="AI12" s="190"/>
      <c r="AJ12" s="190"/>
      <c r="AK12" s="55" t="s">
        <v>8</v>
      </c>
      <c r="AL12" s="190" t="s">
        <v>9</v>
      </c>
      <c r="AM12" s="190"/>
      <c r="AN12" s="190"/>
      <c r="AO12" s="55" t="s">
        <v>10</v>
      </c>
      <c r="AP12" s="190" t="s">
        <v>11</v>
      </c>
      <c r="AQ12" s="190"/>
      <c r="AR12" s="190"/>
      <c r="AS12" s="55" t="s">
        <v>8</v>
      </c>
      <c r="AT12" s="190" t="s">
        <v>9</v>
      </c>
      <c r="AU12" s="190"/>
      <c r="AV12" s="190"/>
      <c r="AW12" s="55" t="s">
        <v>10</v>
      </c>
      <c r="AX12" s="190" t="s">
        <v>11</v>
      </c>
      <c r="AY12" s="190"/>
      <c r="AZ12" s="190"/>
      <c r="BA12" s="55" t="s">
        <v>8</v>
      </c>
      <c r="BB12" s="190" t="s">
        <v>9</v>
      </c>
      <c r="BC12" s="190"/>
      <c r="BD12" s="190"/>
      <c r="BE12" s="55" t="s">
        <v>10</v>
      </c>
      <c r="BF12" s="186"/>
      <c r="BG12" s="187"/>
      <c r="BH12" s="188"/>
    </row>
    <row r="13" spans="1:60" x14ac:dyDescent="0.25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7"/>
      <c r="M13" s="177" t="s">
        <v>28</v>
      </c>
      <c r="N13" s="178"/>
      <c r="O13" s="179"/>
      <c r="P13" s="182"/>
      <c r="Q13" s="183"/>
      <c r="R13" s="177" t="s">
        <v>29</v>
      </c>
      <c r="S13" s="178"/>
      <c r="T13" s="178"/>
      <c r="U13" s="178"/>
      <c r="V13" s="178"/>
      <c r="W13" s="178"/>
      <c r="X13" s="178"/>
      <c r="Y13" s="179"/>
      <c r="Z13" s="177" t="s">
        <v>30</v>
      </c>
      <c r="AA13" s="178"/>
      <c r="AB13" s="178"/>
      <c r="AC13" s="178"/>
      <c r="AD13" s="178"/>
      <c r="AE13" s="178"/>
      <c r="AF13" s="178"/>
      <c r="AG13" s="179"/>
      <c r="AH13" s="177" t="s">
        <v>31</v>
      </c>
      <c r="AI13" s="178"/>
      <c r="AJ13" s="178"/>
      <c r="AK13" s="178"/>
      <c r="AL13" s="178"/>
      <c r="AM13" s="178"/>
      <c r="AN13" s="178"/>
      <c r="AO13" s="179"/>
      <c r="AP13" s="177" t="s">
        <v>32</v>
      </c>
      <c r="AQ13" s="178"/>
      <c r="AR13" s="178"/>
      <c r="AS13" s="178"/>
      <c r="AT13" s="178"/>
      <c r="AU13" s="178"/>
      <c r="AV13" s="178"/>
      <c r="AW13" s="179"/>
      <c r="AX13" s="177" t="s">
        <v>33</v>
      </c>
      <c r="AY13" s="178"/>
      <c r="AZ13" s="178"/>
      <c r="BA13" s="178"/>
      <c r="BB13" s="178"/>
      <c r="BC13" s="178"/>
      <c r="BD13" s="178"/>
      <c r="BE13" s="179"/>
      <c r="BF13" s="58"/>
      <c r="BG13" s="58"/>
      <c r="BH13" s="58"/>
    </row>
    <row r="14" spans="1:60" ht="75" x14ac:dyDescent="0.25">
      <c r="A14" s="85" t="s">
        <v>64</v>
      </c>
      <c r="B14" s="85" t="s">
        <v>13</v>
      </c>
      <c r="C14" s="85" t="s">
        <v>14</v>
      </c>
      <c r="D14" s="85" t="s">
        <v>15</v>
      </c>
      <c r="E14" s="86" t="s">
        <v>16</v>
      </c>
      <c r="F14" s="85" t="s">
        <v>17</v>
      </c>
      <c r="G14" s="85" t="s">
        <v>18</v>
      </c>
      <c r="H14" s="86" t="s">
        <v>19</v>
      </c>
      <c r="I14" s="87" t="s">
        <v>20</v>
      </c>
      <c r="J14" s="87" t="s">
        <v>65</v>
      </c>
      <c r="K14" s="85" t="s">
        <v>67</v>
      </c>
      <c r="L14" s="88"/>
      <c r="M14" s="62" t="s">
        <v>35</v>
      </c>
      <c r="N14" s="62" t="s">
        <v>36</v>
      </c>
      <c r="O14" s="62" t="s">
        <v>37</v>
      </c>
      <c r="P14" s="62" t="s">
        <v>38</v>
      </c>
      <c r="Q14" s="62" t="s">
        <v>39</v>
      </c>
      <c r="R14" s="62" t="s">
        <v>40</v>
      </c>
      <c r="S14" s="62" t="s">
        <v>41</v>
      </c>
      <c r="T14" s="62" t="s">
        <v>42</v>
      </c>
      <c r="U14" s="62" t="s">
        <v>43</v>
      </c>
      <c r="V14" s="62" t="s">
        <v>35</v>
      </c>
      <c r="W14" s="62" t="s">
        <v>36</v>
      </c>
      <c r="X14" s="62" t="s">
        <v>44</v>
      </c>
      <c r="Y14" s="62" t="s">
        <v>45</v>
      </c>
      <c r="Z14" s="62" t="s">
        <v>40</v>
      </c>
      <c r="AA14" s="62" t="s">
        <v>41</v>
      </c>
      <c r="AB14" s="62" t="s">
        <v>42</v>
      </c>
      <c r="AC14" s="62" t="s">
        <v>43</v>
      </c>
      <c r="AD14" s="62" t="s">
        <v>35</v>
      </c>
      <c r="AE14" s="62" t="s">
        <v>36</v>
      </c>
      <c r="AF14" s="62" t="s">
        <v>44</v>
      </c>
      <c r="AG14" s="62" t="s">
        <v>45</v>
      </c>
      <c r="AH14" s="62" t="s">
        <v>40</v>
      </c>
      <c r="AI14" s="62" t="s">
        <v>41</v>
      </c>
      <c r="AJ14" s="62" t="s">
        <v>42</v>
      </c>
      <c r="AK14" s="62" t="s">
        <v>43</v>
      </c>
      <c r="AL14" s="62" t="s">
        <v>35</v>
      </c>
      <c r="AM14" s="62" t="s">
        <v>36</v>
      </c>
      <c r="AN14" s="62" t="s">
        <v>44</v>
      </c>
      <c r="AO14" s="62" t="s">
        <v>45</v>
      </c>
      <c r="AP14" s="62" t="s">
        <v>40</v>
      </c>
      <c r="AQ14" s="62" t="s">
        <v>41</v>
      </c>
      <c r="AR14" s="62" t="s">
        <v>42</v>
      </c>
      <c r="AS14" s="62" t="s">
        <v>43</v>
      </c>
      <c r="AT14" s="62" t="s">
        <v>35</v>
      </c>
      <c r="AU14" s="62" t="s">
        <v>36</v>
      </c>
      <c r="AV14" s="62" t="s">
        <v>44</v>
      </c>
      <c r="AW14" s="62" t="s">
        <v>45</v>
      </c>
      <c r="AX14" s="62" t="s">
        <v>40</v>
      </c>
      <c r="AY14" s="62" t="s">
        <v>41</v>
      </c>
      <c r="AZ14" s="62" t="s">
        <v>42</v>
      </c>
      <c r="BA14" s="62" t="s">
        <v>43</v>
      </c>
      <c r="BB14" s="62" t="s">
        <v>35</v>
      </c>
      <c r="BC14" s="62" t="s">
        <v>36</v>
      </c>
      <c r="BD14" s="62" t="s">
        <v>44</v>
      </c>
      <c r="BE14" s="62" t="s">
        <v>45</v>
      </c>
      <c r="BF14" s="63" t="s">
        <v>46</v>
      </c>
      <c r="BG14" s="63" t="s">
        <v>47</v>
      </c>
      <c r="BH14" s="63" t="s">
        <v>48</v>
      </c>
    </row>
    <row r="15" spans="1:60" s="72" customFormat="1" x14ac:dyDescent="0.25">
      <c r="A15" s="66"/>
      <c r="B15" s="89" t="s">
        <v>152</v>
      </c>
      <c r="C15" s="89" t="s">
        <v>153</v>
      </c>
      <c r="D15" s="65" t="s">
        <v>214</v>
      </c>
      <c r="E15" s="66"/>
      <c r="F15" s="66"/>
      <c r="G15" s="66"/>
      <c r="H15" s="66"/>
      <c r="I15" s="66"/>
      <c r="J15" s="66"/>
      <c r="K15" s="67">
        <f t="shared" ref="K15:K28" si="7">I15*9.16</f>
        <v>0</v>
      </c>
      <c r="L15" s="66"/>
      <c r="M15" s="67"/>
      <c r="N15" s="67"/>
      <c r="O15" s="67"/>
      <c r="P15" s="69"/>
      <c r="Q15" s="66"/>
      <c r="R15" s="67"/>
      <c r="S15" s="67"/>
      <c r="T15" s="70">
        <f>R15+S15</f>
        <v>0</v>
      </c>
      <c r="U15" s="67"/>
      <c r="V15" s="67"/>
      <c r="W15" s="67"/>
      <c r="X15" s="67"/>
      <c r="Y15" s="67"/>
      <c r="Z15" s="67"/>
      <c r="AA15" s="67"/>
      <c r="AB15" s="70">
        <f>Z15+AA15</f>
        <v>0</v>
      </c>
      <c r="AC15" s="67"/>
      <c r="AD15" s="67"/>
      <c r="AE15" s="67"/>
      <c r="AF15" s="67"/>
      <c r="AG15" s="67"/>
      <c r="AH15" s="67"/>
      <c r="AI15" s="67"/>
      <c r="AJ15" s="70">
        <f>AH15+AI15</f>
        <v>0</v>
      </c>
      <c r="AK15" s="67"/>
      <c r="AL15" s="67"/>
      <c r="AM15" s="67"/>
      <c r="AN15" s="67"/>
      <c r="AO15" s="67"/>
      <c r="AP15" s="67"/>
      <c r="AQ15" s="67"/>
      <c r="AR15" s="70">
        <f>AP15+AQ15</f>
        <v>0</v>
      </c>
      <c r="AS15" s="67"/>
      <c r="AT15" s="67"/>
      <c r="AU15" s="67"/>
      <c r="AV15" s="67"/>
      <c r="AW15" s="67"/>
      <c r="AX15" s="67"/>
      <c r="AY15" s="67"/>
      <c r="AZ15" s="70">
        <f>AX15+AY15</f>
        <v>0</v>
      </c>
      <c r="BA15" s="67"/>
      <c r="BB15" s="67"/>
      <c r="BC15" s="67"/>
      <c r="BD15" s="67"/>
      <c r="BE15" s="67"/>
      <c r="BF15" s="66"/>
      <c r="BG15" s="66"/>
      <c r="BH15" s="66"/>
    </row>
    <row r="16" spans="1:60" s="72" customFormat="1" x14ac:dyDescent="0.25">
      <c r="A16" s="66"/>
      <c r="B16" s="89" t="s">
        <v>152</v>
      </c>
      <c r="C16" s="89" t="s">
        <v>153</v>
      </c>
      <c r="D16" s="65" t="s">
        <v>214</v>
      </c>
      <c r="E16" s="66"/>
      <c r="F16" s="66"/>
      <c r="G16" s="66"/>
      <c r="H16" s="66"/>
      <c r="I16" s="66"/>
      <c r="J16" s="66"/>
      <c r="K16" s="67">
        <f t="shared" si="7"/>
        <v>0</v>
      </c>
      <c r="L16" s="66"/>
      <c r="M16" s="67"/>
      <c r="N16" s="67"/>
      <c r="O16" s="67"/>
      <c r="P16" s="69"/>
      <c r="Q16" s="66"/>
      <c r="R16" s="67"/>
      <c r="S16" s="67"/>
      <c r="T16" s="70">
        <f t="shared" ref="T16:T28" si="8">R16+S16</f>
        <v>0</v>
      </c>
      <c r="U16" s="67"/>
      <c r="V16" s="67"/>
      <c r="W16" s="67"/>
      <c r="X16" s="67"/>
      <c r="Y16" s="67"/>
      <c r="Z16" s="67"/>
      <c r="AA16" s="67"/>
      <c r="AB16" s="70">
        <f t="shared" ref="AB16:AB28" si="9">Z16+AA16</f>
        <v>0</v>
      </c>
      <c r="AC16" s="67"/>
      <c r="AD16" s="67"/>
      <c r="AE16" s="67"/>
      <c r="AF16" s="67"/>
      <c r="AG16" s="67"/>
      <c r="AH16" s="67"/>
      <c r="AI16" s="67"/>
      <c r="AJ16" s="70">
        <f t="shared" ref="AJ16:AJ28" si="10">AH16+AI16</f>
        <v>0</v>
      </c>
      <c r="AK16" s="67"/>
      <c r="AL16" s="67"/>
      <c r="AM16" s="67"/>
      <c r="AN16" s="67"/>
      <c r="AO16" s="67"/>
      <c r="AP16" s="67"/>
      <c r="AQ16" s="67"/>
      <c r="AR16" s="70">
        <f t="shared" ref="AR16:AR28" si="11">AP16+AQ16</f>
        <v>0</v>
      </c>
      <c r="AS16" s="67"/>
      <c r="AT16" s="67"/>
      <c r="AU16" s="67"/>
      <c r="AV16" s="67"/>
      <c r="AW16" s="67"/>
      <c r="AX16" s="67"/>
      <c r="AY16" s="67"/>
      <c r="AZ16" s="70">
        <f t="shared" ref="AZ16:AZ28" si="12">AX16+AY16</f>
        <v>0</v>
      </c>
      <c r="BA16" s="67"/>
      <c r="BB16" s="67"/>
      <c r="BC16" s="67"/>
      <c r="BD16" s="67"/>
      <c r="BE16" s="67"/>
      <c r="BF16" s="66"/>
      <c r="BG16" s="66"/>
      <c r="BH16" s="66"/>
    </row>
    <row r="17" spans="1:60" s="72" customFormat="1" x14ac:dyDescent="0.25">
      <c r="A17" s="66"/>
      <c r="B17" s="89" t="s">
        <v>152</v>
      </c>
      <c r="C17" s="89" t="s">
        <v>153</v>
      </c>
      <c r="D17" s="65" t="s">
        <v>214</v>
      </c>
      <c r="E17" s="66"/>
      <c r="F17" s="66"/>
      <c r="G17" s="66"/>
      <c r="H17" s="66"/>
      <c r="I17" s="66"/>
      <c r="J17" s="66"/>
      <c r="K17" s="67">
        <f t="shared" si="7"/>
        <v>0</v>
      </c>
      <c r="L17" s="66"/>
      <c r="M17" s="67"/>
      <c r="N17" s="67"/>
      <c r="O17" s="67"/>
      <c r="P17" s="69"/>
      <c r="Q17" s="66"/>
      <c r="R17" s="67"/>
      <c r="S17" s="67"/>
      <c r="T17" s="70">
        <f t="shared" si="8"/>
        <v>0</v>
      </c>
      <c r="U17" s="67"/>
      <c r="V17" s="67"/>
      <c r="W17" s="67"/>
      <c r="X17" s="67"/>
      <c r="Y17" s="67"/>
      <c r="Z17" s="67"/>
      <c r="AA17" s="67"/>
      <c r="AB17" s="70">
        <f t="shared" si="9"/>
        <v>0</v>
      </c>
      <c r="AC17" s="67"/>
      <c r="AD17" s="67"/>
      <c r="AE17" s="67"/>
      <c r="AF17" s="67"/>
      <c r="AG17" s="67"/>
      <c r="AH17" s="67"/>
      <c r="AI17" s="67"/>
      <c r="AJ17" s="70">
        <f t="shared" si="10"/>
        <v>0</v>
      </c>
      <c r="AK17" s="67"/>
      <c r="AL17" s="67"/>
      <c r="AM17" s="67"/>
      <c r="AN17" s="67"/>
      <c r="AO17" s="67"/>
      <c r="AP17" s="67"/>
      <c r="AQ17" s="67"/>
      <c r="AR17" s="70">
        <f t="shared" si="11"/>
        <v>0</v>
      </c>
      <c r="AS17" s="67"/>
      <c r="AT17" s="67"/>
      <c r="AU17" s="67"/>
      <c r="AV17" s="67"/>
      <c r="AW17" s="67"/>
      <c r="AX17" s="67"/>
      <c r="AY17" s="67"/>
      <c r="AZ17" s="70">
        <f t="shared" si="12"/>
        <v>0</v>
      </c>
      <c r="BA17" s="67"/>
      <c r="BB17" s="67"/>
      <c r="BC17" s="67"/>
      <c r="BD17" s="67"/>
      <c r="BE17" s="67"/>
      <c r="BF17" s="66"/>
      <c r="BG17" s="66"/>
      <c r="BH17" s="66"/>
    </row>
    <row r="18" spans="1:60" s="72" customFormat="1" x14ac:dyDescent="0.25">
      <c r="A18" s="66"/>
      <c r="B18" s="89" t="s">
        <v>152</v>
      </c>
      <c r="C18" s="89" t="s">
        <v>153</v>
      </c>
      <c r="D18" s="65" t="s">
        <v>214</v>
      </c>
      <c r="E18" s="66"/>
      <c r="F18" s="66"/>
      <c r="G18" s="66"/>
      <c r="H18" s="66"/>
      <c r="I18" s="66"/>
      <c r="J18" s="66"/>
      <c r="K18" s="67">
        <f t="shared" si="7"/>
        <v>0</v>
      </c>
      <c r="L18" s="66"/>
      <c r="M18" s="67"/>
      <c r="N18" s="67"/>
      <c r="O18" s="67"/>
      <c r="P18" s="69"/>
      <c r="Q18" s="66"/>
      <c r="R18" s="67"/>
      <c r="S18" s="67"/>
      <c r="T18" s="70">
        <f>R18+S18</f>
        <v>0</v>
      </c>
      <c r="U18" s="67"/>
      <c r="V18" s="67"/>
      <c r="W18" s="67"/>
      <c r="X18" s="67"/>
      <c r="Y18" s="67"/>
      <c r="Z18" s="67"/>
      <c r="AA18" s="67"/>
      <c r="AB18" s="70">
        <f t="shared" si="9"/>
        <v>0</v>
      </c>
      <c r="AC18" s="67"/>
      <c r="AD18" s="67"/>
      <c r="AE18" s="67"/>
      <c r="AF18" s="67"/>
      <c r="AG18" s="67"/>
      <c r="AH18" s="67"/>
      <c r="AI18" s="67"/>
      <c r="AJ18" s="70">
        <f t="shared" si="10"/>
        <v>0</v>
      </c>
      <c r="AK18" s="67"/>
      <c r="AL18" s="67"/>
      <c r="AM18" s="67"/>
      <c r="AN18" s="67"/>
      <c r="AO18" s="67"/>
      <c r="AP18" s="67"/>
      <c r="AQ18" s="67"/>
      <c r="AR18" s="70">
        <f t="shared" si="11"/>
        <v>0</v>
      </c>
      <c r="AS18" s="67"/>
      <c r="AT18" s="67"/>
      <c r="AU18" s="67"/>
      <c r="AV18" s="67"/>
      <c r="AW18" s="67"/>
      <c r="AX18" s="67"/>
      <c r="AY18" s="67"/>
      <c r="AZ18" s="70">
        <f t="shared" si="12"/>
        <v>0</v>
      </c>
      <c r="BA18" s="67"/>
      <c r="BB18" s="67"/>
      <c r="BC18" s="67"/>
      <c r="BD18" s="67"/>
      <c r="BE18" s="67"/>
      <c r="BF18" s="66"/>
      <c r="BG18" s="66"/>
      <c r="BH18" s="66"/>
    </row>
    <row r="19" spans="1:60" s="72" customFormat="1" x14ac:dyDescent="0.25">
      <c r="A19" s="66"/>
      <c r="B19" s="89" t="s">
        <v>152</v>
      </c>
      <c r="C19" s="89" t="s">
        <v>153</v>
      </c>
      <c r="D19" s="65" t="s">
        <v>214</v>
      </c>
      <c r="E19" s="66"/>
      <c r="F19" s="66"/>
      <c r="G19" s="66"/>
      <c r="H19" s="66"/>
      <c r="I19" s="66"/>
      <c r="J19" s="66"/>
      <c r="K19" s="67">
        <f t="shared" si="7"/>
        <v>0</v>
      </c>
      <c r="L19" s="66"/>
      <c r="M19" s="67"/>
      <c r="N19" s="67"/>
      <c r="O19" s="67"/>
      <c r="P19" s="69"/>
      <c r="Q19" s="66"/>
      <c r="R19" s="67"/>
      <c r="S19" s="77"/>
      <c r="T19" s="70">
        <f>R19+S19</f>
        <v>0</v>
      </c>
      <c r="U19" s="67"/>
      <c r="V19" s="67"/>
      <c r="W19" s="67"/>
      <c r="X19" s="67"/>
      <c r="Y19" s="67"/>
      <c r="Z19" s="67"/>
      <c r="AA19" s="67"/>
      <c r="AB19" s="70">
        <f t="shared" si="9"/>
        <v>0</v>
      </c>
      <c r="AC19" s="67"/>
      <c r="AD19" s="67"/>
      <c r="AE19" s="67"/>
      <c r="AF19" s="67"/>
      <c r="AG19" s="67"/>
      <c r="AH19" s="67"/>
      <c r="AI19" s="67"/>
      <c r="AJ19" s="70">
        <f t="shared" si="10"/>
        <v>0</v>
      </c>
      <c r="AK19" s="67"/>
      <c r="AL19" s="67"/>
      <c r="AM19" s="67"/>
      <c r="AN19" s="67"/>
      <c r="AO19" s="67"/>
      <c r="AP19" s="67"/>
      <c r="AQ19" s="67"/>
      <c r="AR19" s="70">
        <f t="shared" si="11"/>
        <v>0</v>
      </c>
      <c r="AS19" s="67"/>
      <c r="AT19" s="67"/>
      <c r="AU19" s="67"/>
      <c r="AV19" s="67"/>
      <c r="AW19" s="67"/>
      <c r="AX19" s="67"/>
      <c r="AY19" s="67"/>
      <c r="AZ19" s="70">
        <f t="shared" si="12"/>
        <v>0</v>
      </c>
      <c r="BA19" s="67"/>
      <c r="BB19" s="67"/>
      <c r="BC19" s="67"/>
      <c r="BD19" s="67"/>
      <c r="BE19" s="67"/>
      <c r="BF19" s="66"/>
      <c r="BG19" s="66"/>
      <c r="BH19" s="66"/>
    </row>
    <row r="20" spans="1:60" s="72" customFormat="1" x14ac:dyDescent="0.25">
      <c r="A20" s="66"/>
      <c r="B20" s="89" t="s">
        <v>152</v>
      </c>
      <c r="C20" s="89" t="s">
        <v>153</v>
      </c>
      <c r="D20" s="65" t="s">
        <v>214</v>
      </c>
      <c r="E20" s="66"/>
      <c r="F20" s="66"/>
      <c r="G20" s="66"/>
      <c r="H20" s="66"/>
      <c r="I20" s="66"/>
      <c r="J20" s="66"/>
      <c r="K20" s="67">
        <f t="shared" si="7"/>
        <v>0</v>
      </c>
      <c r="L20" s="66"/>
      <c r="M20" s="67"/>
      <c r="N20" s="67"/>
      <c r="O20" s="67"/>
      <c r="P20" s="69"/>
      <c r="Q20" s="66"/>
      <c r="R20" s="67"/>
      <c r="S20" s="67"/>
      <c r="T20" s="70">
        <f t="shared" si="8"/>
        <v>0</v>
      </c>
      <c r="U20" s="67"/>
      <c r="V20" s="67"/>
      <c r="W20" s="67"/>
      <c r="X20" s="67"/>
      <c r="Y20" s="67"/>
      <c r="Z20" s="67"/>
      <c r="AA20" s="67"/>
      <c r="AB20" s="70">
        <f t="shared" si="9"/>
        <v>0</v>
      </c>
      <c r="AC20" s="67"/>
      <c r="AD20" s="67"/>
      <c r="AE20" s="67"/>
      <c r="AF20" s="67"/>
      <c r="AG20" s="67"/>
      <c r="AH20" s="67"/>
      <c r="AI20" s="67"/>
      <c r="AJ20" s="70">
        <f t="shared" si="10"/>
        <v>0</v>
      </c>
      <c r="AK20" s="67"/>
      <c r="AL20" s="67"/>
      <c r="AM20" s="67"/>
      <c r="AN20" s="67"/>
      <c r="AO20" s="67"/>
      <c r="AP20" s="67"/>
      <c r="AQ20" s="67"/>
      <c r="AR20" s="70">
        <f t="shared" si="11"/>
        <v>0</v>
      </c>
      <c r="AS20" s="67"/>
      <c r="AT20" s="67"/>
      <c r="AU20" s="67"/>
      <c r="AV20" s="67"/>
      <c r="AW20" s="67"/>
      <c r="AX20" s="67"/>
      <c r="AY20" s="67"/>
      <c r="AZ20" s="70">
        <f t="shared" si="12"/>
        <v>0</v>
      </c>
      <c r="BA20" s="67"/>
      <c r="BB20" s="67"/>
      <c r="BC20" s="67"/>
      <c r="BD20" s="67"/>
      <c r="BE20" s="67"/>
      <c r="BF20" s="66"/>
      <c r="BG20" s="66"/>
      <c r="BH20" s="66"/>
    </row>
    <row r="21" spans="1:60" s="72" customFormat="1" x14ac:dyDescent="0.25">
      <c r="A21" s="66"/>
      <c r="B21" s="89" t="s">
        <v>152</v>
      </c>
      <c r="C21" s="89" t="s">
        <v>153</v>
      </c>
      <c r="D21" s="65" t="s">
        <v>214</v>
      </c>
      <c r="E21" s="66"/>
      <c r="F21" s="66"/>
      <c r="G21" s="66"/>
      <c r="H21" s="66"/>
      <c r="I21" s="66"/>
      <c r="J21" s="66"/>
      <c r="K21" s="67">
        <f t="shared" si="7"/>
        <v>0</v>
      </c>
      <c r="L21" s="66"/>
      <c r="M21" s="67"/>
      <c r="N21" s="67"/>
      <c r="O21" s="67"/>
      <c r="P21" s="69"/>
      <c r="Q21" s="66"/>
      <c r="R21" s="67"/>
      <c r="S21" s="67"/>
      <c r="T21" s="70">
        <f t="shared" si="8"/>
        <v>0</v>
      </c>
      <c r="U21" s="67"/>
      <c r="V21" s="67"/>
      <c r="W21" s="67"/>
      <c r="X21" s="67"/>
      <c r="Y21" s="67"/>
      <c r="Z21" s="67"/>
      <c r="AA21" s="67"/>
      <c r="AB21" s="70">
        <f t="shared" si="9"/>
        <v>0</v>
      </c>
      <c r="AC21" s="67"/>
      <c r="AD21" s="67"/>
      <c r="AE21" s="67"/>
      <c r="AF21" s="67"/>
      <c r="AG21" s="67"/>
      <c r="AH21" s="67"/>
      <c r="AI21" s="67"/>
      <c r="AJ21" s="70">
        <f t="shared" si="10"/>
        <v>0</v>
      </c>
      <c r="AK21" s="67"/>
      <c r="AL21" s="67"/>
      <c r="AM21" s="67"/>
      <c r="AN21" s="67"/>
      <c r="AO21" s="67"/>
      <c r="AP21" s="67"/>
      <c r="AQ21" s="67"/>
      <c r="AR21" s="70">
        <f t="shared" si="11"/>
        <v>0</v>
      </c>
      <c r="AS21" s="67"/>
      <c r="AT21" s="67"/>
      <c r="AU21" s="67"/>
      <c r="AV21" s="67"/>
      <c r="AW21" s="67"/>
      <c r="AX21" s="67"/>
      <c r="AY21" s="67"/>
      <c r="AZ21" s="70">
        <f t="shared" si="12"/>
        <v>0</v>
      </c>
      <c r="BA21" s="67"/>
      <c r="BB21" s="67"/>
      <c r="BC21" s="67"/>
      <c r="BD21" s="67"/>
      <c r="BE21" s="67"/>
      <c r="BF21" s="66"/>
      <c r="BG21" s="66"/>
      <c r="BH21" s="66"/>
    </row>
    <row r="22" spans="1:60" s="72" customFormat="1" x14ac:dyDescent="0.25">
      <c r="A22" s="66"/>
      <c r="B22" s="89" t="s">
        <v>152</v>
      </c>
      <c r="C22" s="89" t="s">
        <v>153</v>
      </c>
      <c r="D22" s="65" t="s">
        <v>214</v>
      </c>
      <c r="E22" s="66"/>
      <c r="F22" s="66"/>
      <c r="G22" s="66"/>
      <c r="H22" s="66"/>
      <c r="I22" s="66"/>
      <c r="J22" s="66"/>
      <c r="K22" s="67">
        <f t="shared" si="7"/>
        <v>0</v>
      </c>
      <c r="L22" s="66"/>
      <c r="M22" s="67"/>
      <c r="N22" s="67"/>
      <c r="O22" s="67"/>
      <c r="P22" s="69"/>
      <c r="Q22" s="66"/>
      <c r="R22" s="67"/>
      <c r="S22" s="67"/>
      <c r="T22" s="70">
        <f t="shared" si="8"/>
        <v>0</v>
      </c>
      <c r="U22" s="67"/>
      <c r="V22" s="67"/>
      <c r="W22" s="67"/>
      <c r="X22" s="67"/>
      <c r="Y22" s="67"/>
      <c r="Z22" s="67"/>
      <c r="AA22" s="67"/>
      <c r="AB22" s="70">
        <f t="shared" si="9"/>
        <v>0</v>
      </c>
      <c r="AC22" s="67"/>
      <c r="AD22" s="67"/>
      <c r="AE22" s="67"/>
      <c r="AF22" s="67"/>
      <c r="AG22" s="67"/>
      <c r="AH22" s="67"/>
      <c r="AI22" s="67"/>
      <c r="AJ22" s="70">
        <f t="shared" si="10"/>
        <v>0</v>
      </c>
      <c r="AK22" s="67"/>
      <c r="AL22" s="67"/>
      <c r="AM22" s="67"/>
      <c r="AN22" s="67"/>
      <c r="AO22" s="67"/>
      <c r="AP22" s="67"/>
      <c r="AQ22" s="67"/>
      <c r="AR22" s="70">
        <f t="shared" si="11"/>
        <v>0</v>
      </c>
      <c r="AS22" s="67"/>
      <c r="AT22" s="67"/>
      <c r="AU22" s="67"/>
      <c r="AV22" s="67"/>
      <c r="AW22" s="67"/>
      <c r="AX22" s="67"/>
      <c r="AY22" s="67"/>
      <c r="AZ22" s="70">
        <f t="shared" si="12"/>
        <v>0</v>
      </c>
      <c r="BA22" s="67"/>
      <c r="BB22" s="67"/>
      <c r="BC22" s="67"/>
      <c r="BD22" s="67"/>
      <c r="BE22" s="67"/>
      <c r="BF22" s="66"/>
      <c r="BG22" s="66"/>
      <c r="BH22" s="66"/>
    </row>
    <row r="23" spans="1:60" s="72" customFormat="1" x14ac:dyDescent="0.25">
      <c r="A23" s="66"/>
      <c r="B23" s="89" t="s">
        <v>152</v>
      </c>
      <c r="C23" s="89" t="s">
        <v>153</v>
      </c>
      <c r="D23" s="65" t="s">
        <v>214</v>
      </c>
      <c r="E23" s="66"/>
      <c r="F23" s="66"/>
      <c r="G23" s="66"/>
      <c r="H23" s="66"/>
      <c r="I23" s="66"/>
      <c r="J23" s="66"/>
      <c r="K23" s="67">
        <f t="shared" si="7"/>
        <v>0</v>
      </c>
      <c r="L23" s="66"/>
      <c r="M23" s="67"/>
      <c r="N23" s="67"/>
      <c r="O23" s="67"/>
      <c r="P23" s="69"/>
      <c r="Q23" s="66"/>
      <c r="R23" s="67"/>
      <c r="S23" s="67"/>
      <c r="T23" s="70">
        <f t="shared" si="8"/>
        <v>0</v>
      </c>
      <c r="U23" s="67"/>
      <c r="V23" s="67"/>
      <c r="W23" s="67"/>
      <c r="X23" s="67"/>
      <c r="Y23" s="67"/>
      <c r="Z23" s="67"/>
      <c r="AA23" s="67"/>
      <c r="AB23" s="70">
        <f t="shared" si="9"/>
        <v>0</v>
      </c>
      <c r="AC23" s="67"/>
      <c r="AD23" s="67"/>
      <c r="AE23" s="67"/>
      <c r="AF23" s="67"/>
      <c r="AG23" s="67"/>
      <c r="AH23" s="67"/>
      <c r="AI23" s="67"/>
      <c r="AJ23" s="70">
        <f t="shared" si="10"/>
        <v>0</v>
      </c>
      <c r="AK23" s="67"/>
      <c r="AL23" s="67"/>
      <c r="AM23" s="67"/>
      <c r="AN23" s="67"/>
      <c r="AO23" s="67"/>
      <c r="AP23" s="67"/>
      <c r="AQ23" s="67"/>
      <c r="AR23" s="70">
        <f t="shared" si="11"/>
        <v>0</v>
      </c>
      <c r="AS23" s="67"/>
      <c r="AT23" s="67"/>
      <c r="AU23" s="67"/>
      <c r="AV23" s="67"/>
      <c r="AW23" s="67"/>
      <c r="AX23" s="67"/>
      <c r="AY23" s="67"/>
      <c r="AZ23" s="70">
        <f t="shared" si="12"/>
        <v>0</v>
      </c>
      <c r="BA23" s="67"/>
      <c r="BB23" s="67"/>
      <c r="BC23" s="67"/>
      <c r="BD23" s="67"/>
      <c r="BE23" s="67"/>
      <c r="BF23" s="66"/>
      <c r="BG23" s="66"/>
      <c r="BH23" s="66"/>
    </row>
    <row r="24" spans="1:60" s="72" customFormat="1" x14ac:dyDescent="0.25">
      <c r="A24" s="66"/>
      <c r="B24" s="89" t="s">
        <v>152</v>
      </c>
      <c r="C24" s="89" t="s">
        <v>153</v>
      </c>
      <c r="D24" s="65" t="s">
        <v>214</v>
      </c>
      <c r="E24" s="66"/>
      <c r="F24" s="66"/>
      <c r="G24" s="66"/>
      <c r="H24" s="66"/>
      <c r="I24" s="66"/>
      <c r="J24" s="66"/>
      <c r="K24" s="67">
        <f t="shared" si="7"/>
        <v>0</v>
      </c>
      <c r="L24" s="66"/>
      <c r="M24" s="67"/>
      <c r="N24" s="67"/>
      <c r="O24" s="67"/>
      <c r="P24" s="69"/>
      <c r="Q24" s="66"/>
      <c r="R24" s="67"/>
      <c r="S24" s="67"/>
      <c r="T24" s="70">
        <f t="shared" si="8"/>
        <v>0</v>
      </c>
      <c r="U24" s="67"/>
      <c r="V24" s="67"/>
      <c r="W24" s="67"/>
      <c r="X24" s="67"/>
      <c r="Y24" s="67"/>
      <c r="Z24" s="67"/>
      <c r="AA24" s="67"/>
      <c r="AB24" s="70">
        <f t="shared" si="9"/>
        <v>0</v>
      </c>
      <c r="AC24" s="67"/>
      <c r="AD24" s="67"/>
      <c r="AE24" s="67"/>
      <c r="AF24" s="67"/>
      <c r="AG24" s="67"/>
      <c r="AH24" s="67"/>
      <c r="AI24" s="67"/>
      <c r="AJ24" s="70">
        <f t="shared" si="10"/>
        <v>0</v>
      </c>
      <c r="AK24" s="67"/>
      <c r="AL24" s="67"/>
      <c r="AM24" s="67"/>
      <c r="AN24" s="67"/>
      <c r="AO24" s="67"/>
      <c r="AP24" s="67"/>
      <c r="AQ24" s="67"/>
      <c r="AR24" s="70">
        <f t="shared" si="11"/>
        <v>0</v>
      </c>
      <c r="AS24" s="67"/>
      <c r="AT24" s="67"/>
      <c r="AU24" s="67"/>
      <c r="AV24" s="67"/>
      <c r="AW24" s="67"/>
      <c r="AX24" s="67"/>
      <c r="AY24" s="67"/>
      <c r="AZ24" s="70">
        <f t="shared" si="12"/>
        <v>0</v>
      </c>
      <c r="BA24" s="67"/>
      <c r="BB24" s="67"/>
      <c r="BC24" s="67"/>
      <c r="BD24" s="67"/>
      <c r="BE24" s="67"/>
      <c r="BF24" s="66"/>
      <c r="BG24" s="66"/>
      <c r="BH24" s="66"/>
    </row>
    <row r="25" spans="1:60" s="72" customFormat="1" x14ac:dyDescent="0.25">
      <c r="A25" s="66"/>
      <c r="B25" s="89" t="s">
        <v>152</v>
      </c>
      <c r="C25" s="89" t="s">
        <v>153</v>
      </c>
      <c r="D25" s="65" t="s">
        <v>214</v>
      </c>
      <c r="E25" s="66"/>
      <c r="F25" s="66"/>
      <c r="G25" s="66"/>
      <c r="H25" s="66"/>
      <c r="I25" s="66"/>
      <c r="J25" s="66"/>
      <c r="K25" s="67">
        <f t="shared" si="7"/>
        <v>0</v>
      </c>
      <c r="L25" s="66"/>
      <c r="M25" s="67"/>
      <c r="N25" s="67"/>
      <c r="O25" s="67"/>
      <c r="P25" s="69"/>
      <c r="Q25" s="66"/>
      <c r="R25" s="67"/>
      <c r="S25" s="67"/>
      <c r="T25" s="70">
        <f t="shared" si="8"/>
        <v>0</v>
      </c>
      <c r="U25" s="67"/>
      <c r="V25" s="67"/>
      <c r="W25" s="67"/>
      <c r="X25" s="67"/>
      <c r="Y25" s="67"/>
      <c r="Z25" s="67"/>
      <c r="AA25" s="67"/>
      <c r="AB25" s="70">
        <f t="shared" si="9"/>
        <v>0</v>
      </c>
      <c r="AC25" s="67"/>
      <c r="AD25" s="67"/>
      <c r="AE25" s="67"/>
      <c r="AF25" s="67"/>
      <c r="AG25" s="67"/>
      <c r="AH25" s="67"/>
      <c r="AI25" s="67"/>
      <c r="AJ25" s="70">
        <f t="shared" si="10"/>
        <v>0</v>
      </c>
      <c r="AK25" s="67"/>
      <c r="AL25" s="67"/>
      <c r="AM25" s="67"/>
      <c r="AN25" s="67"/>
      <c r="AO25" s="67"/>
      <c r="AP25" s="67"/>
      <c r="AQ25" s="67"/>
      <c r="AR25" s="70">
        <f t="shared" si="11"/>
        <v>0</v>
      </c>
      <c r="AS25" s="67"/>
      <c r="AT25" s="67"/>
      <c r="AU25" s="67"/>
      <c r="AV25" s="67"/>
      <c r="AW25" s="67"/>
      <c r="AX25" s="67"/>
      <c r="AY25" s="67"/>
      <c r="AZ25" s="70">
        <f t="shared" si="12"/>
        <v>0</v>
      </c>
      <c r="BA25" s="67"/>
      <c r="BB25" s="67"/>
      <c r="BC25" s="67"/>
      <c r="BD25" s="67"/>
      <c r="BE25" s="67"/>
      <c r="BF25" s="66"/>
      <c r="BG25" s="66"/>
      <c r="BH25" s="66"/>
    </row>
    <row r="26" spans="1:60" s="72" customFormat="1" x14ac:dyDescent="0.25">
      <c r="A26" s="66"/>
      <c r="B26" s="89" t="s">
        <v>152</v>
      </c>
      <c r="C26" s="89" t="s">
        <v>153</v>
      </c>
      <c r="D26" s="65" t="s">
        <v>214</v>
      </c>
      <c r="E26" s="66"/>
      <c r="F26" s="66"/>
      <c r="G26" s="66"/>
      <c r="H26" s="66"/>
      <c r="I26" s="66"/>
      <c r="J26" s="66"/>
      <c r="K26" s="67">
        <f t="shared" si="7"/>
        <v>0</v>
      </c>
      <c r="L26" s="66"/>
      <c r="M26" s="67"/>
      <c r="N26" s="67"/>
      <c r="O26" s="67"/>
      <c r="P26" s="69"/>
      <c r="Q26" s="66"/>
      <c r="R26" s="67"/>
      <c r="S26" s="67"/>
      <c r="T26" s="70">
        <f t="shared" si="8"/>
        <v>0</v>
      </c>
      <c r="U26" s="67"/>
      <c r="V26" s="67"/>
      <c r="W26" s="67"/>
      <c r="X26" s="67"/>
      <c r="Y26" s="67"/>
      <c r="Z26" s="67"/>
      <c r="AA26" s="67"/>
      <c r="AB26" s="70">
        <f t="shared" si="9"/>
        <v>0</v>
      </c>
      <c r="AC26" s="67"/>
      <c r="AD26" s="67"/>
      <c r="AE26" s="67"/>
      <c r="AF26" s="67"/>
      <c r="AG26" s="67"/>
      <c r="AH26" s="67"/>
      <c r="AI26" s="67"/>
      <c r="AJ26" s="70">
        <f t="shared" si="10"/>
        <v>0</v>
      </c>
      <c r="AK26" s="67"/>
      <c r="AL26" s="67"/>
      <c r="AM26" s="67"/>
      <c r="AN26" s="67"/>
      <c r="AO26" s="67"/>
      <c r="AP26" s="67"/>
      <c r="AQ26" s="67"/>
      <c r="AR26" s="70">
        <f t="shared" si="11"/>
        <v>0</v>
      </c>
      <c r="AS26" s="67"/>
      <c r="AT26" s="67"/>
      <c r="AU26" s="67"/>
      <c r="AV26" s="67"/>
      <c r="AW26" s="67"/>
      <c r="AX26" s="67"/>
      <c r="AY26" s="67"/>
      <c r="AZ26" s="70">
        <f t="shared" si="12"/>
        <v>0</v>
      </c>
      <c r="BA26" s="67"/>
      <c r="BB26" s="67"/>
      <c r="BC26" s="67"/>
      <c r="BD26" s="67"/>
      <c r="BE26" s="67"/>
      <c r="BF26" s="66"/>
      <c r="BG26" s="66"/>
      <c r="BH26" s="66"/>
    </row>
    <row r="27" spans="1:60" s="72" customFormat="1" x14ac:dyDescent="0.25">
      <c r="A27" s="66"/>
      <c r="B27" s="89" t="s">
        <v>152</v>
      </c>
      <c r="C27" s="89" t="s">
        <v>153</v>
      </c>
      <c r="D27" s="65" t="s">
        <v>214</v>
      </c>
      <c r="E27" s="66"/>
      <c r="F27" s="66"/>
      <c r="G27" s="66"/>
      <c r="H27" s="66"/>
      <c r="I27" s="66"/>
      <c r="J27" s="66"/>
      <c r="K27" s="67">
        <f t="shared" si="7"/>
        <v>0</v>
      </c>
      <c r="L27" s="66"/>
      <c r="M27" s="67"/>
      <c r="N27" s="67"/>
      <c r="O27" s="67"/>
      <c r="P27" s="69"/>
      <c r="Q27" s="66"/>
      <c r="R27" s="67"/>
      <c r="S27" s="67"/>
      <c r="T27" s="70">
        <f t="shared" si="8"/>
        <v>0</v>
      </c>
      <c r="U27" s="67"/>
      <c r="V27" s="67"/>
      <c r="W27" s="67"/>
      <c r="X27" s="67"/>
      <c r="Y27" s="67"/>
      <c r="Z27" s="67"/>
      <c r="AA27" s="67"/>
      <c r="AB27" s="70">
        <f t="shared" si="9"/>
        <v>0</v>
      </c>
      <c r="AC27" s="67"/>
      <c r="AD27" s="67"/>
      <c r="AE27" s="67"/>
      <c r="AF27" s="67"/>
      <c r="AG27" s="67"/>
      <c r="AH27" s="67"/>
      <c r="AI27" s="67"/>
      <c r="AJ27" s="70">
        <f t="shared" si="10"/>
        <v>0</v>
      </c>
      <c r="AK27" s="67"/>
      <c r="AL27" s="67"/>
      <c r="AM27" s="67"/>
      <c r="AN27" s="67"/>
      <c r="AO27" s="67"/>
      <c r="AP27" s="67"/>
      <c r="AQ27" s="67"/>
      <c r="AR27" s="70">
        <f t="shared" si="11"/>
        <v>0</v>
      </c>
      <c r="AS27" s="67"/>
      <c r="AT27" s="67"/>
      <c r="AU27" s="67"/>
      <c r="AV27" s="67"/>
      <c r="AW27" s="67"/>
      <c r="AX27" s="67"/>
      <c r="AY27" s="67"/>
      <c r="AZ27" s="70">
        <f t="shared" si="12"/>
        <v>0</v>
      </c>
      <c r="BA27" s="67"/>
      <c r="BB27" s="67"/>
      <c r="BC27" s="67"/>
      <c r="BD27" s="67"/>
      <c r="BE27" s="67"/>
      <c r="BF27" s="66"/>
      <c r="BG27" s="66"/>
      <c r="BH27" s="66"/>
    </row>
    <row r="28" spans="1:60" s="72" customFormat="1" x14ac:dyDescent="0.25">
      <c r="A28" s="66"/>
      <c r="B28" s="89" t="s">
        <v>152</v>
      </c>
      <c r="C28" s="89" t="s">
        <v>153</v>
      </c>
      <c r="D28" s="65" t="s">
        <v>214</v>
      </c>
      <c r="E28" s="66"/>
      <c r="F28" s="66"/>
      <c r="G28" s="66"/>
      <c r="H28" s="66"/>
      <c r="I28" s="66"/>
      <c r="J28" s="66"/>
      <c r="K28" s="67">
        <f t="shared" si="7"/>
        <v>0</v>
      </c>
      <c r="L28" s="66"/>
      <c r="M28" s="67"/>
      <c r="N28" s="67"/>
      <c r="O28" s="67"/>
      <c r="P28" s="69"/>
      <c r="Q28" s="66"/>
      <c r="R28" s="67"/>
      <c r="S28" s="67"/>
      <c r="T28" s="70">
        <f t="shared" si="8"/>
        <v>0</v>
      </c>
      <c r="U28" s="67"/>
      <c r="V28" s="67"/>
      <c r="W28" s="67"/>
      <c r="X28" s="67"/>
      <c r="Y28" s="67"/>
      <c r="Z28" s="67"/>
      <c r="AA28" s="67"/>
      <c r="AB28" s="70">
        <f t="shared" si="9"/>
        <v>0</v>
      </c>
      <c r="AC28" s="67"/>
      <c r="AD28" s="67"/>
      <c r="AE28" s="67"/>
      <c r="AF28" s="67"/>
      <c r="AG28" s="67"/>
      <c r="AH28" s="67"/>
      <c r="AI28" s="67"/>
      <c r="AJ28" s="70">
        <f t="shared" si="10"/>
        <v>0</v>
      </c>
      <c r="AK28" s="67"/>
      <c r="AL28" s="67"/>
      <c r="AM28" s="67"/>
      <c r="AN28" s="67"/>
      <c r="AO28" s="67"/>
      <c r="AP28" s="67"/>
      <c r="AQ28" s="67"/>
      <c r="AR28" s="70">
        <f t="shared" si="11"/>
        <v>0</v>
      </c>
      <c r="AS28" s="67"/>
      <c r="AT28" s="67"/>
      <c r="AU28" s="67"/>
      <c r="AV28" s="67"/>
      <c r="AW28" s="67"/>
      <c r="AX28" s="67"/>
      <c r="AY28" s="67"/>
      <c r="AZ28" s="70">
        <f t="shared" si="12"/>
        <v>0</v>
      </c>
      <c r="BA28" s="67"/>
      <c r="BB28" s="67"/>
      <c r="BC28" s="67"/>
      <c r="BD28" s="67"/>
      <c r="BE28" s="67"/>
      <c r="BF28" s="66"/>
      <c r="BG28" s="66"/>
      <c r="BH28" s="66"/>
    </row>
    <row r="29" spans="1:60" s="72" customFormat="1" x14ac:dyDescent="0.25">
      <c r="A29" s="73"/>
      <c r="B29" s="73"/>
      <c r="C29" s="73"/>
      <c r="D29" s="74"/>
      <c r="E29" s="73"/>
      <c r="F29" s="73"/>
      <c r="G29" s="73"/>
      <c r="H29" s="73"/>
      <c r="I29" s="75">
        <f>SUM(I15:I28)</f>
        <v>0</v>
      </c>
      <c r="J29" s="76"/>
      <c r="K29" s="77">
        <f>SUM(K15:K28)</f>
        <v>0</v>
      </c>
      <c r="M29" s="77">
        <f>SUM(M15:M28)</f>
        <v>0</v>
      </c>
      <c r="N29" s="77">
        <f>SUM(N15:N28)</f>
        <v>0</v>
      </c>
      <c r="O29" s="77">
        <f>SUM(O15:O28)</f>
        <v>0</v>
      </c>
      <c r="R29" s="77">
        <f>SUM(R15:R28)</f>
        <v>0</v>
      </c>
      <c r="S29" s="77">
        <f t="shared" ref="S29:BE29" si="13">SUM(S15:S28)</f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77">
        <f t="shared" si="13"/>
        <v>0</v>
      </c>
      <c r="Y29" s="77">
        <f t="shared" si="13"/>
        <v>0</v>
      </c>
      <c r="Z29" s="77">
        <f t="shared" si="13"/>
        <v>0</v>
      </c>
      <c r="AA29" s="77">
        <f t="shared" si="13"/>
        <v>0</v>
      </c>
      <c r="AB29" s="77">
        <f t="shared" si="13"/>
        <v>0</v>
      </c>
      <c r="AC29" s="77">
        <f t="shared" si="13"/>
        <v>0</v>
      </c>
      <c r="AD29" s="77">
        <f t="shared" si="13"/>
        <v>0</v>
      </c>
      <c r="AE29" s="77">
        <f t="shared" si="13"/>
        <v>0</v>
      </c>
      <c r="AF29" s="77">
        <f t="shared" si="13"/>
        <v>0</v>
      </c>
      <c r="AG29" s="77">
        <f t="shared" si="13"/>
        <v>0</v>
      </c>
      <c r="AH29" s="77">
        <f t="shared" si="13"/>
        <v>0</v>
      </c>
      <c r="AI29" s="77">
        <f t="shared" si="13"/>
        <v>0</v>
      </c>
      <c r="AJ29" s="77">
        <f t="shared" si="13"/>
        <v>0</v>
      </c>
      <c r="AK29" s="77">
        <f t="shared" si="13"/>
        <v>0</v>
      </c>
      <c r="AL29" s="77">
        <f t="shared" si="13"/>
        <v>0</v>
      </c>
      <c r="AM29" s="77">
        <f t="shared" si="13"/>
        <v>0</v>
      </c>
      <c r="AN29" s="77">
        <f t="shared" si="13"/>
        <v>0</v>
      </c>
      <c r="AO29" s="77">
        <f t="shared" si="13"/>
        <v>0</v>
      </c>
      <c r="AP29" s="77">
        <f t="shared" si="13"/>
        <v>0</v>
      </c>
      <c r="AQ29" s="77">
        <f t="shared" si="13"/>
        <v>0</v>
      </c>
      <c r="AR29" s="77">
        <f t="shared" si="13"/>
        <v>0</v>
      </c>
      <c r="AS29" s="77">
        <f t="shared" si="13"/>
        <v>0</v>
      </c>
      <c r="AT29" s="77">
        <f t="shared" si="13"/>
        <v>0</v>
      </c>
      <c r="AU29" s="77">
        <f t="shared" si="13"/>
        <v>0</v>
      </c>
      <c r="AV29" s="77">
        <f t="shared" si="13"/>
        <v>0</v>
      </c>
      <c r="AW29" s="77">
        <f t="shared" si="13"/>
        <v>0</v>
      </c>
      <c r="AX29" s="77">
        <f t="shared" si="13"/>
        <v>0</v>
      </c>
      <c r="AY29" s="77">
        <f t="shared" si="13"/>
        <v>0</v>
      </c>
      <c r="AZ29" s="77">
        <f t="shared" si="13"/>
        <v>0</v>
      </c>
      <c r="BA29" s="77">
        <f t="shared" si="13"/>
        <v>0</v>
      </c>
      <c r="BB29" s="77">
        <f t="shared" si="13"/>
        <v>0</v>
      </c>
      <c r="BC29" s="77">
        <f t="shared" si="13"/>
        <v>0</v>
      </c>
      <c r="BD29" s="77">
        <f t="shared" si="13"/>
        <v>0</v>
      </c>
      <c r="BE29" s="77">
        <f t="shared" si="13"/>
        <v>0</v>
      </c>
    </row>
    <row r="30" spans="1:60" x14ac:dyDescent="0.25">
      <c r="A30" s="80"/>
      <c r="B30" s="80"/>
      <c r="C30" s="80"/>
      <c r="D30" s="74"/>
      <c r="E30" s="80"/>
      <c r="F30" s="80"/>
      <c r="G30" s="80"/>
      <c r="H30" s="80"/>
      <c r="I30" s="81"/>
      <c r="J30" s="82"/>
    </row>
    <row r="31" spans="1:60" x14ac:dyDescent="0.25">
      <c r="A31" s="80"/>
      <c r="B31" s="80"/>
      <c r="C31" s="80"/>
      <c r="D31" s="74"/>
      <c r="E31" s="80"/>
      <c r="F31" s="80"/>
      <c r="G31" s="80"/>
      <c r="H31" s="80"/>
      <c r="I31" s="81"/>
      <c r="J31" s="82"/>
    </row>
    <row r="32" spans="1:60" x14ac:dyDescent="0.25">
      <c r="A32" s="80"/>
      <c r="B32" s="80"/>
      <c r="C32" s="80"/>
      <c r="D32" s="74"/>
      <c r="E32" s="80"/>
      <c r="F32" s="80"/>
      <c r="G32" s="80"/>
      <c r="H32" s="80"/>
      <c r="I32" s="81"/>
      <c r="J32" s="82"/>
    </row>
    <row r="33" spans="1:10" x14ac:dyDescent="0.25">
      <c r="A33" s="80"/>
      <c r="B33" s="80"/>
      <c r="C33" s="80"/>
      <c r="D33" s="74"/>
      <c r="E33" s="80"/>
      <c r="F33" s="80"/>
      <c r="G33" s="80"/>
      <c r="H33" s="80"/>
      <c r="I33" s="81"/>
      <c r="J33" s="82"/>
    </row>
    <row r="34" spans="1:10" x14ac:dyDescent="0.25">
      <c r="A34" s="80"/>
      <c r="B34" s="80"/>
      <c r="C34" s="80"/>
      <c r="D34" s="74"/>
      <c r="E34" s="80"/>
      <c r="F34" s="80"/>
      <c r="G34" s="80"/>
      <c r="H34" s="80"/>
      <c r="I34" s="81"/>
      <c r="J34" s="82"/>
    </row>
    <row r="35" spans="1:10" x14ac:dyDescent="0.25">
      <c r="A35" s="80"/>
      <c r="B35" s="80"/>
      <c r="C35" s="80"/>
      <c r="D35" s="74"/>
      <c r="E35" s="80"/>
      <c r="F35" s="80"/>
      <c r="G35" s="80"/>
      <c r="H35" s="80"/>
      <c r="I35" s="81"/>
      <c r="J35" s="82"/>
    </row>
    <row r="36" spans="1:10" x14ac:dyDescent="0.25">
      <c r="A36" s="80"/>
      <c r="B36" s="80"/>
      <c r="C36" s="80"/>
      <c r="D36" s="74"/>
      <c r="E36" s="80"/>
      <c r="F36" s="80"/>
      <c r="G36" s="80"/>
      <c r="H36" s="80"/>
      <c r="I36" s="81"/>
      <c r="J36" s="82"/>
    </row>
    <row r="37" spans="1:10" x14ac:dyDescent="0.25">
      <c r="A37" s="80"/>
      <c r="B37" s="80"/>
      <c r="C37" s="80"/>
      <c r="D37" s="74"/>
      <c r="E37" s="80"/>
      <c r="F37" s="80"/>
      <c r="G37" s="80"/>
      <c r="H37" s="80"/>
      <c r="I37" s="81"/>
      <c r="J37" s="82"/>
    </row>
    <row r="38" spans="1:10" x14ac:dyDescent="0.25">
      <c r="A38" s="80"/>
      <c r="B38" s="80"/>
      <c r="C38" s="80"/>
      <c r="D38" s="74"/>
      <c r="E38" s="80"/>
      <c r="F38" s="80"/>
      <c r="G38" s="80"/>
      <c r="H38" s="80"/>
      <c r="I38" s="81"/>
      <c r="J38" s="82"/>
    </row>
    <row r="39" spans="1:10" x14ac:dyDescent="0.25">
      <c r="A39" s="80"/>
      <c r="B39" s="80"/>
      <c r="C39" s="80"/>
      <c r="D39" s="74"/>
      <c r="E39" s="80"/>
      <c r="F39" s="80"/>
      <c r="G39" s="80"/>
      <c r="H39" s="80"/>
      <c r="I39" s="81"/>
      <c r="J39" s="82"/>
    </row>
    <row r="40" spans="1:10" x14ac:dyDescent="0.25">
      <c r="A40" s="80"/>
      <c r="B40" s="80"/>
      <c r="C40" s="80"/>
      <c r="D40" s="74"/>
      <c r="E40" s="80"/>
      <c r="F40" s="80"/>
      <c r="G40" s="80"/>
      <c r="H40" s="80"/>
      <c r="I40" s="81"/>
      <c r="J40" s="82"/>
    </row>
    <row r="41" spans="1:10" x14ac:dyDescent="0.25">
      <c r="A41" s="80"/>
      <c r="B41" s="80"/>
      <c r="C41" s="80"/>
      <c r="D41" s="74"/>
      <c r="E41" s="80"/>
      <c r="F41" s="80"/>
      <c r="G41" s="80"/>
      <c r="H41" s="80"/>
      <c r="I41" s="81"/>
      <c r="J41" s="82"/>
    </row>
    <row r="42" spans="1:10" x14ac:dyDescent="0.25">
      <c r="A42" s="80"/>
      <c r="B42" s="80"/>
      <c r="C42" s="80"/>
      <c r="D42" s="74"/>
      <c r="E42" s="80"/>
      <c r="F42" s="80"/>
      <c r="G42" s="80"/>
      <c r="H42" s="80"/>
      <c r="I42" s="81"/>
      <c r="J42" s="82"/>
    </row>
    <row r="43" spans="1:10" x14ac:dyDescent="0.25">
      <c r="A43" s="80"/>
      <c r="B43" s="80"/>
      <c r="C43" s="80"/>
      <c r="D43" s="74"/>
      <c r="E43" s="80"/>
      <c r="F43" s="80"/>
      <c r="G43" s="80"/>
      <c r="H43" s="80"/>
      <c r="I43" s="81"/>
      <c r="J43" s="82"/>
    </row>
    <row r="44" spans="1:10" x14ac:dyDescent="0.25">
      <c r="A44" s="80"/>
      <c r="B44" s="80"/>
      <c r="C44" s="80"/>
      <c r="D44" s="74"/>
      <c r="E44" s="80"/>
      <c r="F44" s="80"/>
      <c r="G44" s="80"/>
      <c r="H44" s="80"/>
      <c r="I44" s="81"/>
      <c r="J44" s="82"/>
    </row>
    <row r="45" spans="1:10" x14ac:dyDescent="0.25">
      <c r="A45" s="80"/>
      <c r="B45" s="80"/>
      <c r="C45" s="80"/>
      <c r="D45" s="74"/>
      <c r="E45" s="80"/>
      <c r="F45" s="80"/>
      <c r="G45" s="80"/>
      <c r="H45" s="80"/>
      <c r="I45" s="81"/>
      <c r="J45" s="82"/>
    </row>
    <row r="46" spans="1:10" x14ac:dyDescent="0.25">
      <c r="A46" s="80"/>
      <c r="B46" s="80"/>
      <c r="C46" s="80"/>
      <c r="D46" s="74"/>
      <c r="E46" s="80"/>
      <c r="F46" s="80"/>
      <c r="G46" s="80"/>
      <c r="H46" s="80"/>
      <c r="I46" s="81"/>
      <c r="J46" s="82"/>
    </row>
    <row r="47" spans="1:10" x14ac:dyDescent="0.25">
      <c r="A47" s="80"/>
      <c r="B47" s="80"/>
      <c r="C47" s="80"/>
      <c r="D47" s="74"/>
      <c r="E47" s="80"/>
      <c r="F47" s="80"/>
      <c r="G47" s="80"/>
      <c r="H47" s="80"/>
      <c r="I47" s="81"/>
      <c r="J47" s="82"/>
    </row>
    <row r="48" spans="1:10" x14ac:dyDescent="0.25">
      <c r="A48" s="80"/>
      <c r="B48" s="80"/>
      <c r="C48" s="80"/>
      <c r="D48" s="74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4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4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4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4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4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4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4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4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4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4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4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4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4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4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4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4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4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4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4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4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4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4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4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4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4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4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4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4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4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4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4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4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4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4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4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4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4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4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4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4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4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4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4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4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4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4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4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4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4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4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4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4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4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4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4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4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4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4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4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4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4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4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4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4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4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4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4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4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4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4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4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4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4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4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4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4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4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4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4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4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4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4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4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4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4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4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4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4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4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4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4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4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4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4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4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4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4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4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4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4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4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4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4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4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4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4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4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4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4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4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4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4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4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4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4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4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4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4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4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4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4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4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4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4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4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4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4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4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4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4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4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4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4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4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4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4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4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4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4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4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4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4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4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4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4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4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4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4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4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4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4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4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4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4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4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4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4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4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4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4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4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4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4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4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4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4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4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4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4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4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4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4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4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4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4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4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4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4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4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4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4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4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4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4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4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4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4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4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4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4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4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4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4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4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4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4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4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4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4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4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4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4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4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4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4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4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4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4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4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4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4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4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4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4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4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4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4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4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4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4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4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4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4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4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4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4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4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4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4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4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4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4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4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4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4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4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4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4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4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4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4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4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4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4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4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4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4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4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4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4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4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4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4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4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4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4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4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4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4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4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4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4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4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4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4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4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4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4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4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4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4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4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4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4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4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4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4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4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4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4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4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4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4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4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4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4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4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4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4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4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4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4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4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4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4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4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4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4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4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4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4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4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4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4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4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4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4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4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4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4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4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4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4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4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4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4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4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4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4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4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4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4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4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4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4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4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4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4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4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4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4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4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4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4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4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4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4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4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4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4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4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4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4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4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4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4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4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4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4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4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4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4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4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4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4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4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4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4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4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4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4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4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4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4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4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4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4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4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4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4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4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4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4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4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4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4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4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4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4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4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4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4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4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4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4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4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4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4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4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4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4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4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4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4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4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4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4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4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4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4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4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4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4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4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4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4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4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4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4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4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4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4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4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4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4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4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4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4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4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4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4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4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4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4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4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4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4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4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4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4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4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4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4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4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4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4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4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4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4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4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4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4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4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4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4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4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4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4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4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4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4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4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4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4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4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4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4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4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4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4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4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4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4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4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4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4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4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4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4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4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4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4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4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4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4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4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4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4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4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4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4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4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4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4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4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4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4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4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4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4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4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4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4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4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4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4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4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4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4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4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4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4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4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4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4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4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4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4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4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4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4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4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4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4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4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4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4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4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4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4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4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4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4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4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4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4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4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4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4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4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4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4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4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4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4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4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4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4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4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4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4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4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4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4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4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4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4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4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4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4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4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4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4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4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4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4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4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4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4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4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4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4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4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4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4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4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4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4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4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4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4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4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4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4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4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4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4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4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4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4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4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4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4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4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4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4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4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4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4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4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4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4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4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4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4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4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4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4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4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4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4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4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4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4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4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4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4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4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4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4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4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4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4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4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4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4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4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4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4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4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4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4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4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4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4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4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4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4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4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4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4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4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4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4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4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4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4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4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4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4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4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4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4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4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4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4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4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4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4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4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4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4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4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4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4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4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4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4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4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4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4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4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4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4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4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4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4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4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4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4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4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4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4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4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4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4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4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4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4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4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4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4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4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4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4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4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4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4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4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4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4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4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4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4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4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4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4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4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4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4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4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4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4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4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4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4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4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4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4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4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4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4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4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4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4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4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4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4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4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4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4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4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4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4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4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4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4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4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4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4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4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4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4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4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4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4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4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4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4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4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4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4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4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4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4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4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4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4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4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4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4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4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4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4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4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4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4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4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4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4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4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4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4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4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4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4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4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4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4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4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4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4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4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4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4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4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4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4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4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4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4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4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4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4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4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4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4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4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4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4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4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4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4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4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4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4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4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4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4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4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4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4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4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4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4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4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4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4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4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4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4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4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4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4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4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4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4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4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4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4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4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4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4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4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4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4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4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4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4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4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4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4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4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4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4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4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4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4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4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4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4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4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4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4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4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4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4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4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4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4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4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4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4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4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4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4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4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4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4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4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4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4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4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4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4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4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4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4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4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4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4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4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4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4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4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4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4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4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4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4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4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4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4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4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4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4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4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4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4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4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4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4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4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4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4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4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4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4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4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4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4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4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4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4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4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4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4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4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4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4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4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4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4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4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4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4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4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4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4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4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4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4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4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4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4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4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4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4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4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4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4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4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4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4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4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4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4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4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4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4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4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4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4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4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4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4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4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4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4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4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4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4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4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4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4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4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4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4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4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4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4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4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4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4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4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4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4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4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4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4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4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4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4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4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4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4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4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4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4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4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4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4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4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4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4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4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4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4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4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4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4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4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4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4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4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4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4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4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4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4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4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4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4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4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4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4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4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4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4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4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4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4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4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4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4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4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4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4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4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4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4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4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4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4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4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4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4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4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4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4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4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4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4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4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4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4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4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4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4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4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4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4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4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4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4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4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4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4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4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4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4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4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4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4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4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4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4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4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4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4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4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4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4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4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4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4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4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4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4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4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4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4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4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4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4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4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4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4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4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4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4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4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4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4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4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4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4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4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4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4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4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4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4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4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4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4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4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4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4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4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4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4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4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4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4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4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4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4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4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4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4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4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4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4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4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4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4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4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4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4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4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4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4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4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4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4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4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4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4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4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4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4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4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4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4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4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4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4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4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4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4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4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4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4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4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4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4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4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4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4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4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4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4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4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4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4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4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4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4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4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4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4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4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4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4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4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4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4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4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4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4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4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4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4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4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4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4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4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4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4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4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4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4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4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4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4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4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4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4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4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4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4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4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4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4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4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4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4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4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4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4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4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4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4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4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4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4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4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4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4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4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4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4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4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4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4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4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4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4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4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4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4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4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4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4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4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4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4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4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4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4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4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4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4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4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4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4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4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4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4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4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4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4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4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4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4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4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4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4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4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4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4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4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4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4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4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4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4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4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4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4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4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4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4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4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4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4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4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4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4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4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4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4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4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4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4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4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4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4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4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4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4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4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4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4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4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4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4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4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4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4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4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4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4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4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4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4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4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4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4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4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4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4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4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4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4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4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4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4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4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4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4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4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4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4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4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4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4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4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4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4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4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4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4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4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4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4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4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4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4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4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4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4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4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4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4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4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4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4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4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4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4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4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4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4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4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4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4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4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4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4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4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4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4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4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4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4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4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4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4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4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4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4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4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4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4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4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4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4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4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4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4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4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4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4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4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4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4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4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4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4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4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4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4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4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4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4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4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4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4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4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4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4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4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4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4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4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4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4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4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4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4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4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4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4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4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4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4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4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4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4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4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4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4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4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4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4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4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4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4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4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4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4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4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4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4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4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4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4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4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4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4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4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4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4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4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4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4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4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4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4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4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4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4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4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4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4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4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4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4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4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4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4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4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4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4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4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4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4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4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4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4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4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4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4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4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4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4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4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4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4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4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4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4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4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4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4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4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4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4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4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4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4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4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4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4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4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4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4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4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4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4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4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4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4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4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4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4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4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4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4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4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4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4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4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4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4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4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4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4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4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4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4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4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4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4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4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4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4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4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4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4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4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4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4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4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4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4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4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4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4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4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4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4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4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4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4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4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4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4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4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4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4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4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4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4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4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4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4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4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4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4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4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4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4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4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4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4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4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4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4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4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4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4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4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4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4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4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4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4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4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4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4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4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4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4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4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4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4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4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4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4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4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4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4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4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4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4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4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4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4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4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4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4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4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4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4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4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4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4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4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4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4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4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4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4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4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4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4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4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4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4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4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4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4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4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4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4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4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4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4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4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4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4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4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4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4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4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4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4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4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4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4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4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4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4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4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4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4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4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4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4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4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4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4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4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4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4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4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4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4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4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4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4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4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4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4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4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4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4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4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4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4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4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4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4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4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4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4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4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4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4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4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4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4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4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4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4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4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4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4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4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4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4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4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4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4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4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4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4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4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4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4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4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4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4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4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4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4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4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4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4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4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4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4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4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4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4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4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4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4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4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4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4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4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4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4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4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4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4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4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4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4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4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4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4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4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4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4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4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4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4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4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4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4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4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4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4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4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4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4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4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4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4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4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4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4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4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4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4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4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4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4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4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4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4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4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4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4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4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4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4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4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4"/>
      <c r="E1812" s="80"/>
      <c r="F1812" s="80"/>
      <c r="G1812" s="80"/>
      <c r="H1812" s="80"/>
      <c r="I1812" s="81"/>
      <c r="J1812" s="82"/>
    </row>
    <row r="1813" spans="1:10" x14ac:dyDescent="0.25">
      <c r="A1813" s="80"/>
      <c r="B1813" s="80"/>
      <c r="C1813" s="80"/>
      <c r="D1813" s="74"/>
      <c r="E1813" s="80"/>
      <c r="F1813" s="80"/>
      <c r="G1813" s="80"/>
      <c r="H1813" s="80"/>
      <c r="I1813" s="81"/>
      <c r="J1813" s="82"/>
    </row>
    <row r="1814" spans="1:10" x14ac:dyDescent="0.25">
      <c r="A1814" s="80"/>
      <c r="B1814" s="80"/>
      <c r="C1814" s="80"/>
      <c r="D1814" s="74"/>
      <c r="E1814" s="80"/>
      <c r="F1814" s="80"/>
      <c r="G1814" s="80"/>
      <c r="H1814" s="80"/>
      <c r="I1814" s="81"/>
      <c r="J1814" s="82"/>
    </row>
    <row r="1815" spans="1:10" x14ac:dyDescent="0.25">
      <c r="A1815" s="80"/>
      <c r="B1815" s="80"/>
      <c r="C1815" s="80"/>
      <c r="D1815" s="74"/>
      <c r="E1815" s="80"/>
      <c r="F1815" s="80"/>
      <c r="G1815" s="80"/>
      <c r="H1815" s="80"/>
      <c r="I1815" s="81"/>
      <c r="J1815" s="82"/>
    </row>
    <row r="1816" spans="1:10" x14ac:dyDescent="0.25">
      <c r="A1816" s="80"/>
      <c r="B1816" s="80"/>
      <c r="C1816" s="80"/>
      <c r="D1816" s="74"/>
      <c r="E1816" s="80"/>
      <c r="F1816" s="80"/>
      <c r="G1816" s="80"/>
      <c r="H1816" s="80"/>
      <c r="I1816" s="81"/>
      <c r="J1816" s="82"/>
    </row>
    <row r="1817" spans="1:10" x14ac:dyDescent="0.25">
      <c r="A1817" s="80"/>
      <c r="B1817" s="80"/>
      <c r="C1817" s="80"/>
      <c r="D1817" s="74"/>
      <c r="E1817" s="80"/>
      <c r="F1817" s="80"/>
      <c r="G1817" s="80"/>
      <c r="H1817" s="80"/>
      <c r="I1817" s="81"/>
      <c r="J1817" s="82"/>
    </row>
    <row r="1818" spans="1:10" x14ac:dyDescent="0.25">
      <c r="A1818" s="80"/>
      <c r="B1818" s="80"/>
      <c r="C1818" s="80"/>
      <c r="D1818" s="74"/>
      <c r="E1818" s="80"/>
      <c r="F1818" s="80"/>
      <c r="G1818" s="80"/>
      <c r="H1818" s="80"/>
      <c r="I1818" s="81"/>
      <c r="J1818" s="82"/>
    </row>
    <row r="1819" spans="1:10" x14ac:dyDescent="0.25">
      <c r="A1819" s="80"/>
      <c r="B1819" s="80"/>
      <c r="C1819" s="80"/>
      <c r="D1819" s="74"/>
      <c r="E1819" s="80"/>
      <c r="F1819" s="80"/>
      <c r="G1819" s="80"/>
      <c r="H1819" s="80"/>
      <c r="I1819" s="81"/>
      <c r="J1819" s="82"/>
    </row>
    <row r="1820" spans="1:10" x14ac:dyDescent="0.25">
      <c r="A1820" s="80"/>
      <c r="B1820" s="80"/>
      <c r="C1820" s="80"/>
      <c r="D1820" s="74"/>
      <c r="E1820" s="80"/>
      <c r="F1820" s="80"/>
      <c r="G1820" s="80"/>
      <c r="H1820" s="80"/>
      <c r="I1820" s="81"/>
      <c r="J1820" s="82"/>
    </row>
    <row r="1821" spans="1:10" x14ac:dyDescent="0.25">
      <c r="A1821" s="80"/>
      <c r="B1821" s="80"/>
      <c r="C1821" s="80"/>
      <c r="D1821" s="74"/>
      <c r="E1821" s="80"/>
      <c r="F1821" s="80"/>
      <c r="G1821" s="80"/>
      <c r="H1821" s="80"/>
      <c r="I1821" s="81"/>
      <c r="J1821" s="82"/>
    </row>
    <row r="1822" spans="1:10" x14ac:dyDescent="0.25">
      <c r="A1822" s="80"/>
      <c r="B1822" s="80"/>
      <c r="C1822" s="80"/>
      <c r="D1822" s="74"/>
      <c r="E1822" s="80"/>
      <c r="F1822" s="80"/>
      <c r="G1822" s="80"/>
      <c r="H1822" s="80"/>
      <c r="I1822" s="81"/>
      <c r="J1822" s="82"/>
    </row>
    <row r="1823" spans="1:10" x14ac:dyDescent="0.25">
      <c r="A1823" s="80"/>
      <c r="B1823" s="80"/>
      <c r="C1823" s="80"/>
      <c r="D1823" s="74"/>
      <c r="E1823" s="80"/>
      <c r="F1823" s="80"/>
      <c r="G1823" s="80"/>
      <c r="H1823" s="80"/>
      <c r="I1823" s="81"/>
      <c r="J1823" s="82"/>
    </row>
    <row r="1824" spans="1:10" x14ac:dyDescent="0.25">
      <c r="A1824" s="80"/>
      <c r="B1824" s="80"/>
      <c r="C1824" s="80"/>
      <c r="D1824" s="74"/>
      <c r="E1824" s="80"/>
      <c r="F1824" s="80"/>
      <c r="G1824" s="80"/>
      <c r="H1824" s="80"/>
      <c r="I1824" s="81"/>
      <c r="J1824" s="82"/>
    </row>
    <row r="1825" spans="1:10" x14ac:dyDescent="0.25">
      <c r="A1825" s="80"/>
      <c r="B1825" s="80"/>
      <c r="C1825" s="80"/>
      <c r="D1825" s="74"/>
      <c r="E1825" s="80"/>
      <c r="F1825" s="80"/>
      <c r="G1825" s="80"/>
      <c r="H1825" s="80"/>
      <c r="I1825" s="81"/>
      <c r="J1825" s="82"/>
    </row>
    <row r="1826" spans="1:10" x14ac:dyDescent="0.25">
      <c r="A1826" s="80"/>
      <c r="B1826" s="80"/>
      <c r="C1826" s="80"/>
      <c r="D1826" s="74"/>
      <c r="E1826" s="80"/>
      <c r="F1826" s="80"/>
      <c r="G1826" s="80"/>
      <c r="H1826" s="80"/>
      <c r="I1826" s="81"/>
      <c r="J1826" s="82"/>
    </row>
    <row r="1827" spans="1:10" x14ac:dyDescent="0.25">
      <c r="A1827" s="80"/>
      <c r="B1827" s="80"/>
      <c r="C1827" s="80"/>
      <c r="D1827" s="74"/>
      <c r="E1827" s="80"/>
      <c r="F1827" s="80"/>
      <c r="G1827" s="80"/>
      <c r="H1827" s="80"/>
      <c r="I1827" s="81"/>
      <c r="J1827" s="82"/>
    </row>
    <row r="1828" spans="1:10" x14ac:dyDescent="0.25">
      <c r="A1828" s="80"/>
      <c r="B1828" s="80"/>
      <c r="C1828" s="80"/>
      <c r="D1828" s="74"/>
      <c r="E1828" s="80"/>
      <c r="F1828" s="80"/>
      <c r="G1828" s="80"/>
      <c r="H1828" s="80"/>
      <c r="I1828" s="81"/>
      <c r="J1828" s="82"/>
    </row>
    <row r="1829" spans="1:10" x14ac:dyDescent="0.25">
      <c r="A1829" s="80"/>
      <c r="B1829" s="80"/>
      <c r="C1829" s="80"/>
      <c r="D1829" s="74"/>
      <c r="E1829" s="80"/>
      <c r="F1829" s="80"/>
      <c r="G1829" s="80"/>
      <c r="H1829" s="80"/>
      <c r="I1829" s="81"/>
      <c r="J1829" s="82"/>
    </row>
  </sheetData>
  <sheetProtection algorithmName="SHA-512" hashValue="U2nVTfZXvZCbwnd6PBqCuIWEUEB27gp/Fo/o4ZiD+8O/5R21yRnceeem9+iF/1LSG7Oc87dI/KvYM6zMrRSB7g==" saltValue="EVq5DE+n1boZD/xhXz2de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" customWidth="1"/>
  </cols>
  <sheetData>
    <row r="1" spans="1:9" x14ac:dyDescent="0.25">
      <c r="A1" s="201" t="s">
        <v>80</v>
      </c>
      <c r="B1" s="201"/>
      <c r="C1" s="201"/>
      <c r="D1" s="201"/>
      <c r="E1" s="201"/>
      <c r="F1" s="201"/>
      <c r="G1" s="201"/>
      <c r="H1" s="201"/>
      <c r="I1" s="201"/>
    </row>
    <row r="2" spans="1:9" x14ac:dyDescent="0.25">
      <c r="A2" s="201" t="s">
        <v>81</v>
      </c>
      <c r="B2" s="201"/>
      <c r="C2" s="201"/>
      <c r="D2" s="201"/>
      <c r="E2" s="201"/>
      <c r="F2" s="201"/>
      <c r="G2" s="201"/>
      <c r="H2" s="201"/>
      <c r="I2" s="201"/>
    </row>
    <row r="3" spans="1:9" x14ac:dyDescent="0.25">
      <c r="A3" s="201" t="s">
        <v>82</v>
      </c>
      <c r="B3" s="201"/>
      <c r="C3" s="201"/>
      <c r="D3" s="201"/>
      <c r="E3" s="201"/>
      <c r="F3" s="201"/>
      <c r="G3" s="201"/>
      <c r="H3" s="201"/>
      <c r="I3" s="201"/>
    </row>
    <row r="4" spans="1:9" ht="40.5" customHeight="1" x14ac:dyDescent="0.25">
      <c r="A4" s="205" t="s">
        <v>83</v>
      </c>
      <c r="B4" s="205"/>
      <c r="C4" s="205"/>
      <c r="D4" s="205"/>
      <c r="E4" s="205"/>
      <c r="F4" s="205"/>
      <c r="G4" s="205"/>
      <c r="H4" s="205"/>
      <c r="I4" s="205"/>
    </row>
    <row r="5" spans="1:9" ht="42" customHeight="1" x14ac:dyDescent="0.25">
      <c r="A5" s="205" t="s">
        <v>84</v>
      </c>
      <c r="B5" s="205"/>
      <c r="C5" s="205"/>
      <c r="D5" s="205"/>
      <c r="E5" s="205"/>
      <c r="F5" s="205"/>
      <c r="G5" s="205"/>
      <c r="H5" s="205"/>
      <c r="I5" s="205"/>
    </row>
    <row r="6" spans="1:9" ht="15.75" thickBot="1" x14ac:dyDescent="0.3">
      <c r="A6" t="s">
        <v>85</v>
      </c>
    </row>
    <row r="7" spans="1:9" ht="15.75" thickBot="1" x14ac:dyDescent="0.3">
      <c r="A7" s="210" t="s">
        <v>86</v>
      </c>
      <c r="B7" s="211"/>
      <c r="C7" s="211"/>
      <c r="D7" s="211"/>
      <c r="E7" s="211"/>
      <c r="F7" s="211"/>
      <c r="G7" s="211"/>
      <c r="H7" s="211"/>
      <c r="I7" s="212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02" t="s">
        <v>103</v>
      </c>
      <c r="B21" s="203"/>
      <c r="C21" s="203"/>
      <c r="D21" s="203"/>
      <c r="E21" s="203"/>
      <c r="F21" s="203"/>
      <c r="G21" s="203"/>
      <c r="H21" s="203"/>
      <c r="I21" s="203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02" t="s">
        <v>107</v>
      </c>
      <c r="B37" s="203"/>
      <c r="C37" s="203"/>
      <c r="D37" s="203"/>
      <c r="E37" s="203"/>
      <c r="F37" s="203"/>
      <c r="G37" s="203"/>
      <c r="H37" s="203"/>
      <c r="I37" s="203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06" t="s">
        <v>110</v>
      </c>
      <c r="B54" s="207"/>
      <c r="C54" s="207"/>
      <c r="D54" s="207"/>
      <c r="E54" s="207"/>
      <c r="F54" s="207"/>
      <c r="G54" s="207"/>
      <c r="H54" s="207"/>
      <c r="I54" s="207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08" t="s">
        <v>111</v>
      </c>
      <c r="B70" s="209"/>
      <c r="C70" s="209"/>
      <c r="D70" s="209"/>
      <c r="E70" s="209"/>
      <c r="F70" s="209"/>
      <c r="G70" s="209"/>
      <c r="H70" s="209"/>
      <c r="I70" s="209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04"/>
      <c r="B84" s="204"/>
      <c r="C84" s="204"/>
      <c r="D84" s="204"/>
      <c r="E84" s="204"/>
      <c r="F84" s="204"/>
      <c r="G84" s="204"/>
      <c r="H84" s="204"/>
      <c r="I84" s="204"/>
      <c r="J84" s="204"/>
    </row>
  </sheetData>
  <sheetProtection algorithmName="SHA-512" hashValue="Z59z4RneCx+acqD/EiTvHuxlTB1ISm71/v2YeU3RfoXwYm92amoRm/ij4jMoI0UzzAWT8k9qJxyqPfZS3vs5cA==" saltValue="4Seg1094/Ml4UbmhfDRHd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5E7A-D448-424A-987F-59BA41541039}">
  <sheetPr>
    <tabColor rgb="FF7030A0"/>
  </sheetPr>
  <dimension ref="B1:I71"/>
  <sheetViews>
    <sheetView showGridLines="0" topLeftCell="A6" zoomScaleNormal="100" workbookViewId="0">
      <selection activeCell="O24" sqref="O2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70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13" t="s">
        <v>223</v>
      </c>
      <c r="C1" s="214"/>
      <c r="D1" s="214"/>
      <c r="E1" s="215"/>
    </row>
    <row r="2" spans="2:6" x14ac:dyDescent="0.25">
      <c r="B2" s="216"/>
      <c r="C2" s="217"/>
      <c r="D2" s="217"/>
      <c r="E2" s="218"/>
    </row>
    <row r="3" spans="2:6" ht="15.75" thickBot="1" x14ac:dyDescent="0.3">
      <c r="B3" s="219"/>
      <c r="C3" s="220"/>
      <c r="D3" s="220"/>
      <c r="E3" s="221"/>
    </row>
    <row r="5" spans="2:6" x14ac:dyDescent="0.25">
      <c r="B5" t="s">
        <v>68</v>
      </c>
      <c r="D5" s="125"/>
      <c r="E5"/>
      <c r="F5" s="126"/>
    </row>
    <row r="6" spans="2:6" x14ac:dyDescent="0.25">
      <c r="D6" s="125"/>
      <c r="E6"/>
      <c r="F6" s="126"/>
    </row>
    <row r="7" spans="2:6" ht="46.5" customHeight="1" x14ac:dyDescent="0.25">
      <c r="B7" s="222" t="s">
        <v>69</v>
      </c>
      <c r="C7" s="222"/>
      <c r="D7" s="222"/>
      <c r="E7" s="222"/>
      <c r="F7" s="222"/>
    </row>
    <row r="8" spans="2:6" x14ac:dyDescent="0.25">
      <c r="B8" s="128" t="s">
        <v>70</v>
      </c>
      <c r="C8" s="127"/>
      <c r="D8" s="129"/>
      <c r="E8" s="127"/>
      <c r="F8" s="130"/>
    </row>
    <row r="9" spans="2:6" ht="15.75" thickBot="1" x14ac:dyDescent="0.3">
      <c r="C9" s="127"/>
      <c r="D9" s="131"/>
      <c r="E9" s="132"/>
      <c r="F9" s="127"/>
    </row>
    <row r="10" spans="2:6" ht="34.5" customHeight="1" x14ac:dyDescent="0.25">
      <c r="C10" s="133" t="s">
        <v>71</v>
      </c>
      <c r="D10" s="134" t="s">
        <v>72</v>
      </c>
      <c r="E10" s="135" t="s">
        <v>73</v>
      </c>
    </row>
    <row r="11" spans="2:6" ht="15.75" thickBot="1" x14ac:dyDescent="0.3">
      <c r="C11" s="136">
        <v>2020</v>
      </c>
      <c r="D11" s="137">
        <v>2025</v>
      </c>
      <c r="E11" s="138">
        <f>VLOOKUP(D11,C14:D64,2)/VLOOKUP(C11,C14:D64,2)-1</f>
        <v>0.27006675424567606</v>
      </c>
    </row>
    <row r="12" spans="2:6" x14ac:dyDescent="0.25">
      <c r="C12" s="92"/>
      <c r="D12" s="139"/>
      <c r="E12" s="140"/>
    </row>
    <row r="13" spans="2:6" ht="30.75" thickBot="1" x14ac:dyDescent="0.3">
      <c r="C13" s="141" t="s">
        <v>74</v>
      </c>
      <c r="D13" s="142" t="s">
        <v>75</v>
      </c>
      <c r="E13" s="141" t="s">
        <v>76</v>
      </c>
    </row>
    <row r="14" spans="2:6" ht="15" customHeight="1" x14ac:dyDescent="0.25">
      <c r="B14" s="223" t="s">
        <v>224</v>
      </c>
      <c r="C14" s="143">
        <v>2000</v>
      </c>
      <c r="D14" s="144">
        <v>1.7920432742500001</v>
      </c>
      <c r="E14" s="145"/>
    </row>
    <row r="15" spans="2:6" x14ac:dyDescent="0.25">
      <c r="B15" s="224"/>
      <c r="C15" s="146">
        <v>2001</v>
      </c>
      <c r="D15" s="147">
        <v>1.857</v>
      </c>
      <c r="E15" s="148">
        <f>D15/D14-1</f>
        <v>3.6247297530906719E-2</v>
      </c>
    </row>
    <row r="16" spans="2:6" x14ac:dyDescent="0.25">
      <c r="B16" s="224"/>
      <c r="C16" s="149">
        <v>2002</v>
      </c>
      <c r="D16" s="150">
        <v>1.8934664882500001</v>
      </c>
      <c r="E16" s="148">
        <f t="shared" ref="E16:E40" si="0">D16/D15-1</f>
        <v>1.9637311927840573E-2</v>
      </c>
    </row>
    <row r="17" spans="2:6" x14ac:dyDescent="0.25">
      <c r="B17" s="224"/>
      <c r="C17" s="149">
        <v>2003</v>
      </c>
      <c r="D17" s="150">
        <v>1.92367206125</v>
      </c>
      <c r="E17" s="148">
        <f t="shared" si="0"/>
        <v>1.595252579723061E-2</v>
      </c>
    </row>
    <row r="18" spans="2:6" x14ac:dyDescent="0.25">
      <c r="B18" s="224"/>
      <c r="C18" s="149">
        <v>2004</v>
      </c>
      <c r="D18" s="150">
        <v>1.947214794</v>
      </c>
      <c r="E18" s="148">
        <f t="shared" si="0"/>
        <v>1.2238433579319086E-2</v>
      </c>
    </row>
    <row r="19" spans="2:6" x14ac:dyDescent="0.25">
      <c r="B19" s="224"/>
      <c r="C19" s="149">
        <v>2005</v>
      </c>
      <c r="D19" s="150">
        <v>2.0022891084999999</v>
      </c>
      <c r="E19" s="148">
        <f t="shared" si="0"/>
        <v>2.8283636027058634E-2</v>
      </c>
    </row>
    <row r="20" spans="2:6" ht="15" customHeight="1" x14ac:dyDescent="0.25">
      <c r="B20" s="224"/>
      <c r="C20" s="149">
        <v>2006</v>
      </c>
      <c r="D20" s="150">
        <v>2.0763124742499999</v>
      </c>
      <c r="E20" s="148">
        <f t="shared" si="0"/>
        <v>3.6969369426103516E-2</v>
      </c>
      <c r="F20" s="151"/>
    </row>
    <row r="21" spans="2:6" x14ac:dyDescent="0.25">
      <c r="B21" s="224"/>
      <c r="C21" s="149">
        <v>2007</v>
      </c>
      <c r="D21" s="150">
        <v>2.1565137445000002</v>
      </c>
      <c r="E21" s="148">
        <f t="shared" si="0"/>
        <v>3.8626782454298292E-2</v>
      </c>
    </row>
    <row r="22" spans="2:6" x14ac:dyDescent="0.25">
      <c r="B22" s="224"/>
      <c r="C22" s="149">
        <v>2008</v>
      </c>
      <c r="D22" s="150">
        <v>2.247033048</v>
      </c>
      <c r="E22" s="148">
        <f t="shared" si="0"/>
        <v>4.1974832634784409E-2</v>
      </c>
    </row>
    <row r="23" spans="2:6" x14ac:dyDescent="0.25">
      <c r="B23" s="224"/>
      <c r="C23" s="149">
        <v>2009</v>
      </c>
      <c r="D23" s="150">
        <v>2.2601417614999999</v>
      </c>
      <c r="E23" s="148">
        <f t="shared" si="0"/>
        <v>5.8337875856642185E-3</v>
      </c>
    </row>
    <row r="24" spans="2:6" x14ac:dyDescent="0.25">
      <c r="B24" s="224"/>
      <c r="C24" s="149">
        <v>2010</v>
      </c>
      <c r="D24" s="150">
        <v>2.2667905899999998</v>
      </c>
      <c r="E24" s="148">
        <f t="shared" si="0"/>
        <v>2.9417749865332521E-3</v>
      </c>
    </row>
    <row r="25" spans="2:6" x14ac:dyDescent="0.25">
      <c r="B25" s="224"/>
      <c r="C25" s="149">
        <v>2011</v>
      </c>
      <c r="D25" s="150">
        <v>2.3275173200000001</v>
      </c>
      <c r="E25" s="148">
        <f t="shared" si="0"/>
        <v>2.6789739761536646E-2</v>
      </c>
    </row>
    <row r="26" spans="2:6" x14ac:dyDescent="0.25">
      <c r="B26" s="224"/>
      <c r="C26" s="149">
        <v>2012</v>
      </c>
      <c r="D26" s="150">
        <v>2.3865036740000001</v>
      </c>
      <c r="E26" s="148">
        <f t="shared" si="0"/>
        <v>2.5343035470945408E-2</v>
      </c>
    </row>
    <row r="27" spans="2:6" x14ac:dyDescent="0.25">
      <c r="B27" s="224"/>
      <c r="C27" s="149">
        <v>2013</v>
      </c>
      <c r="D27" s="150">
        <v>2.4156387195</v>
      </c>
      <c r="E27" s="148">
        <f t="shared" si="0"/>
        <v>1.220825503744849E-2</v>
      </c>
    </row>
    <row r="28" spans="2:6" x14ac:dyDescent="0.25">
      <c r="B28" s="224"/>
      <c r="C28" s="149">
        <v>2014</v>
      </c>
      <c r="D28" s="150">
        <v>2.46027395075</v>
      </c>
      <c r="E28" s="148">
        <f t="shared" si="0"/>
        <v>1.8477610451300697E-2</v>
      </c>
    </row>
    <row r="29" spans="2:6" x14ac:dyDescent="0.25">
      <c r="B29" s="224"/>
      <c r="C29" s="149">
        <v>2015</v>
      </c>
      <c r="D29" s="150">
        <v>2.493890704</v>
      </c>
      <c r="E29" s="148">
        <f t="shared" si="0"/>
        <v>1.3663825217412162E-2</v>
      </c>
    </row>
    <row r="30" spans="2:6" x14ac:dyDescent="0.25">
      <c r="B30" s="224"/>
      <c r="C30" s="149">
        <v>2016</v>
      </c>
      <c r="D30" s="150">
        <v>2.5500688265</v>
      </c>
      <c r="E30" s="148">
        <f t="shared" si="0"/>
        <v>2.2526296926282718E-2</v>
      </c>
    </row>
    <row r="31" spans="2:6" x14ac:dyDescent="0.25">
      <c r="B31" s="224"/>
      <c r="C31" s="149">
        <v>2017</v>
      </c>
      <c r="D31" s="150">
        <v>2.6275299594999999</v>
      </c>
      <c r="E31" s="148">
        <f t="shared" si="0"/>
        <v>3.0376095027331518E-2</v>
      </c>
    </row>
    <row r="32" spans="2:6" x14ac:dyDescent="0.25">
      <c r="B32" s="224"/>
      <c r="C32" s="152">
        <v>2018</v>
      </c>
      <c r="D32" s="153">
        <v>2.7111181787500001</v>
      </c>
      <c r="E32" s="154">
        <f t="shared" si="0"/>
        <v>3.181247047166158E-2</v>
      </c>
    </row>
    <row r="33" spans="2:9" ht="15" customHeight="1" x14ac:dyDescent="0.25">
      <c r="B33" s="224"/>
      <c r="C33" s="152">
        <v>2019</v>
      </c>
      <c r="D33" s="153">
        <v>2.7793338379999999</v>
      </c>
      <c r="E33" s="154">
        <f t="shared" si="0"/>
        <v>2.5161448064005665E-2</v>
      </c>
      <c r="F33" s="155"/>
    </row>
    <row r="34" spans="2:9" x14ac:dyDescent="0.25">
      <c r="B34" s="224"/>
      <c r="C34" s="152">
        <v>2020</v>
      </c>
      <c r="D34" s="153">
        <v>2.8256199729999998</v>
      </c>
      <c r="E34" s="154">
        <f t="shared" si="0"/>
        <v>1.6653679513831676E-2</v>
      </c>
      <c r="F34" s="155"/>
    </row>
    <row r="35" spans="2:9" ht="14.65" customHeight="1" x14ac:dyDescent="0.25">
      <c r="B35" s="224"/>
      <c r="C35" s="152">
        <v>2021</v>
      </c>
      <c r="D35" s="153">
        <v>2.9596107615</v>
      </c>
      <c r="E35" s="154">
        <f t="shared" si="0"/>
        <v>4.7419960851189824E-2</v>
      </c>
      <c r="F35" s="155"/>
    </row>
    <row r="36" spans="2:9" x14ac:dyDescent="0.25">
      <c r="B36" s="224"/>
      <c r="C36" s="146">
        <v>2022</v>
      </c>
      <c r="D36" s="147">
        <v>3.22360687825</v>
      </c>
      <c r="E36" s="154">
        <f t="shared" si="0"/>
        <v>8.9199606983521251E-2</v>
      </c>
      <c r="F36" s="155"/>
    </row>
    <row r="37" spans="2:9" ht="14.65" customHeight="1" x14ac:dyDescent="0.25">
      <c r="B37" s="224"/>
      <c r="C37" s="152">
        <v>2023</v>
      </c>
      <c r="D37" s="147">
        <v>3.410501123905715</v>
      </c>
      <c r="E37" s="156">
        <f t="shared" si="0"/>
        <v>5.7976748627976082E-2</v>
      </c>
      <c r="F37" s="155"/>
      <c r="I37" s="157"/>
    </row>
    <row r="38" spans="2:9" x14ac:dyDescent="0.25">
      <c r="B38" s="224"/>
      <c r="C38" s="158">
        <v>2024</v>
      </c>
      <c r="D38" s="159">
        <v>3.5149722333949525</v>
      </c>
      <c r="E38" s="156">
        <f t="shared" si="0"/>
        <v>3.0632187380603026E-2</v>
      </c>
      <c r="F38" s="160"/>
    </row>
    <row r="39" spans="2:9" ht="15.75" customHeight="1" x14ac:dyDescent="0.25">
      <c r="B39" s="224"/>
      <c r="C39" s="152">
        <v>2025</v>
      </c>
      <c r="D39" s="161">
        <v>3.5887259878398647</v>
      </c>
      <c r="E39" s="156">
        <f t="shared" si="0"/>
        <v>2.0982741696845997E-2</v>
      </c>
      <c r="F39" s="160"/>
    </row>
    <row r="40" spans="2:9" x14ac:dyDescent="0.25">
      <c r="B40" s="224"/>
      <c r="C40" s="158">
        <v>2026</v>
      </c>
      <c r="D40" s="159">
        <v>3.6746740470795203</v>
      </c>
      <c r="E40" s="156">
        <f t="shared" si="0"/>
        <v>2.3949462714869973E-2</v>
      </c>
      <c r="F40" s="160"/>
    </row>
    <row r="41" spans="2:9" ht="15" customHeight="1" thickBot="1" x14ac:dyDescent="0.3">
      <c r="B41" s="225"/>
      <c r="C41" s="162">
        <v>2027</v>
      </c>
      <c r="D41" s="163">
        <v>3.7563707728723625</v>
      </c>
      <c r="E41" s="164">
        <f>D41/D40-1</f>
        <v>2.2232373469361688E-2</v>
      </c>
      <c r="F41" s="160"/>
    </row>
    <row r="42" spans="2:9" x14ac:dyDescent="0.25">
      <c r="B42" s="226" t="s">
        <v>77</v>
      </c>
      <c r="C42" s="165">
        <v>2028</v>
      </c>
      <c r="D42" s="166">
        <f>D41*(1+E42)</f>
        <v>3.8389096766238224</v>
      </c>
      <c r="E42" s="167">
        <v>2.1973044926112406E-2</v>
      </c>
      <c r="F42" s="160"/>
    </row>
    <row r="43" spans="2:9" ht="15" customHeight="1" x14ac:dyDescent="0.25">
      <c r="B43" s="227"/>
      <c r="C43" s="168">
        <v>2029</v>
      </c>
      <c r="D43" s="166">
        <f t="shared" ref="D43:D67" si="1">D42*(1+E43)</f>
        <v>3.9223984567293391</v>
      </c>
      <c r="E43" s="167">
        <v>2.1748044923771692E-2</v>
      </c>
    </row>
    <row r="44" spans="2:9" x14ac:dyDescent="0.25">
      <c r="B44" s="227"/>
      <c r="C44" s="169">
        <v>2030</v>
      </c>
      <c r="D44" s="166">
        <f t="shared" si="1"/>
        <v>4.0068560661208599</v>
      </c>
      <c r="E44" s="167">
        <v>2.153213405604526E-2</v>
      </c>
    </row>
    <row r="45" spans="2:9" ht="15" customHeight="1" x14ac:dyDescent="0.25">
      <c r="B45" s="227"/>
      <c r="C45" s="169">
        <v>2031</v>
      </c>
      <c r="D45" s="166">
        <f t="shared" si="1"/>
        <v>4.0949481789328335</v>
      </c>
      <c r="E45" s="167">
        <v>2.1985344958312281E-2</v>
      </c>
      <c r="G45" s="157"/>
      <c r="H45" s="157"/>
      <c r="I45" s="170"/>
    </row>
    <row r="46" spans="2:9" x14ac:dyDescent="0.25">
      <c r="B46" s="227"/>
      <c r="C46" s="169">
        <v>2032</v>
      </c>
      <c r="D46" s="166">
        <f t="shared" si="1"/>
        <v>4.1844651062758924</v>
      </c>
      <c r="E46" s="167">
        <v>2.1860332153553097E-2</v>
      </c>
      <c r="G46" s="157"/>
      <c r="H46" s="157"/>
      <c r="I46" s="170"/>
    </row>
    <row r="47" spans="2:9" ht="17.25" customHeight="1" x14ac:dyDescent="0.25">
      <c r="B47" s="227"/>
      <c r="C47" s="169">
        <v>2033</v>
      </c>
      <c r="D47" s="166">
        <f t="shared" si="1"/>
        <v>4.2741682183033731</v>
      </c>
      <c r="E47" s="167">
        <v>2.1437175301795008E-2</v>
      </c>
      <c r="F47" s="160"/>
      <c r="G47" s="157"/>
      <c r="H47" s="157"/>
      <c r="I47" s="170"/>
    </row>
    <row r="48" spans="2:9" x14ac:dyDescent="0.25">
      <c r="B48" s="227"/>
      <c r="C48" s="169">
        <v>2034</v>
      </c>
      <c r="D48" s="166">
        <f t="shared" si="1"/>
        <v>4.3666953171909784</v>
      </c>
      <c r="E48" s="167">
        <v>2.1647977843121335E-2</v>
      </c>
      <c r="G48" s="157"/>
      <c r="H48" s="157"/>
      <c r="I48" s="170"/>
    </row>
    <row r="49" spans="2:9" x14ac:dyDescent="0.25">
      <c r="B49" s="227"/>
      <c r="C49" s="169">
        <v>2035</v>
      </c>
      <c r="D49" s="166">
        <f t="shared" si="1"/>
        <v>4.4582747694812266</v>
      </c>
      <c r="E49" s="167">
        <v>2.0972256051324356E-2</v>
      </c>
      <c r="G49" s="157"/>
      <c r="H49" s="157"/>
      <c r="I49" s="170"/>
    </row>
    <row r="50" spans="2:9" x14ac:dyDescent="0.25">
      <c r="B50" s="227"/>
      <c r="C50" s="169">
        <v>2036</v>
      </c>
      <c r="D50" s="166">
        <f t="shared" si="1"/>
        <v>4.5485765711825668</v>
      </c>
      <c r="E50" s="167">
        <v>2.0254875791751115E-2</v>
      </c>
      <c r="G50" s="157"/>
      <c r="H50" s="157"/>
      <c r="I50" s="170"/>
    </row>
    <row r="51" spans="2:9" x14ac:dyDescent="0.25">
      <c r="B51" s="227"/>
      <c r="C51" s="169">
        <v>2037</v>
      </c>
      <c r="D51" s="166">
        <f t="shared" si="1"/>
        <v>4.6427380817310251</v>
      </c>
      <c r="E51" s="167">
        <v>2.0701313713177294E-2</v>
      </c>
      <c r="G51" s="157"/>
      <c r="H51" s="157"/>
      <c r="I51" s="170"/>
    </row>
    <row r="52" spans="2:9" x14ac:dyDescent="0.25">
      <c r="B52" s="227"/>
      <c r="C52" s="169">
        <v>2038</v>
      </c>
      <c r="D52" s="166">
        <f t="shared" si="1"/>
        <v>4.7393623585542635</v>
      </c>
      <c r="E52" s="167">
        <v>2.0811916399818164E-2</v>
      </c>
      <c r="G52" s="157"/>
      <c r="H52" s="157"/>
      <c r="I52" s="170"/>
    </row>
    <row r="53" spans="2:9" x14ac:dyDescent="0.25">
      <c r="B53" s="227"/>
      <c r="C53" s="169">
        <v>2039</v>
      </c>
      <c r="D53" s="166">
        <f t="shared" si="1"/>
        <v>4.8361661307918231</v>
      </c>
      <c r="E53" s="167">
        <v>2.0425484466878752E-2</v>
      </c>
      <c r="G53" s="157"/>
      <c r="H53" s="157"/>
      <c r="I53" s="170"/>
    </row>
    <row r="54" spans="2:9" x14ac:dyDescent="0.25">
      <c r="B54" s="227"/>
      <c r="C54" s="171">
        <v>2040</v>
      </c>
      <c r="D54" s="166">
        <f t="shared" si="1"/>
        <v>4.9396078887242822</v>
      </c>
      <c r="E54" s="167">
        <v>2.1389206891352819E-2</v>
      </c>
      <c r="G54" s="157"/>
      <c r="H54" s="157"/>
      <c r="I54" s="170"/>
    </row>
    <row r="55" spans="2:9" x14ac:dyDescent="0.25">
      <c r="B55" s="227"/>
      <c r="C55" s="171">
        <v>2041</v>
      </c>
      <c r="D55" s="166">
        <f t="shared" si="1"/>
        <v>5.0477600076847819</v>
      </c>
      <c r="E55" s="167">
        <v>2.1894879390605082E-2</v>
      </c>
      <c r="G55" s="157"/>
      <c r="H55" s="157"/>
      <c r="I55" s="170"/>
    </row>
    <row r="56" spans="2:9" x14ac:dyDescent="0.25">
      <c r="B56" s="227"/>
      <c r="C56" s="171">
        <v>2042</v>
      </c>
      <c r="D56" s="166">
        <f t="shared" si="1"/>
        <v>5.1567873061498997</v>
      </c>
      <c r="E56" s="167">
        <v>2.1599144630317868E-2</v>
      </c>
      <c r="G56" s="157"/>
      <c r="H56" s="157"/>
      <c r="I56" s="170"/>
    </row>
    <row r="57" spans="2:9" x14ac:dyDescent="0.25">
      <c r="B57" s="227"/>
      <c r="C57" s="171">
        <v>2043</v>
      </c>
      <c r="D57" s="166">
        <f t="shared" si="1"/>
        <v>5.2692740721345466</v>
      </c>
      <c r="E57" s="167">
        <v>2.1813342165672989E-2</v>
      </c>
      <c r="G57" s="157"/>
      <c r="H57" s="157"/>
      <c r="I57" s="170"/>
    </row>
    <row r="58" spans="2:9" x14ac:dyDescent="0.25">
      <c r="B58" s="227"/>
      <c r="C58" s="171">
        <v>2044</v>
      </c>
      <c r="D58" s="166">
        <f t="shared" si="1"/>
        <v>5.3871836064127763</v>
      </c>
      <c r="E58" s="167">
        <v>2.2376808012657623E-2</v>
      </c>
      <c r="G58" s="157"/>
      <c r="H58" s="157"/>
      <c r="I58" s="170"/>
    </row>
    <row r="59" spans="2:9" x14ac:dyDescent="0.25">
      <c r="B59" s="227"/>
      <c r="C59" s="169">
        <v>2045</v>
      </c>
      <c r="D59" s="166">
        <f t="shared" si="1"/>
        <v>5.5078647282686886</v>
      </c>
      <c r="E59" s="167">
        <v>2.2401523815200219E-2</v>
      </c>
      <c r="G59" s="157"/>
      <c r="H59" s="157"/>
      <c r="I59" s="170"/>
    </row>
    <row r="60" spans="2:9" x14ac:dyDescent="0.25">
      <c r="B60" s="227"/>
      <c r="C60" s="169">
        <v>2046</v>
      </c>
      <c r="D60" s="166">
        <f t="shared" si="1"/>
        <v>5.6311011513024152</v>
      </c>
      <c r="E60" s="167">
        <v>2.2374627757509202E-2</v>
      </c>
      <c r="G60" s="157"/>
      <c r="H60" s="157"/>
      <c r="I60" s="170"/>
    </row>
    <row r="61" spans="2:9" x14ac:dyDescent="0.25">
      <c r="B61" s="227"/>
      <c r="C61" s="169">
        <v>2047</v>
      </c>
      <c r="D61" s="166">
        <f t="shared" si="1"/>
        <v>5.7598049377637182</v>
      </c>
      <c r="E61" s="167">
        <v>2.2855882535786964E-2</v>
      </c>
      <c r="G61" s="157"/>
      <c r="H61" s="157"/>
      <c r="I61" s="170"/>
    </row>
    <row r="62" spans="2:9" x14ac:dyDescent="0.25">
      <c r="B62" s="227"/>
      <c r="C62" s="169">
        <v>2048</v>
      </c>
      <c r="D62" s="166">
        <f t="shared" si="1"/>
        <v>5.8932569911169548</v>
      </c>
      <c r="E62" s="167">
        <v>2.3169543898660327E-2</v>
      </c>
      <c r="G62" s="157"/>
      <c r="H62" s="157"/>
      <c r="I62" s="170"/>
    </row>
    <row r="63" spans="2:9" x14ac:dyDescent="0.25">
      <c r="B63" s="227"/>
      <c r="C63" s="169">
        <v>2049</v>
      </c>
      <c r="D63" s="166">
        <f t="shared" si="1"/>
        <v>6.0298608055651668</v>
      </c>
      <c r="E63" s="167">
        <v>2.3179680549162862E-2</v>
      </c>
      <c r="G63" s="157"/>
      <c r="H63" s="157"/>
      <c r="I63" s="170"/>
    </row>
    <row r="64" spans="2:9" x14ac:dyDescent="0.25">
      <c r="B64" s="227"/>
      <c r="C64" s="169">
        <v>2050</v>
      </c>
      <c r="D64" s="166">
        <f t="shared" si="1"/>
        <v>6.1705785211242592</v>
      </c>
      <c r="E64" s="167">
        <v>2.3336809935847747E-2</v>
      </c>
      <c r="G64" s="157"/>
      <c r="H64" s="157"/>
      <c r="I64" s="170"/>
    </row>
    <row r="65" spans="2:8" x14ac:dyDescent="0.25">
      <c r="B65" s="227"/>
      <c r="C65" s="165">
        <v>2051</v>
      </c>
      <c r="D65" s="166">
        <f t="shared" si="1"/>
        <v>6.3179832770256441</v>
      </c>
      <c r="E65" s="167">
        <v>2.3888320259885187E-2</v>
      </c>
      <c r="H65" s="157"/>
    </row>
    <row r="66" spans="2:8" x14ac:dyDescent="0.25">
      <c r="B66" s="227"/>
      <c r="C66" s="169">
        <v>5052</v>
      </c>
      <c r="D66" s="166">
        <f t="shared" si="1"/>
        <v>6.4700270417406793</v>
      </c>
      <c r="E66" s="167">
        <v>2.4065236966979375E-2</v>
      </c>
      <c r="H66" s="157"/>
    </row>
    <row r="67" spans="2:8" ht="15.75" thickBot="1" x14ac:dyDescent="0.3">
      <c r="B67" s="228"/>
      <c r="C67" s="172">
        <v>2053</v>
      </c>
      <c r="D67" s="173">
        <f t="shared" si="1"/>
        <v>6.6272616800525324</v>
      </c>
      <c r="E67" s="174">
        <v>2.4302006359087969E-2</v>
      </c>
      <c r="H67" s="157"/>
    </row>
    <row r="68" spans="2:8" x14ac:dyDescent="0.25">
      <c r="H68" s="157"/>
    </row>
    <row r="69" spans="2:8" x14ac:dyDescent="0.25">
      <c r="H69" s="157"/>
    </row>
    <row r="70" spans="2:8" x14ac:dyDescent="0.25">
      <c r="B70" s="175" t="s">
        <v>78</v>
      </c>
      <c r="D70" s="151"/>
      <c r="E70" s="176"/>
    </row>
    <row r="71" spans="2:8" x14ac:dyDescent="0.25">
      <c r="B71" s="175" t="s">
        <v>79</v>
      </c>
      <c r="D71" s="151"/>
      <c r="E71" s="176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