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590BFF3B-8CF5-4AE3-9D56-7528766A37CF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Facilities'!$A$7:$AI$26</definedName>
    <definedName name="_xlnm._FilterDatabase" localSheetId="3" hidden="1">'Owned Facilities'!$A$18:$K$18</definedName>
    <definedName name="_xlnm._FilterDatabase" localSheetId="2" hidden="1">'Rec Leased Facilities'!$A$6:$Q$13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19" i="10"/>
  <c r="K12" i="10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21" i="14"/>
  <c r="Q13" i="14"/>
  <c r="Q34" i="12" l="1"/>
  <c r="Q35" i="12"/>
  <c r="Q36" i="12"/>
  <c r="Q37" i="12"/>
  <c r="Q38" i="12"/>
  <c r="Q39" i="12"/>
  <c r="Q40" i="12"/>
  <c r="Q41" i="12"/>
  <c r="Q42" i="12"/>
  <c r="Q43" i="12"/>
  <c r="Q44" i="12"/>
  <c r="Q45" i="12"/>
  <c r="Q46" i="12"/>
  <c r="Q33" i="12"/>
  <c r="Q25" i="12"/>
  <c r="AZ20" i="10" l="1"/>
  <c r="AZ21" i="10"/>
  <c r="AZ22" i="10"/>
  <c r="AZ23" i="10"/>
  <c r="AZ24" i="10"/>
  <c r="AZ25" i="10"/>
  <c r="AZ26" i="10"/>
  <c r="AZ27" i="10"/>
  <c r="AZ28" i="10"/>
  <c r="AZ29" i="10"/>
  <c r="AZ30" i="10"/>
  <c r="AZ31" i="10"/>
  <c r="AZ32" i="10"/>
  <c r="AZ19" i="10"/>
  <c r="AZ12" i="10"/>
  <c r="K33" i="10"/>
  <c r="I33" i="10"/>
  <c r="M33" i="10"/>
  <c r="N33" i="10"/>
  <c r="O33" i="10"/>
  <c r="L13" i="10"/>
  <c r="M13" i="10"/>
  <c r="N13" i="10"/>
  <c r="O13" i="10"/>
  <c r="S35" i="14"/>
  <c r="T35" i="14"/>
  <c r="U35" i="14"/>
  <c r="S14" i="14"/>
  <c r="T14" i="14"/>
  <c r="U14" i="14"/>
  <c r="Q35" i="14"/>
  <c r="O35" i="14"/>
  <c r="I35" i="14"/>
  <c r="BF46" i="12"/>
  <c r="BF34" i="12"/>
  <c r="BF35" i="12"/>
  <c r="BF36" i="12"/>
  <c r="BF37" i="12"/>
  <c r="BF38" i="12"/>
  <c r="BF39" i="12"/>
  <c r="BF40" i="12"/>
  <c r="BF41" i="12"/>
  <c r="BF42" i="12"/>
  <c r="BF43" i="12"/>
  <c r="BF44" i="12"/>
  <c r="BF45" i="12"/>
  <c r="BF33" i="12"/>
  <c r="BF25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BF9" i="12"/>
  <c r="BF10" i="12"/>
  <c r="BF11" i="12"/>
  <c r="BF12" i="12"/>
  <c r="BF13" i="12"/>
  <c r="BF14" i="12"/>
  <c r="BF15" i="12"/>
  <c r="BF16" i="12"/>
  <c r="BF17" i="12"/>
  <c r="BF18" i="12"/>
  <c r="BF19" i="12"/>
  <c r="BF20" i="12"/>
  <c r="BF21" i="12"/>
  <c r="BF22" i="12"/>
  <c r="BF23" i="12"/>
  <c r="BF24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S47" i="12"/>
  <c r="T47" i="12"/>
  <c r="U47" i="12"/>
  <c r="S26" i="12"/>
  <c r="T26" i="12"/>
  <c r="U26" i="12"/>
  <c r="Q47" i="12"/>
  <c r="O47" i="12"/>
  <c r="I47" i="12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BB9" i="14"/>
  <c r="AU9" i="14"/>
  <c r="AN9" i="14"/>
  <c r="AG9" i="14"/>
  <c r="Z9" i="14"/>
  <c r="Q9" i="14"/>
  <c r="N9" i="14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K11" i="10"/>
  <c r="K10" i="10"/>
  <c r="K9" i="10"/>
  <c r="K8" i="10"/>
  <c r="I13" i="10"/>
  <c r="Q12" i="14"/>
  <c r="Q8" i="14"/>
  <c r="N13" i="14"/>
  <c r="N12" i="14"/>
  <c r="N8" i="14"/>
  <c r="I14" i="14"/>
  <c r="Z12" i="14"/>
  <c r="AG12" i="14"/>
  <c r="AN12" i="14"/>
  <c r="AU12" i="14"/>
  <c r="BB12" i="14"/>
  <c r="Z13" i="14"/>
  <c r="AG13" i="14"/>
  <c r="AN13" i="14"/>
  <c r="AU13" i="14"/>
  <c r="BB13" i="14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47" i="12" l="1"/>
  <c r="AR47" i="12"/>
  <c r="AS47" i="12"/>
  <c r="AT47" i="12"/>
  <c r="AU47" i="12"/>
  <c r="AV47" i="12"/>
  <c r="AW47" i="12"/>
  <c r="AY47" i="12"/>
  <c r="AZ47" i="12"/>
  <c r="BA47" i="12"/>
  <c r="BB47" i="12"/>
  <c r="BC47" i="12"/>
  <c r="BD47" i="12"/>
  <c r="BE47" i="12"/>
  <c r="BF47" i="12"/>
  <c r="BG47" i="12"/>
  <c r="BH47" i="12"/>
  <c r="BI47" i="12"/>
  <c r="BJ47" i="12"/>
  <c r="BK47" i="12"/>
  <c r="Y47" i="12"/>
  <c r="AA47" i="12"/>
  <c r="AB47" i="12"/>
  <c r="AC47" i="12"/>
  <c r="AD47" i="12"/>
  <c r="AE47" i="12"/>
  <c r="AF47" i="12"/>
  <c r="AG47" i="12"/>
  <c r="AI47" i="12"/>
  <c r="AJ47" i="12"/>
  <c r="AK47" i="12"/>
  <c r="AL47" i="12"/>
  <c r="AM47" i="12"/>
  <c r="AN47" i="12"/>
  <c r="AO47" i="12"/>
  <c r="X47" i="12"/>
  <c r="X26" i="12"/>
  <c r="S33" i="10"/>
  <c r="U33" i="10"/>
  <c r="V33" i="10"/>
  <c r="W33" i="10"/>
  <c r="X33" i="10"/>
  <c r="Y33" i="10"/>
  <c r="Z33" i="10"/>
  <c r="AA33" i="10"/>
  <c r="AC33" i="10"/>
  <c r="AD33" i="10"/>
  <c r="AE33" i="10"/>
  <c r="AF33" i="10"/>
  <c r="AG33" i="10"/>
  <c r="AH33" i="10"/>
  <c r="AI33" i="10"/>
  <c r="AK33" i="10"/>
  <c r="AL33" i="10"/>
  <c r="AM33" i="10"/>
  <c r="AN33" i="10"/>
  <c r="AO33" i="10"/>
  <c r="AP33" i="10"/>
  <c r="AQ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R33" i="10"/>
  <c r="S13" i="10"/>
  <c r="U13" i="10"/>
  <c r="V13" i="10"/>
  <c r="W13" i="10"/>
  <c r="X13" i="10"/>
  <c r="Y13" i="10"/>
  <c r="Z13" i="10"/>
  <c r="AA13" i="10"/>
  <c r="AC13" i="10"/>
  <c r="AD13" i="10"/>
  <c r="AE13" i="10"/>
  <c r="AF13" i="10"/>
  <c r="AG13" i="10"/>
  <c r="AH13" i="10"/>
  <c r="AI13" i="10"/>
  <c r="AK13" i="10"/>
  <c r="AL13" i="10"/>
  <c r="AM13" i="10"/>
  <c r="AN13" i="10"/>
  <c r="AO13" i="10"/>
  <c r="AP13" i="10"/>
  <c r="AQ13" i="10"/>
  <c r="AS13" i="10"/>
  <c r="AT13" i="10"/>
  <c r="AU13" i="10"/>
  <c r="AV13" i="10"/>
  <c r="AW13" i="10"/>
  <c r="AX13" i="10"/>
  <c r="AY13" i="10"/>
  <c r="BA13" i="10"/>
  <c r="BB13" i="10"/>
  <c r="BC13" i="10"/>
  <c r="BD13" i="10"/>
  <c r="BE13" i="10"/>
  <c r="R13" i="10"/>
  <c r="T8" i="10"/>
  <c r="AB8" i="10"/>
  <c r="AJ8" i="10"/>
  <c r="AR8" i="10"/>
  <c r="AZ8" i="10"/>
  <c r="K13" i="10"/>
  <c r="AR32" i="10"/>
  <c r="AJ32" i="10"/>
  <c r="AB32" i="10"/>
  <c r="T32" i="10"/>
  <c r="AR31" i="10"/>
  <c r="AJ31" i="10"/>
  <c r="AB31" i="10"/>
  <c r="T31" i="10"/>
  <c r="AR30" i="10"/>
  <c r="AJ30" i="10"/>
  <c r="AB30" i="10"/>
  <c r="T3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T33" i="10" s="1"/>
  <c r="BB22" i="14"/>
  <c r="BB23" i="14"/>
  <c r="BB24" i="14"/>
  <c r="BB25" i="14"/>
  <c r="BB26" i="14"/>
  <c r="BB27" i="14"/>
  <c r="BB28" i="14"/>
  <c r="BB29" i="14"/>
  <c r="BB30" i="14"/>
  <c r="BB31" i="14"/>
  <c r="BB32" i="14"/>
  <c r="BB33" i="14"/>
  <c r="BB34" i="14"/>
  <c r="BB21" i="14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34" i="14"/>
  <c r="AU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34" i="14"/>
  <c r="AG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21" i="14"/>
  <c r="AX34" i="12"/>
  <c r="AX35" i="12"/>
  <c r="AX36" i="12"/>
  <c r="AX37" i="12"/>
  <c r="AX38" i="12"/>
  <c r="AX39" i="12"/>
  <c r="AX40" i="12"/>
  <c r="AX41" i="12"/>
  <c r="AX42" i="12"/>
  <c r="AX43" i="12"/>
  <c r="AX44" i="12"/>
  <c r="AX45" i="12"/>
  <c r="AX46" i="12"/>
  <c r="AX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33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46" i="12"/>
  <c r="Z33" i="12"/>
  <c r="Y35" i="14"/>
  <c r="AA35" i="14"/>
  <c r="AB35" i="14"/>
  <c r="AC35" i="14"/>
  <c r="AD35" i="14"/>
  <c r="AE35" i="14"/>
  <c r="AF35" i="14"/>
  <c r="AH35" i="14"/>
  <c r="AI35" i="14"/>
  <c r="AJ35" i="14"/>
  <c r="AK35" i="14"/>
  <c r="AL35" i="14"/>
  <c r="AM35" i="14"/>
  <c r="AO35" i="14"/>
  <c r="AP35" i="14"/>
  <c r="AQ35" i="14"/>
  <c r="AR35" i="14"/>
  <c r="AS35" i="14"/>
  <c r="AT35" i="14"/>
  <c r="AV35" i="14"/>
  <c r="AW35" i="14"/>
  <c r="AX35" i="14"/>
  <c r="AY35" i="14"/>
  <c r="AZ35" i="14"/>
  <c r="BA35" i="14"/>
  <c r="BC35" i="14"/>
  <c r="BD35" i="14"/>
  <c r="BE35" i="14"/>
  <c r="BF35" i="14"/>
  <c r="X35" i="14"/>
  <c r="X14" i="14"/>
  <c r="Q14" i="14"/>
  <c r="O14" i="14"/>
  <c r="BF14" i="14"/>
  <c r="BE14" i="14"/>
  <c r="BD14" i="14"/>
  <c r="BC14" i="14"/>
  <c r="BA14" i="14"/>
  <c r="AZ14" i="14"/>
  <c r="AY14" i="14"/>
  <c r="AX14" i="14"/>
  <c r="AW14" i="14"/>
  <c r="AV14" i="14"/>
  <c r="AT14" i="14"/>
  <c r="AS14" i="14"/>
  <c r="AR14" i="14"/>
  <c r="AQ14" i="14"/>
  <c r="AP14" i="14"/>
  <c r="AO14" i="14"/>
  <c r="AM14" i="14"/>
  <c r="AL14" i="14"/>
  <c r="AK14" i="14"/>
  <c r="AJ14" i="14"/>
  <c r="AI14" i="14"/>
  <c r="AH14" i="14"/>
  <c r="AF14" i="14"/>
  <c r="AE14" i="14"/>
  <c r="AD14" i="14"/>
  <c r="AC14" i="14"/>
  <c r="AB14" i="14"/>
  <c r="AA14" i="14"/>
  <c r="Y14" i="14"/>
  <c r="BB8" i="14"/>
  <c r="AU8" i="14"/>
  <c r="AN8" i="14"/>
  <c r="AG8" i="14"/>
  <c r="Z8" i="14"/>
  <c r="AR33" i="10" l="1"/>
  <c r="AR13" i="10"/>
  <c r="AJ13" i="10"/>
  <c r="AB13" i="10"/>
  <c r="T13" i="10"/>
  <c r="AB33" i="10"/>
  <c r="AJ33" i="10"/>
  <c r="AZ13" i="10"/>
  <c r="AG35" i="14"/>
  <c r="AX47" i="12"/>
  <c r="Z47" i="12"/>
  <c r="AH47" i="12"/>
  <c r="AP47" i="12"/>
  <c r="BB35" i="14"/>
  <c r="AU35" i="14"/>
  <c r="AN35" i="14"/>
  <c r="Z35" i="14"/>
  <c r="AG14" i="14"/>
  <c r="AN14" i="14"/>
  <c r="AU14" i="14"/>
  <c r="BB14" i="14"/>
  <c r="Z14" i="14"/>
  <c r="BK26" i="12" l="1"/>
  <c r="BJ26" i="12"/>
  <c r="BI26" i="12"/>
  <c r="BH26" i="12"/>
  <c r="BG26" i="12"/>
  <c r="BE26" i="12"/>
  <c r="BD26" i="12"/>
  <c r="BF8" i="12"/>
  <c r="BC26" i="12"/>
  <c r="BB26" i="12"/>
  <c r="BA26" i="12"/>
  <c r="AZ26" i="12"/>
  <c r="AY26" i="12"/>
  <c r="AW26" i="12"/>
  <c r="AV26" i="12"/>
  <c r="AX8" i="12"/>
  <c r="AU26" i="12"/>
  <c r="AT26" i="12"/>
  <c r="AS26" i="12"/>
  <c r="AR26" i="12"/>
  <c r="AQ26" i="12"/>
  <c r="AO26" i="12"/>
  <c r="AN26" i="12"/>
  <c r="AP8" i="12"/>
  <c r="AM26" i="12"/>
  <c r="AL26" i="12"/>
  <c r="AK26" i="12"/>
  <c r="AJ26" i="12"/>
  <c r="AI26" i="12"/>
  <c r="AG26" i="12"/>
  <c r="AF26" i="12"/>
  <c r="AH8" i="12"/>
  <c r="I26" i="12"/>
  <c r="AA26" i="12"/>
  <c r="AB26" i="12"/>
  <c r="AC26" i="12"/>
  <c r="AD26" i="12"/>
  <c r="AE26" i="12"/>
  <c r="Y26" i="12"/>
  <c r="O26" i="12"/>
  <c r="Z8" i="12"/>
  <c r="BF26" i="12" l="1"/>
  <c r="AX26" i="12"/>
  <c r="AP26" i="12"/>
  <c r="AH26" i="12"/>
  <c r="Z26" i="12"/>
  <c r="Q26" i="12"/>
</calcChain>
</file>

<file path=xl/sharedStrings.xml><?xml version="1.0" encoding="utf-8"?>
<sst xmlns="http://schemas.openxmlformats.org/spreadsheetml/2006/main" count="1241" uniqueCount="292">
  <si>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</si>
  <si>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</si>
  <si>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</si>
  <si>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</si>
  <si>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</si>
  <si>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</si>
  <si>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</si>
  <si>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</si>
  <si>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</si>
  <si>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</si>
  <si>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</si>
  <si>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</si>
  <si>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</si>
  <si>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</si>
  <si>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</si>
  <si>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</si>
  <si>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</si>
  <si>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</si>
  <si>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</si>
  <si>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</si>
  <si>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</si>
  <si>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</si>
  <si>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</si>
  <si>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</si>
  <si>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</si>
  <si>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</si>
  <si>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</si>
  <si>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</si>
  <si>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</si>
  <si>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</si>
  <si>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</si>
  <si>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</si>
  <si>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</si>
  <si>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</si>
  <si>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</si>
  <si>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</si>
  <si>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</si>
  <si>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</si>
  <si>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</si>
  <si>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</si>
  <si>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</si>
  <si>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</si>
  <si>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</si>
  <si>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</si>
  <si>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</si>
  <si>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</si>
  <si>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</si>
  <si>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</si>
  <si>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</si>
  <si>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</si>
  <si>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</si>
  <si>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</si>
  <si>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</si>
  <si>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</si>
  <si>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</si>
  <si>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</si>
  <si>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</si>
  <si>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</si>
  <si>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</si>
  <si>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</si>
  <si>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</si>
  <si>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</si>
  <si>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</si>
  <si>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</si>
  <si>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</si>
  <si>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</si>
  <si>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</si>
  <si>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</si>
  <si>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</si>
  <si>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</si>
  <si>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</si>
  <si>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</si>
  <si>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</si>
  <si>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</si>
  <si>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</si>
  <si>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</si>
  <si>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</si>
  <si>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</si>
  <si>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</si>
  <si>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</si>
  <si>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</si>
  <si>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</si>
  <si>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</si>
  <si>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</si>
  <si>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</si>
  <si>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</si>
  <si>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</si>
  <si>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</si>
  <si>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</si>
  <si>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</si>
  <si>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</si>
  <si>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</si>
  <si>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</si>
  <si>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</si>
  <si>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</si>
  <si>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</si>
  <si>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</si>
  <si>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</si>
  <si>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</si>
  <si>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</si>
  <si>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</si>
  <si>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</si>
  <si>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</si>
  <si>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</si>
  <si>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</si>
  <si>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</si>
  <si>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</si>
  <si>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</si>
  <si>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</si>
  <si>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</si>
  <si>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</si>
  <si>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</si>
  <si>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</si>
  <si>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</si>
  <si>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</si>
  <si>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</si>
  <si>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</si>
  <si>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</si>
  <si>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</si>
  <si>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</si>
  <si>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</si>
  <si>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</si>
  <si>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</si>
  <si>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</si>
  <si>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</si>
  <si>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</si>
  <si>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</si>
  <si>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</si>
  <si>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</si>
  <si>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</si>
  <si>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</si>
  <si>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</si>
  <si>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</si>
  <si>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</si>
  <si>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</si>
  <si>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</si>
  <si>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</si>
  <si>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</si>
  <si>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</si>
  <si>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</si>
  <si>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</si>
  <si>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</si>
  <si>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</si>
  <si>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</si>
  <si>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</si>
  <si>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</si>
  <si>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</si>
  <si>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</si>
  <si>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</si>
  <si>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Laboratory</t>
  </si>
  <si>
    <t>Office</t>
  </si>
  <si>
    <t>Office 
Office</t>
  </si>
  <si>
    <t>Support</t>
  </si>
  <si>
    <t>235 - Department of Labor and Industries</t>
  </si>
  <si>
    <t>A03473</t>
  </si>
  <si>
    <t>235</t>
  </si>
  <si>
    <t>L&amp;I</t>
  </si>
  <si>
    <t>Human Services</t>
  </si>
  <si>
    <t>Tumwater Central Office</t>
  </si>
  <si>
    <t>7273 Linderson Way SW</t>
  </si>
  <si>
    <t>Tumwater</t>
  </si>
  <si>
    <t>Thurston</t>
  </si>
  <si>
    <t>Office - General - 310</t>
  </si>
  <si>
    <t>A03990</t>
  </si>
  <si>
    <t>Tumwater Satellite Campus Emergency Storage</t>
  </si>
  <si>
    <t>Storage - General - 730</t>
  </si>
  <si>
    <t>A09407</t>
  </si>
  <si>
    <t>Tumwater Satellite Campus - Maintenance Bldg</t>
  </si>
  <si>
    <t>A10844</t>
  </si>
  <si>
    <t>Tumwater Satellite Campus - Generator Bldg</t>
  </si>
  <si>
    <t>43rd Ave SW</t>
  </si>
  <si>
    <t>A27046</t>
  </si>
  <si>
    <t>Region 4</t>
  </si>
  <si>
    <t>7321 Linderson Way SW</t>
  </si>
  <si>
    <t>Laboratory - 270</t>
  </si>
  <si>
    <t>A00066 
A06856</t>
  </si>
  <si>
    <t>Tacoma Field Office 
Tacoma Office</t>
  </si>
  <si>
    <t>949 Market St 
950 Broadway St</t>
  </si>
  <si>
    <t>Pierce</t>
  </si>
  <si>
    <t>Office - General - 310 
Office - General - 310</t>
  </si>
  <si>
    <t>SRL 20-0015</t>
  </si>
  <si>
    <t>A00282</t>
  </si>
  <si>
    <t>Everett</t>
  </si>
  <si>
    <t>729 100th St SE</t>
  </si>
  <si>
    <t>Snohomish</t>
  </si>
  <si>
    <t>SRL 17-0107</t>
  </si>
  <si>
    <t>A00668</t>
  </si>
  <si>
    <t>Moses Lake</t>
  </si>
  <si>
    <t>3001 W Broadway</t>
  </si>
  <si>
    <t>Grant</t>
  </si>
  <si>
    <t>SRL 21-0086</t>
  </si>
  <si>
    <t>A00782</t>
  </si>
  <si>
    <t>Vancouver</t>
  </si>
  <si>
    <t>312 SE Stonemill Dr</t>
  </si>
  <si>
    <t>Clark</t>
  </si>
  <si>
    <t>SRL 23-0115</t>
  </si>
  <si>
    <t>A01213</t>
  </si>
  <si>
    <t>Kennewick</t>
  </si>
  <si>
    <t>4310 W 24th Ave</t>
  </si>
  <si>
    <t>Benton</t>
  </si>
  <si>
    <t>SRL 20-0022</t>
  </si>
  <si>
    <t>A01489</t>
  </si>
  <si>
    <t>Mt. Vernon</t>
  </si>
  <si>
    <t>525 E College Way</t>
  </si>
  <si>
    <t>Mount Vernon</t>
  </si>
  <si>
    <t>Skagit</t>
  </si>
  <si>
    <t>SRL 19-0061</t>
  </si>
  <si>
    <t>A01626</t>
  </si>
  <si>
    <t>Bellevue</t>
  </si>
  <si>
    <t>616 120th Ave NE</t>
  </si>
  <si>
    <t>King</t>
  </si>
  <si>
    <t>SRL 19-0119</t>
  </si>
  <si>
    <t>A01635</t>
  </si>
  <si>
    <t>Tukwila</t>
  </si>
  <si>
    <t>12806 Gateway Dr</t>
  </si>
  <si>
    <t>SRL 21-0106</t>
  </si>
  <si>
    <t>A01983</t>
  </si>
  <si>
    <t>Bellingham</t>
  </si>
  <si>
    <t>1720 Ellis St</t>
  </si>
  <si>
    <t>Whatcom</t>
  </si>
  <si>
    <t>SRL 19-0135</t>
  </si>
  <si>
    <t>A02418</t>
  </si>
  <si>
    <t>901 N Monroe St</t>
  </si>
  <si>
    <t>SRL 22-0020</t>
  </si>
  <si>
    <t>A09603</t>
  </si>
  <si>
    <t>Pullman</t>
  </si>
  <si>
    <t>1250 SE Bishop Blvd</t>
  </si>
  <si>
    <t>Whitman</t>
  </si>
  <si>
    <t>SRL 21-0073</t>
  </si>
  <si>
    <t>A10214</t>
  </si>
  <si>
    <t>East Wenatchee</t>
  </si>
  <si>
    <t>519 Grant Rd</t>
  </si>
  <si>
    <t>Douglas</t>
  </si>
  <si>
    <t>SRL 20-0079</t>
  </si>
  <si>
    <t>A10787</t>
  </si>
  <si>
    <t>Warehouse</t>
  </si>
  <si>
    <t>7827 Arab Dr SE</t>
  </si>
  <si>
    <t>SRL 19-0110</t>
  </si>
  <si>
    <t>A25231</t>
  </si>
  <si>
    <t>Sequim</t>
  </si>
  <si>
    <t>540 W Washington Street</t>
  </si>
  <si>
    <t>Clallam</t>
  </si>
  <si>
    <t>SRL 17-0016</t>
  </si>
  <si>
    <t>A25232</t>
  </si>
  <si>
    <t>Silverdale</t>
  </si>
  <si>
    <t>10049 Kitsap Mall Blvd,</t>
  </si>
  <si>
    <t>Kitsap</t>
  </si>
  <si>
    <t>SRL 17-0010</t>
  </si>
  <si>
    <t>A26032</t>
  </si>
  <si>
    <t>Northgate</t>
  </si>
  <si>
    <t>2111 N Northgate Way</t>
  </si>
  <si>
    <t>SRL 19-0011</t>
  </si>
  <si>
    <t>A26563</t>
  </si>
  <si>
    <t>Union Gap</t>
  </si>
  <si>
    <t>1205 Ahtanum Ridge Dr</t>
  </si>
  <si>
    <t>Yakima</t>
  </si>
  <si>
    <t>SRL 20-0034</t>
  </si>
  <si>
    <t>A27079</t>
  </si>
  <si>
    <t>338 W Pioneer Ave</t>
  </si>
  <si>
    <t>Montesano</t>
  </si>
  <si>
    <t>Grays Harbor</t>
  </si>
  <si>
    <t>SRL 23-0060</t>
  </si>
  <si>
    <t>A26087</t>
  </si>
  <si>
    <t>3120 NW Randall Way</t>
  </si>
  <si>
    <t>Office - Services - 312</t>
  </si>
  <si>
    <t>DEL 22-0077</t>
  </si>
  <si>
    <t>A09847</t>
  </si>
  <si>
    <t>1100 S Main St</t>
  </si>
  <si>
    <t>Colville</t>
  </si>
  <si>
    <t>Stevens</t>
  </si>
  <si>
    <t>Office - Administrative - 311</t>
  </si>
  <si>
    <t>DEL 23-0013</t>
  </si>
  <si>
    <t>A06938</t>
  </si>
  <si>
    <t>130 S Arthur St</t>
  </si>
  <si>
    <t>DEL 22-0003</t>
  </si>
  <si>
    <t>A09824</t>
  </si>
  <si>
    <t>1570 Irving St SW</t>
  </si>
  <si>
    <t>Office - Project - 313</t>
  </si>
  <si>
    <t>DEL 23-0095</t>
  </si>
  <si>
    <t>A21490</t>
  </si>
  <si>
    <t>1205 Ahtanum Ridge Blvd</t>
  </si>
  <si>
    <t>DEL 23-0058</t>
  </si>
  <si>
    <t>A00742</t>
  </si>
  <si>
    <t>Kelso</t>
  </si>
  <si>
    <t>711 Vine St</t>
  </si>
  <si>
    <t>Cowlitz</t>
  </si>
  <si>
    <t>OA 23-0038</t>
  </si>
  <si>
    <t>No</t>
  </si>
  <si>
    <t>FISCAL YEAR RENEWAL DATE</t>
  </si>
  <si>
    <t>Yes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</si>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</sst>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  <numFmt numFmtId="169" formatCode="&quot;$&quot;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1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1" fillId="0" borderId="0" xfId="1" applyNumberFormat="1" applyFont="1" applyAlignment="1" applyProtection="1">
      <alignment horizontal="left"/>
      <protection locked="0"/>
    </xf>
    <xf numFmtId="44" fontId="1" fillId="0" borderId="0" xfId="2" applyFont="1" applyAlignment="1" applyProtection="1">
      <alignment horizontal="left"/>
      <protection locked="0"/>
    </xf>
    <xf numFmtId="165" fontId="1" fillId="0" borderId="0" xfId="2" applyNumberFormat="1" applyFont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4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4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2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5" fontId="3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4" fontId="2" fillId="3" borderId="8" xfId="1" applyNumberFormat="1" applyFont="1" applyFill="1" applyBorder="1" applyAlignment="1" applyProtection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 wrapText="1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5" applyNumberFormat="1" applyFont="1" applyFill="1" applyBorder="1" applyAlignment="1">
      <alignment horizontal="center"/>
    </xf>
    <xf numFmtId="168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5" applyNumberFormat="1" applyFont="1" applyFill="1" applyBorder="1" applyAlignment="1">
      <alignment horizontal="center"/>
    </xf>
    <xf numFmtId="168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8" fontId="4" fillId="14" borderId="26" xfId="4" applyNumberFormat="1" applyFont="1" applyFill="1" applyBorder="1" applyAlignment="1" applyProtection="1">
      <alignment horizontal="center"/>
      <protection hidden="1"/>
    </xf>
    <xf numFmtId="168" fontId="0" fillId="0" borderId="0" xfId="4" applyNumberFormat="1" applyFont="1"/>
    <xf numFmtId="0" fontId="0" fillId="14" borderId="27" xfId="0" applyFill="1" applyBorder="1" applyAlignment="1">
      <alignment horizontal="center"/>
    </xf>
    <xf numFmtId="166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6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5" applyNumberFormat="1" applyFont="1" applyFill="1" applyBorder="1" applyAlignment="1" applyProtection="1">
      <alignment horizontal="center"/>
      <protection hidden="1"/>
    </xf>
    <xf numFmtId="168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5" applyNumberFormat="1" applyFont="1" applyFill="1" applyBorder="1" applyAlignment="1" applyProtection="1">
      <alignment horizontal="center"/>
      <protection hidden="1"/>
    </xf>
    <xf numFmtId="168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5" applyNumberFormat="1" applyFont="1" applyFill="1" applyBorder="1" applyAlignment="1" applyProtection="1">
      <alignment horizontal="center"/>
      <protection hidden="1"/>
    </xf>
    <xf numFmtId="168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9" fontId="0" fillId="0" borderId="0" xfId="0" applyNumberFormat="1" applyProtection="1">
      <protection locked="0"/>
    </xf>
    <xf numFmtId="169" fontId="0" fillId="2" borderId="1" xfId="0" applyNumberFormat="1" applyFill="1" applyBorder="1" applyAlignment="1" applyProtection="1">
      <alignment horizontal="left" wrapText="1"/>
      <protection locked="0"/>
    </xf>
    <xf numFmtId="169" fontId="0" fillId="0" borderId="0" xfId="0" applyNumberFormat="1" applyAlignment="1" applyProtection="1">
      <alignment horizontal="left"/>
      <protection locked="0"/>
    </xf>
    <xf numFmtId="169" fontId="0" fillId="0" borderId="1" xfId="0" applyNumberForma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9" fontId="4" fillId="0" borderId="0" xfId="0" applyNumberFormat="1" applyFont="1" applyProtection="1">
      <protection locked="0"/>
    </xf>
    <xf numFmtId="169" fontId="4" fillId="0" borderId="1" xfId="0" applyNumberFormat="1" applyFont="1" applyBorder="1" applyAlignment="1" applyProtection="1">
      <alignment horizontal="left"/>
      <protection locked="0"/>
    </xf>
    <xf numFmtId="169" fontId="0" fillId="3" borderId="1" xfId="0" applyNumberFormat="1" applyFill="1" applyBorder="1" applyAlignment="1" applyProtection="1">
      <alignment horizontal="left"/>
      <protection locked="0"/>
    </xf>
    <xf numFmtId="165" fontId="4" fillId="0" borderId="0" xfId="0" applyNumberFormat="1" applyFont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9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wrapText="1"/>
    </xf>
    <xf numFmtId="164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169" fontId="3" fillId="0" borderId="1" xfId="0" applyNumberFormat="1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9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center" wrapText="1"/>
      <protection locked="0"/>
    </xf>
    <xf numFmtId="165" fontId="2" fillId="2" borderId="5" xfId="0" applyNumberFormat="1" applyFont="1" applyFill="1" applyBorder="1" applyAlignment="1" applyProtection="1">
      <alignment horizontal="center" wrapText="1"/>
      <protection locked="0"/>
    </xf>
    <xf numFmtId="165" fontId="2" fillId="2" borderId="3" xfId="0" applyNumberFormat="1" applyFont="1" applyFill="1" applyBorder="1" applyAlignment="1" applyProtection="1">
      <alignment horizontal="center" wrapText="1"/>
      <protection locked="0"/>
    </xf>
    <xf numFmtId="169" fontId="2" fillId="2" borderId="4" xfId="0" applyNumberFormat="1" applyFont="1" applyFill="1" applyBorder="1" applyAlignment="1" applyProtection="1">
      <alignment horizontal="center" wrapText="1"/>
      <protection locked="0"/>
    </xf>
    <xf numFmtId="169" fontId="2" fillId="2" borderId="5" xfId="0" applyNumberFormat="1" applyFont="1" applyFill="1" applyBorder="1" applyAlignment="1" applyProtection="1">
      <alignment horizontal="center" wrapText="1"/>
      <protection locked="0"/>
    </xf>
    <xf numFmtId="169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914F85D-8D61-4C78-B888-21A322C6985E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114300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H8" sqref="H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153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>
        <v>5</v>
      </c>
      <c r="C5" s="38"/>
      <c r="D5" s="39" t="s">
        <v>130</v>
      </c>
      <c r="E5" s="41">
        <v>18</v>
      </c>
      <c r="F5" s="38"/>
      <c r="G5" s="39" t="s">
        <v>143</v>
      </c>
      <c r="H5" s="41">
        <v>6</v>
      </c>
    </row>
    <row r="6" spans="1:8" ht="15.75" thickBot="1" x14ac:dyDescent="0.3">
      <c r="A6" s="39" t="s">
        <v>131</v>
      </c>
      <c r="B6" s="40">
        <v>467226</v>
      </c>
      <c r="C6" s="38"/>
      <c r="D6" s="39" t="s">
        <v>132</v>
      </c>
      <c r="E6" s="41">
        <v>0</v>
      </c>
      <c r="F6" s="38"/>
      <c r="G6" s="39" t="s">
        <v>144</v>
      </c>
      <c r="H6" s="40">
        <v>11262.23</v>
      </c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>
        <v>243903</v>
      </c>
    </row>
    <row r="8" spans="1:8" ht="15.75" thickBot="1" x14ac:dyDescent="0.3">
      <c r="C8" s="38"/>
      <c r="D8" s="39" t="s">
        <v>135</v>
      </c>
      <c r="E8" s="40">
        <v>260380</v>
      </c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>
        <v>5690313</v>
      </c>
      <c r="F9" s="38"/>
      <c r="G9" s="39" t="s">
        <v>147</v>
      </c>
      <c r="H9" s="41">
        <v>1</v>
      </c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1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 t="s">
        <v>149</v>
      </c>
      <c r="B13" s="40">
        <v>51772</v>
      </c>
      <c r="C13" s="38"/>
      <c r="D13" s="35" t="s">
        <v>150</v>
      </c>
      <c r="E13" s="40">
        <v>204860</v>
      </c>
      <c r="F13" s="38"/>
      <c r="G13" s="35" t="s">
        <v>150</v>
      </c>
      <c r="H13" s="40">
        <v>11262.23</v>
      </c>
    </row>
    <row r="14" spans="1:8" ht="15.75" thickBot="1" x14ac:dyDescent="0.3">
      <c r="A14" s="39" t="s">
        <v>150</v>
      </c>
      <c r="B14" s="40">
        <v>412404</v>
      </c>
      <c r="C14" s="38"/>
      <c r="D14" s="35" t="s">
        <v>151</v>
      </c>
      <c r="E14" s="40">
        <v>29436</v>
      </c>
      <c r="F14" s="38"/>
      <c r="G14" s="35"/>
      <c r="H14" s="40"/>
    </row>
    <row r="15" spans="1:8" ht="15.75" thickBot="1" x14ac:dyDescent="0.3">
      <c r="A15" s="39" t="s">
        <v>152</v>
      </c>
      <c r="B15" s="40">
        <v>3050</v>
      </c>
      <c r="C15" s="38"/>
      <c r="D15" s="35" t="s">
        <v>152</v>
      </c>
      <c r="E15" s="40">
        <v>26084</v>
      </c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c4VpJ61+RIiDSYkAILPhb8NwGAdxqRqy/D5Ut76ATcxMOqPZb4wntkGYuL2do08O1bVNKMSMtkVSAfD7KdWLwg==" saltValue="gR5NWbmfxZqbruot13zpV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6"/>
  <sheetViews>
    <sheetView showGridLines="0" topLeftCell="J1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6.85546875" style="51" bestFit="1" customWidth="1"/>
    <col min="5" max="5" width="38.140625" style="51" bestFit="1" customWidth="1"/>
    <col min="6" max="6" width="30.28515625" style="51" bestFit="1" customWidth="1"/>
    <col min="7" max="7" width="16.42578125" style="51" bestFit="1" customWidth="1"/>
    <col min="8" max="8" width="12.85546875" style="51" bestFit="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3.28515625" style="51" customWidth="1"/>
    <col min="15" max="15" width="15.85546875" style="51" bestFit="1" customWidth="1"/>
    <col min="16" max="16" width="17.7109375" style="51" bestFit="1" customWidth="1"/>
    <col min="17" max="17" width="22" style="51" customWidth="1"/>
    <col min="18" max="18" width="19.7109375" style="51" customWidth="1"/>
    <col min="19" max="21" width="10.5703125" style="234" customWidth="1"/>
    <col min="22" max="22" width="13.85546875" style="51" bestFit="1" customWidth="1"/>
    <col min="23" max="23" width="15.28515625" style="51" bestFit="1" customWidth="1"/>
    <col min="24" max="26" width="12.5703125" style="234" customWidth="1"/>
    <col min="27" max="27" width="12" style="234" customWidth="1"/>
    <col min="28" max="29" width="10" style="234" customWidth="1"/>
    <col min="30" max="30" width="9.42578125" style="234" customWidth="1"/>
    <col min="31" max="31" width="10" style="234" customWidth="1"/>
    <col min="32" max="34" width="12.5703125" style="234" customWidth="1"/>
    <col min="35" max="35" width="11.85546875" style="234" customWidth="1"/>
    <col min="36" max="38" width="9.140625" style="234"/>
    <col min="39" max="39" width="10.85546875" style="234" bestFit="1" customWidth="1"/>
    <col min="40" max="42" width="12.5703125" style="234" customWidth="1"/>
    <col min="43" max="43" width="11.140625" style="234" customWidth="1"/>
    <col min="44" max="46" width="9.140625" style="234"/>
    <col min="47" max="47" width="10.85546875" style="234" bestFit="1" customWidth="1"/>
    <col min="48" max="50" width="12.5703125" style="234" customWidth="1"/>
    <col min="51" max="51" width="12.140625" style="234" customWidth="1"/>
    <col min="52" max="54" width="9.140625" style="234"/>
    <col min="55" max="55" width="10.85546875" style="234" bestFit="1" customWidth="1"/>
    <col min="56" max="58" width="12.5703125" style="234" customWidth="1"/>
    <col min="59" max="59" width="11.140625" style="234" customWidth="1"/>
    <col min="60" max="62" width="9.140625" style="234"/>
    <col min="63" max="63" width="10.85546875" style="234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235 - Department of Labor and Industries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N2" s="240"/>
      <c r="AO2" s="240"/>
      <c r="AP2" s="240"/>
      <c r="AV2" s="240"/>
      <c r="AW2" s="240"/>
      <c r="AX2" s="240"/>
      <c r="BD2" s="240"/>
      <c r="BE2" s="240"/>
      <c r="BF2" s="240"/>
    </row>
    <row r="3" spans="1:66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40"/>
      <c r="Y3" s="240"/>
      <c r="Z3" s="240"/>
      <c r="AA3" s="240"/>
      <c r="AB3" s="240"/>
      <c r="AC3" s="240"/>
      <c r="AD3" s="240"/>
      <c r="AF3" s="240"/>
      <c r="AG3" s="240"/>
      <c r="AH3" s="240"/>
      <c r="AN3" s="240"/>
      <c r="AO3" s="240"/>
      <c r="AP3" s="240"/>
      <c r="AV3" s="240"/>
      <c r="AW3" s="240"/>
      <c r="AX3" s="240"/>
      <c r="BD3" s="240"/>
      <c r="BE3" s="240"/>
      <c r="BF3" s="240"/>
    </row>
    <row r="4" spans="1:66" x14ac:dyDescent="0.25">
      <c r="A4"/>
      <c r="B4" s="16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N4" s="240"/>
      <c r="AO4" s="240"/>
      <c r="AP4" s="240"/>
      <c r="AV4" s="240"/>
      <c r="AW4" s="240"/>
      <c r="AX4" s="240"/>
      <c r="BD4" s="240"/>
      <c r="BE4" s="240"/>
      <c r="BF4" s="240"/>
    </row>
    <row r="5" spans="1:66" s="50" customFormat="1" x14ac:dyDescent="0.25">
      <c r="A5" s="252" t="s">
        <v>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138" t="s">
        <v>4</v>
      </c>
      <c r="R5" s="110" t="s">
        <v>5</v>
      </c>
      <c r="S5" s="255"/>
      <c r="T5" s="256"/>
      <c r="U5" s="257"/>
      <c r="V5" s="250" t="s">
        <v>6</v>
      </c>
      <c r="W5" s="251"/>
      <c r="X5" s="246" t="s">
        <v>7</v>
      </c>
      <c r="Y5" s="246"/>
      <c r="Z5" s="246"/>
      <c r="AA5" s="241" t="s">
        <v>8</v>
      </c>
      <c r="AB5" s="246" t="s">
        <v>9</v>
      </c>
      <c r="AC5" s="246"/>
      <c r="AD5" s="246"/>
      <c r="AE5" s="241" t="s">
        <v>10</v>
      </c>
      <c r="AF5" s="246" t="s">
        <v>11</v>
      </c>
      <c r="AG5" s="246"/>
      <c r="AH5" s="246"/>
      <c r="AI5" s="241" t="s">
        <v>8</v>
      </c>
      <c r="AJ5" s="246" t="s">
        <v>9</v>
      </c>
      <c r="AK5" s="246"/>
      <c r="AL5" s="246"/>
      <c r="AM5" s="241" t="s">
        <v>10</v>
      </c>
      <c r="AN5" s="246" t="s">
        <v>11</v>
      </c>
      <c r="AO5" s="246"/>
      <c r="AP5" s="246"/>
      <c r="AQ5" s="241" t="s">
        <v>8</v>
      </c>
      <c r="AR5" s="246" t="s">
        <v>9</v>
      </c>
      <c r="AS5" s="246"/>
      <c r="AT5" s="246"/>
      <c r="AU5" s="241" t="s">
        <v>10</v>
      </c>
      <c r="AV5" s="246" t="s">
        <v>11</v>
      </c>
      <c r="AW5" s="246"/>
      <c r="AX5" s="246"/>
      <c r="AY5" s="241" t="s">
        <v>8</v>
      </c>
      <c r="AZ5" s="246" t="s">
        <v>9</v>
      </c>
      <c r="BA5" s="246"/>
      <c r="BB5" s="246"/>
      <c r="BC5" s="241" t="s">
        <v>10</v>
      </c>
      <c r="BD5" s="246" t="s">
        <v>11</v>
      </c>
      <c r="BE5" s="246"/>
      <c r="BF5" s="246"/>
      <c r="BG5" s="241" t="s">
        <v>8</v>
      </c>
      <c r="BH5" s="246" t="s">
        <v>9</v>
      </c>
      <c r="BI5" s="246"/>
      <c r="BJ5" s="246"/>
      <c r="BK5" s="241" t="s">
        <v>10</v>
      </c>
      <c r="BL5" s="250"/>
      <c r="BM5" s="258"/>
      <c r="BN5" s="251"/>
    </row>
    <row r="6" spans="1:66" s="111" customFormat="1" ht="14.45" customHeight="1" x14ac:dyDescent="0.25">
      <c r="A6" s="243" t="s">
        <v>12</v>
      </c>
      <c r="B6" s="243" t="s">
        <v>13</v>
      </c>
      <c r="C6" s="243" t="s">
        <v>14</v>
      </c>
      <c r="D6" s="243" t="s">
        <v>15</v>
      </c>
      <c r="E6" s="243" t="s">
        <v>16</v>
      </c>
      <c r="F6" s="243" t="s">
        <v>17</v>
      </c>
      <c r="G6" s="243" t="s">
        <v>18</v>
      </c>
      <c r="H6" s="243" t="s">
        <v>19</v>
      </c>
      <c r="I6" s="244" t="s">
        <v>20</v>
      </c>
      <c r="J6" s="244" t="s">
        <v>21</v>
      </c>
      <c r="K6" s="243" t="s">
        <v>22</v>
      </c>
      <c r="L6" s="243" t="s">
        <v>23</v>
      </c>
      <c r="M6" s="243" t="s">
        <v>24</v>
      </c>
      <c r="N6" s="245" t="s">
        <v>288</v>
      </c>
      <c r="O6" s="243" t="s">
        <v>25</v>
      </c>
      <c r="P6" s="243" t="s">
        <v>26</v>
      </c>
      <c r="Q6" s="243" t="s">
        <v>27</v>
      </c>
      <c r="R6" s="159"/>
      <c r="S6" s="247" t="s">
        <v>28</v>
      </c>
      <c r="T6" s="248"/>
      <c r="U6" s="249"/>
      <c r="V6" s="253"/>
      <c r="W6" s="254"/>
      <c r="X6" s="247" t="s">
        <v>29</v>
      </c>
      <c r="Y6" s="248"/>
      <c r="Z6" s="248"/>
      <c r="AA6" s="248"/>
      <c r="AB6" s="248"/>
      <c r="AC6" s="248"/>
      <c r="AD6" s="248"/>
      <c r="AE6" s="249"/>
      <c r="AF6" s="247" t="s">
        <v>30</v>
      </c>
      <c r="AG6" s="248"/>
      <c r="AH6" s="248"/>
      <c r="AI6" s="248"/>
      <c r="AJ6" s="248"/>
      <c r="AK6" s="248"/>
      <c r="AL6" s="248"/>
      <c r="AM6" s="249"/>
      <c r="AN6" s="247" t="s">
        <v>31</v>
      </c>
      <c r="AO6" s="248"/>
      <c r="AP6" s="248"/>
      <c r="AQ6" s="248"/>
      <c r="AR6" s="248"/>
      <c r="AS6" s="248"/>
      <c r="AT6" s="248"/>
      <c r="AU6" s="249"/>
      <c r="AV6" s="247" t="s">
        <v>32</v>
      </c>
      <c r="AW6" s="248"/>
      <c r="AX6" s="248"/>
      <c r="AY6" s="248"/>
      <c r="AZ6" s="248"/>
      <c r="BA6" s="248"/>
      <c r="BB6" s="248"/>
      <c r="BC6" s="249"/>
      <c r="BD6" s="247" t="s">
        <v>33</v>
      </c>
      <c r="BE6" s="248"/>
      <c r="BF6" s="248"/>
      <c r="BG6" s="248"/>
      <c r="BH6" s="248"/>
      <c r="BI6" s="248"/>
      <c r="BJ6" s="248"/>
      <c r="BK6" s="249"/>
      <c r="BL6" s="56"/>
      <c r="BM6" s="56"/>
      <c r="BN6" s="56"/>
    </row>
    <row r="7" spans="1:66" s="160" customFormat="1" ht="75" x14ac:dyDescent="0.25">
      <c r="A7" s="243"/>
      <c r="B7" s="243"/>
      <c r="C7" s="243"/>
      <c r="D7" s="243"/>
      <c r="E7" s="243"/>
      <c r="F7" s="243"/>
      <c r="G7" s="243"/>
      <c r="H7" s="243"/>
      <c r="I7" s="244"/>
      <c r="J7" s="244"/>
      <c r="K7" s="243"/>
      <c r="L7" s="243"/>
      <c r="M7" s="243"/>
      <c r="N7" s="245"/>
      <c r="O7" s="243"/>
      <c r="P7" s="243"/>
      <c r="Q7" s="243"/>
      <c r="R7" s="112" t="s">
        <v>34</v>
      </c>
      <c r="S7" s="235" t="s">
        <v>35</v>
      </c>
      <c r="T7" s="235" t="s">
        <v>36</v>
      </c>
      <c r="U7" s="235" t="s">
        <v>37</v>
      </c>
      <c r="V7" s="236" t="s">
        <v>38</v>
      </c>
      <c r="W7" s="236" t="s">
        <v>39</v>
      </c>
      <c r="X7" s="235" t="s">
        <v>40</v>
      </c>
      <c r="Y7" s="235" t="s">
        <v>41</v>
      </c>
      <c r="Z7" s="235" t="s">
        <v>42</v>
      </c>
      <c r="AA7" s="235" t="s">
        <v>43</v>
      </c>
      <c r="AB7" s="235" t="s">
        <v>35</v>
      </c>
      <c r="AC7" s="235" t="s">
        <v>36</v>
      </c>
      <c r="AD7" s="235" t="s">
        <v>44</v>
      </c>
      <c r="AE7" s="235" t="s">
        <v>45</v>
      </c>
      <c r="AF7" s="235" t="s">
        <v>40</v>
      </c>
      <c r="AG7" s="235" t="s">
        <v>41</v>
      </c>
      <c r="AH7" s="235" t="s">
        <v>42</v>
      </c>
      <c r="AI7" s="235" t="s">
        <v>43</v>
      </c>
      <c r="AJ7" s="235" t="s">
        <v>35</v>
      </c>
      <c r="AK7" s="235" t="s">
        <v>36</v>
      </c>
      <c r="AL7" s="235" t="s">
        <v>44</v>
      </c>
      <c r="AM7" s="235" t="s">
        <v>45</v>
      </c>
      <c r="AN7" s="235" t="s">
        <v>40</v>
      </c>
      <c r="AO7" s="235" t="s">
        <v>41</v>
      </c>
      <c r="AP7" s="235" t="s">
        <v>42</v>
      </c>
      <c r="AQ7" s="235" t="s">
        <v>43</v>
      </c>
      <c r="AR7" s="235" t="s">
        <v>35</v>
      </c>
      <c r="AS7" s="235" t="s">
        <v>36</v>
      </c>
      <c r="AT7" s="235" t="s">
        <v>44</v>
      </c>
      <c r="AU7" s="235" t="s">
        <v>45</v>
      </c>
      <c r="AV7" s="235" t="s">
        <v>40</v>
      </c>
      <c r="AW7" s="235" t="s">
        <v>41</v>
      </c>
      <c r="AX7" s="235" t="s">
        <v>42</v>
      </c>
      <c r="AY7" s="235" t="s">
        <v>43</v>
      </c>
      <c r="AZ7" s="235" t="s">
        <v>35</v>
      </c>
      <c r="BA7" s="235" t="s">
        <v>36</v>
      </c>
      <c r="BB7" s="235" t="s">
        <v>44</v>
      </c>
      <c r="BC7" s="235" t="s">
        <v>45</v>
      </c>
      <c r="BD7" s="235" t="s">
        <v>40</v>
      </c>
      <c r="BE7" s="235" t="s">
        <v>41</v>
      </c>
      <c r="BF7" s="235" t="s">
        <v>42</v>
      </c>
      <c r="BG7" s="235" t="s">
        <v>43</v>
      </c>
      <c r="BH7" s="235" t="s">
        <v>35</v>
      </c>
      <c r="BI7" s="235" t="s">
        <v>36</v>
      </c>
      <c r="BJ7" s="235" t="s">
        <v>44</v>
      </c>
      <c r="BK7" s="235" t="s">
        <v>45</v>
      </c>
      <c r="BL7" s="60" t="s">
        <v>46</v>
      </c>
      <c r="BM7" s="60" t="s">
        <v>47</v>
      </c>
      <c r="BN7" s="60" t="s">
        <v>48</v>
      </c>
    </row>
    <row r="8" spans="1:66" s="121" customFormat="1" x14ac:dyDescent="0.25">
      <c r="A8" s="170" t="s">
        <v>175</v>
      </c>
      <c r="B8" s="170" t="s">
        <v>155</v>
      </c>
      <c r="C8" s="170" t="s">
        <v>156</v>
      </c>
      <c r="D8" s="101" t="s">
        <v>157</v>
      </c>
      <c r="E8" s="170" t="s">
        <v>176</v>
      </c>
      <c r="F8" s="170" t="s">
        <v>177</v>
      </c>
      <c r="G8" s="170" t="s">
        <v>52</v>
      </c>
      <c r="H8" s="170" t="s">
        <v>178</v>
      </c>
      <c r="I8" s="171">
        <v>29436</v>
      </c>
      <c r="J8" s="170" t="s">
        <v>179</v>
      </c>
      <c r="K8" s="170" t="s">
        <v>180</v>
      </c>
      <c r="L8" s="172">
        <v>43952</v>
      </c>
      <c r="M8" s="172">
        <v>45777</v>
      </c>
      <c r="N8" s="101">
        <f t="shared" ref="N8:N25" si="0">IF(MONTH(M8)&lt;6,YEAR(M8),YEAR(M8)+1)</f>
        <v>2025</v>
      </c>
      <c r="O8" s="173">
        <v>787610.04</v>
      </c>
      <c r="P8" s="170" t="s">
        <v>289</v>
      </c>
      <c r="Q8" s="174">
        <f t="shared" ref="Q8:Q24" si="1">IF(P8="Yes",O8*1,I8*3.56+O8)</f>
        <v>787610.04</v>
      </c>
      <c r="R8" s="68"/>
      <c r="S8" s="119"/>
      <c r="T8" s="119"/>
      <c r="U8" s="119"/>
      <c r="V8" s="62" t="s">
        <v>124</v>
      </c>
      <c r="W8" s="62">
        <v>13</v>
      </c>
      <c r="X8" s="68"/>
      <c r="Y8" s="65"/>
      <c r="Z8" s="69">
        <f>X8+Y8</f>
        <v>0</v>
      </c>
      <c r="AA8" s="65"/>
      <c r="AB8" s="65"/>
      <c r="AC8" s="65"/>
      <c r="AD8" s="65"/>
      <c r="AE8" s="65"/>
      <c r="AF8" s="68"/>
      <c r="AG8" s="65"/>
      <c r="AH8" s="69">
        <f>AF8+AG8</f>
        <v>0</v>
      </c>
      <c r="AI8" s="65"/>
      <c r="AJ8" s="65"/>
      <c r="AK8" s="65"/>
      <c r="AL8" s="65"/>
      <c r="AM8" s="65"/>
      <c r="AN8" s="68"/>
      <c r="AO8" s="65"/>
      <c r="AP8" s="69">
        <f>AN8+AO8</f>
        <v>0</v>
      </c>
      <c r="AQ8" s="65"/>
      <c r="AR8" s="65"/>
      <c r="AS8" s="65"/>
      <c r="AT8" s="65"/>
      <c r="AU8" s="65"/>
      <c r="AV8" s="68"/>
      <c r="AW8" s="65"/>
      <c r="AX8" s="69">
        <f>AV8+AW8</f>
        <v>0</v>
      </c>
      <c r="AY8" s="65"/>
      <c r="AZ8" s="65"/>
      <c r="BA8" s="65"/>
      <c r="BB8" s="65"/>
      <c r="BC8" s="65"/>
      <c r="BD8" s="68"/>
      <c r="BE8" s="65"/>
      <c r="BF8" s="69">
        <f>BD8+BE8</f>
        <v>0</v>
      </c>
      <c r="BG8" s="65"/>
      <c r="BH8" s="65"/>
      <c r="BI8" s="65"/>
      <c r="BJ8" s="65"/>
      <c r="BK8" s="65"/>
      <c r="BL8" s="120"/>
      <c r="BM8" s="120"/>
      <c r="BN8" s="120"/>
    </row>
    <row r="9" spans="1:66" s="121" customFormat="1" x14ac:dyDescent="0.25">
      <c r="A9" s="170" t="s">
        <v>181</v>
      </c>
      <c r="B9" s="170" t="s">
        <v>155</v>
      </c>
      <c r="C9" s="170" t="s">
        <v>156</v>
      </c>
      <c r="D9" s="101" t="s">
        <v>157</v>
      </c>
      <c r="E9" s="170" t="s">
        <v>182</v>
      </c>
      <c r="F9" s="170" t="s">
        <v>183</v>
      </c>
      <c r="G9" s="170" t="s">
        <v>182</v>
      </c>
      <c r="H9" s="170" t="s">
        <v>184</v>
      </c>
      <c r="I9" s="171">
        <v>22848</v>
      </c>
      <c r="J9" s="170" t="s">
        <v>162</v>
      </c>
      <c r="K9" s="170" t="s">
        <v>185</v>
      </c>
      <c r="L9" s="172">
        <v>43252</v>
      </c>
      <c r="M9" s="172">
        <v>45077</v>
      </c>
      <c r="N9" s="101">
        <f t="shared" si="0"/>
        <v>2023</v>
      </c>
      <c r="O9" s="173">
        <v>565488</v>
      </c>
      <c r="P9" s="170" t="s">
        <v>287</v>
      </c>
      <c r="Q9" s="174">
        <f t="shared" si="1"/>
        <v>646826.88</v>
      </c>
      <c r="R9" s="68"/>
      <c r="S9" s="119"/>
      <c r="T9" s="119"/>
      <c r="U9" s="119"/>
      <c r="V9" s="62" t="s">
        <v>122</v>
      </c>
      <c r="W9" s="62">
        <v>1</v>
      </c>
      <c r="X9" s="68"/>
      <c r="Y9" s="65"/>
      <c r="Z9" s="69">
        <f t="shared" ref="Z9:Z25" si="2">X9+Y9</f>
        <v>0</v>
      </c>
      <c r="AA9" s="65"/>
      <c r="AB9" s="65"/>
      <c r="AC9" s="65"/>
      <c r="AD9" s="65"/>
      <c r="AE9" s="65"/>
      <c r="AF9" s="68"/>
      <c r="AG9" s="65"/>
      <c r="AH9" s="69">
        <f t="shared" ref="AH9:AH25" si="3">AF9+AG9</f>
        <v>0</v>
      </c>
      <c r="AI9" s="65"/>
      <c r="AJ9" s="65"/>
      <c r="AK9" s="65"/>
      <c r="AL9" s="65"/>
      <c r="AM9" s="65"/>
      <c r="AN9" s="68"/>
      <c r="AO9" s="65"/>
      <c r="AP9" s="69">
        <f t="shared" ref="AP9:AP25" si="4">AN9+AO9</f>
        <v>0</v>
      </c>
      <c r="AQ9" s="65"/>
      <c r="AR9" s="65"/>
      <c r="AS9" s="65"/>
      <c r="AT9" s="65"/>
      <c r="AU9" s="65"/>
      <c r="AV9" s="68"/>
      <c r="AW9" s="65"/>
      <c r="AX9" s="69">
        <f t="shared" ref="AX9:AX25" si="5">AV9+AW9</f>
        <v>0</v>
      </c>
      <c r="AY9" s="65"/>
      <c r="AZ9" s="65"/>
      <c r="BA9" s="65"/>
      <c r="BB9" s="65"/>
      <c r="BC9" s="65"/>
      <c r="BD9" s="68"/>
      <c r="BE9" s="65"/>
      <c r="BF9" s="69">
        <f t="shared" ref="BF9:BF24" si="6">BD9+BE9</f>
        <v>0</v>
      </c>
      <c r="BG9" s="65"/>
      <c r="BH9" s="65"/>
      <c r="BI9" s="65"/>
      <c r="BJ9" s="65"/>
      <c r="BK9" s="65"/>
      <c r="BL9" s="120"/>
      <c r="BM9" s="120"/>
      <c r="BN9" s="120"/>
    </row>
    <row r="10" spans="1:66" s="121" customFormat="1" x14ac:dyDescent="0.25">
      <c r="A10" s="170" t="s">
        <v>186</v>
      </c>
      <c r="B10" s="170" t="s">
        <v>155</v>
      </c>
      <c r="C10" s="170" t="s">
        <v>156</v>
      </c>
      <c r="D10" s="101" t="s">
        <v>157</v>
      </c>
      <c r="E10" s="170" t="s">
        <v>187</v>
      </c>
      <c r="F10" s="170" t="s">
        <v>188</v>
      </c>
      <c r="G10" s="170" t="s">
        <v>187</v>
      </c>
      <c r="H10" s="170" t="s">
        <v>189</v>
      </c>
      <c r="I10" s="171">
        <v>9274</v>
      </c>
      <c r="J10" s="170" t="s">
        <v>162</v>
      </c>
      <c r="K10" s="170" t="s">
        <v>190</v>
      </c>
      <c r="L10" s="172">
        <v>44682</v>
      </c>
      <c r="M10" s="172">
        <v>46507</v>
      </c>
      <c r="N10" s="101">
        <f t="shared" si="0"/>
        <v>2027</v>
      </c>
      <c r="O10" s="173">
        <v>183161.52</v>
      </c>
      <c r="P10" s="170" t="s">
        <v>287</v>
      </c>
      <c r="Q10" s="174">
        <f t="shared" si="1"/>
        <v>216176.96</v>
      </c>
      <c r="R10" s="68"/>
      <c r="S10" s="119"/>
      <c r="T10" s="119"/>
      <c r="U10" s="119"/>
      <c r="V10" s="62" t="s">
        <v>124</v>
      </c>
      <c r="W10" s="62">
        <v>11</v>
      </c>
      <c r="X10" s="68"/>
      <c r="Y10" s="65"/>
      <c r="Z10" s="69">
        <f t="shared" si="2"/>
        <v>0</v>
      </c>
      <c r="AA10" s="65"/>
      <c r="AB10" s="65"/>
      <c r="AC10" s="65"/>
      <c r="AD10" s="65"/>
      <c r="AE10" s="65"/>
      <c r="AF10" s="68"/>
      <c r="AG10" s="65"/>
      <c r="AH10" s="69">
        <f t="shared" si="3"/>
        <v>0</v>
      </c>
      <c r="AI10" s="65"/>
      <c r="AJ10" s="65"/>
      <c r="AK10" s="65"/>
      <c r="AL10" s="65"/>
      <c r="AM10" s="65"/>
      <c r="AN10" s="68"/>
      <c r="AO10" s="65"/>
      <c r="AP10" s="69">
        <f t="shared" si="4"/>
        <v>0</v>
      </c>
      <c r="AQ10" s="65"/>
      <c r="AR10" s="65"/>
      <c r="AS10" s="65"/>
      <c r="AT10" s="65"/>
      <c r="AU10" s="65"/>
      <c r="AV10" s="68"/>
      <c r="AW10" s="65"/>
      <c r="AX10" s="69">
        <f t="shared" si="5"/>
        <v>0</v>
      </c>
      <c r="AY10" s="65"/>
      <c r="AZ10" s="65"/>
      <c r="BA10" s="65"/>
      <c r="BB10" s="65"/>
      <c r="BC10" s="65"/>
      <c r="BD10" s="68"/>
      <c r="BE10" s="65"/>
      <c r="BF10" s="69">
        <f t="shared" si="6"/>
        <v>0</v>
      </c>
      <c r="BG10" s="65"/>
      <c r="BH10" s="65"/>
      <c r="BI10" s="65"/>
      <c r="BJ10" s="65"/>
      <c r="BK10" s="65"/>
      <c r="BL10" s="120"/>
      <c r="BM10" s="120"/>
      <c r="BN10" s="120"/>
    </row>
    <row r="11" spans="1:66" s="121" customFormat="1" x14ac:dyDescent="0.25">
      <c r="A11" s="170" t="s">
        <v>191</v>
      </c>
      <c r="B11" s="170" t="s">
        <v>155</v>
      </c>
      <c r="C11" s="170" t="s">
        <v>156</v>
      </c>
      <c r="D11" s="101" t="s">
        <v>157</v>
      </c>
      <c r="E11" s="170" t="s">
        <v>192</v>
      </c>
      <c r="F11" s="170" t="s">
        <v>193</v>
      </c>
      <c r="G11" s="170" t="s">
        <v>192</v>
      </c>
      <c r="H11" s="170" t="s">
        <v>194</v>
      </c>
      <c r="I11" s="171">
        <v>14545</v>
      </c>
      <c r="J11" s="170" t="s">
        <v>162</v>
      </c>
      <c r="K11" s="170" t="s">
        <v>195</v>
      </c>
      <c r="L11" s="172">
        <v>45352</v>
      </c>
      <c r="M11" s="172">
        <v>47177</v>
      </c>
      <c r="N11" s="101">
        <f t="shared" si="0"/>
        <v>2029</v>
      </c>
      <c r="O11" s="173">
        <v>305445</v>
      </c>
      <c r="P11" s="170" t="s">
        <v>287</v>
      </c>
      <c r="Q11" s="174">
        <f t="shared" si="1"/>
        <v>357225.2</v>
      </c>
      <c r="R11" s="68"/>
      <c r="S11" s="119"/>
      <c r="T11" s="119"/>
      <c r="U11" s="119"/>
      <c r="V11" s="62" t="s">
        <v>123</v>
      </c>
      <c r="W11" s="62">
        <v>12</v>
      </c>
      <c r="X11" s="68"/>
      <c r="Y11" s="65"/>
      <c r="Z11" s="69">
        <f t="shared" si="2"/>
        <v>0</v>
      </c>
      <c r="AA11" s="65"/>
      <c r="AB11" s="65"/>
      <c r="AC11" s="65"/>
      <c r="AD11" s="65"/>
      <c r="AE11" s="65"/>
      <c r="AF11" s="68"/>
      <c r="AG11" s="65"/>
      <c r="AH11" s="69">
        <f t="shared" si="3"/>
        <v>0</v>
      </c>
      <c r="AI11" s="65"/>
      <c r="AJ11" s="65"/>
      <c r="AK11" s="65"/>
      <c r="AL11" s="65"/>
      <c r="AM11" s="65"/>
      <c r="AN11" s="68"/>
      <c r="AO11" s="65"/>
      <c r="AP11" s="69">
        <f t="shared" si="4"/>
        <v>0</v>
      </c>
      <c r="AQ11" s="65"/>
      <c r="AR11" s="65"/>
      <c r="AS11" s="65"/>
      <c r="AT11" s="65"/>
      <c r="AU11" s="65"/>
      <c r="AV11" s="68"/>
      <c r="AW11" s="65"/>
      <c r="AX11" s="69">
        <f t="shared" si="5"/>
        <v>0</v>
      </c>
      <c r="AY11" s="65"/>
      <c r="AZ11" s="65"/>
      <c r="BA11" s="65"/>
      <c r="BB11" s="65"/>
      <c r="BC11" s="65"/>
      <c r="BD11" s="68"/>
      <c r="BE11" s="65"/>
      <c r="BF11" s="69">
        <f t="shared" si="6"/>
        <v>0</v>
      </c>
      <c r="BG11" s="65"/>
      <c r="BH11" s="65"/>
      <c r="BI11" s="65"/>
      <c r="BJ11" s="65"/>
      <c r="BK11" s="65"/>
      <c r="BL11" s="120"/>
      <c r="BM11" s="120"/>
      <c r="BN11" s="120"/>
    </row>
    <row r="12" spans="1:66" s="121" customFormat="1" x14ac:dyDescent="0.25">
      <c r="A12" s="170" t="s">
        <v>196</v>
      </c>
      <c r="B12" s="170" t="s">
        <v>155</v>
      </c>
      <c r="C12" s="170" t="s">
        <v>156</v>
      </c>
      <c r="D12" s="101" t="s">
        <v>157</v>
      </c>
      <c r="E12" s="170" t="s">
        <v>197</v>
      </c>
      <c r="F12" s="170" t="s">
        <v>198</v>
      </c>
      <c r="G12" s="170" t="s">
        <v>197</v>
      </c>
      <c r="H12" s="170" t="s">
        <v>199</v>
      </c>
      <c r="I12" s="171">
        <v>13396</v>
      </c>
      <c r="J12" s="170" t="s">
        <v>162</v>
      </c>
      <c r="K12" s="170" t="s">
        <v>200</v>
      </c>
      <c r="L12" s="172">
        <v>43983</v>
      </c>
      <c r="M12" s="172">
        <v>45808</v>
      </c>
      <c r="N12" s="101">
        <f t="shared" si="0"/>
        <v>2025</v>
      </c>
      <c r="O12" s="173">
        <v>244476.96</v>
      </c>
      <c r="P12" s="170" t="s">
        <v>289</v>
      </c>
      <c r="Q12" s="174">
        <f t="shared" si="1"/>
        <v>244476.96</v>
      </c>
      <c r="R12" s="68"/>
      <c r="S12" s="119"/>
      <c r="T12" s="119"/>
      <c r="U12" s="119"/>
      <c r="V12" s="62" t="s">
        <v>124</v>
      </c>
      <c r="W12" s="62">
        <v>5</v>
      </c>
      <c r="X12" s="68"/>
      <c r="Y12" s="65"/>
      <c r="Z12" s="69">
        <f t="shared" si="2"/>
        <v>0</v>
      </c>
      <c r="AA12" s="65"/>
      <c r="AB12" s="65"/>
      <c r="AC12" s="65"/>
      <c r="AD12" s="65"/>
      <c r="AE12" s="65"/>
      <c r="AF12" s="68"/>
      <c r="AG12" s="65"/>
      <c r="AH12" s="69">
        <f t="shared" si="3"/>
        <v>0</v>
      </c>
      <c r="AI12" s="65"/>
      <c r="AJ12" s="65"/>
      <c r="AK12" s="65"/>
      <c r="AL12" s="65"/>
      <c r="AM12" s="65"/>
      <c r="AN12" s="68"/>
      <c r="AO12" s="65"/>
      <c r="AP12" s="69">
        <f t="shared" si="4"/>
        <v>0</v>
      </c>
      <c r="AQ12" s="65"/>
      <c r="AR12" s="65"/>
      <c r="AS12" s="65"/>
      <c r="AT12" s="65"/>
      <c r="AU12" s="65"/>
      <c r="AV12" s="68"/>
      <c r="AW12" s="65"/>
      <c r="AX12" s="69">
        <f t="shared" si="5"/>
        <v>0</v>
      </c>
      <c r="AY12" s="65"/>
      <c r="AZ12" s="65"/>
      <c r="BA12" s="65"/>
      <c r="BB12" s="65"/>
      <c r="BC12" s="65"/>
      <c r="BD12" s="68"/>
      <c r="BE12" s="65"/>
      <c r="BF12" s="69">
        <f t="shared" si="6"/>
        <v>0</v>
      </c>
      <c r="BG12" s="65"/>
      <c r="BH12" s="65"/>
      <c r="BI12" s="65"/>
      <c r="BJ12" s="65"/>
      <c r="BK12" s="65"/>
      <c r="BL12" s="120"/>
      <c r="BM12" s="120"/>
      <c r="BN12" s="120"/>
    </row>
    <row r="13" spans="1:66" s="121" customFormat="1" x14ac:dyDescent="0.25">
      <c r="A13" s="170" t="s">
        <v>201</v>
      </c>
      <c r="B13" s="170" t="s">
        <v>155</v>
      </c>
      <c r="C13" s="170" t="s">
        <v>156</v>
      </c>
      <c r="D13" s="101" t="s">
        <v>157</v>
      </c>
      <c r="E13" s="170" t="s">
        <v>202</v>
      </c>
      <c r="F13" s="170" t="s">
        <v>203</v>
      </c>
      <c r="G13" s="170" t="s">
        <v>204</v>
      </c>
      <c r="H13" s="170" t="s">
        <v>205</v>
      </c>
      <c r="I13" s="171">
        <v>14256</v>
      </c>
      <c r="J13" s="170" t="s">
        <v>162</v>
      </c>
      <c r="K13" s="170" t="s">
        <v>206</v>
      </c>
      <c r="L13" s="172">
        <v>43891</v>
      </c>
      <c r="M13" s="172">
        <v>45716</v>
      </c>
      <c r="N13" s="101">
        <f t="shared" si="0"/>
        <v>2025</v>
      </c>
      <c r="O13" s="173">
        <v>249172.8</v>
      </c>
      <c r="P13" s="170" t="s">
        <v>287</v>
      </c>
      <c r="Q13" s="174">
        <f t="shared" si="1"/>
        <v>299924.15999999997</v>
      </c>
      <c r="R13" s="68"/>
      <c r="S13" s="119"/>
      <c r="T13" s="119"/>
      <c r="U13" s="119"/>
      <c r="V13" s="62" t="s">
        <v>124</v>
      </c>
      <c r="W13" s="62">
        <v>8</v>
      </c>
      <c r="X13" s="68"/>
      <c r="Y13" s="65"/>
      <c r="Z13" s="69">
        <f t="shared" si="2"/>
        <v>0</v>
      </c>
      <c r="AA13" s="65"/>
      <c r="AB13" s="65"/>
      <c r="AC13" s="65"/>
      <c r="AD13" s="65"/>
      <c r="AE13" s="65"/>
      <c r="AF13" s="68"/>
      <c r="AG13" s="65"/>
      <c r="AH13" s="69">
        <f t="shared" si="3"/>
        <v>0</v>
      </c>
      <c r="AI13" s="65"/>
      <c r="AJ13" s="65"/>
      <c r="AK13" s="65"/>
      <c r="AL13" s="65"/>
      <c r="AM13" s="65"/>
      <c r="AN13" s="68"/>
      <c r="AO13" s="65"/>
      <c r="AP13" s="69">
        <f t="shared" si="4"/>
        <v>0</v>
      </c>
      <c r="AQ13" s="65"/>
      <c r="AR13" s="65"/>
      <c r="AS13" s="65"/>
      <c r="AT13" s="65"/>
      <c r="AU13" s="65"/>
      <c r="AV13" s="68"/>
      <c r="AW13" s="65"/>
      <c r="AX13" s="69">
        <f t="shared" si="5"/>
        <v>0</v>
      </c>
      <c r="AY13" s="65"/>
      <c r="AZ13" s="65"/>
      <c r="BA13" s="65"/>
      <c r="BB13" s="65"/>
      <c r="BC13" s="65"/>
      <c r="BD13" s="68"/>
      <c r="BE13" s="65"/>
      <c r="BF13" s="69">
        <f t="shared" si="6"/>
        <v>0</v>
      </c>
      <c r="BG13" s="65"/>
      <c r="BH13" s="65"/>
      <c r="BI13" s="65"/>
      <c r="BJ13" s="65"/>
      <c r="BK13" s="65"/>
      <c r="BL13" s="120"/>
      <c r="BM13" s="120"/>
      <c r="BN13" s="120"/>
    </row>
    <row r="14" spans="1:66" s="121" customFormat="1" x14ac:dyDescent="0.25">
      <c r="A14" s="170" t="s">
        <v>207</v>
      </c>
      <c r="B14" s="170" t="s">
        <v>155</v>
      </c>
      <c r="C14" s="170" t="s">
        <v>156</v>
      </c>
      <c r="D14" s="101" t="s">
        <v>157</v>
      </c>
      <c r="E14" s="170" t="s">
        <v>208</v>
      </c>
      <c r="F14" s="170" t="s">
        <v>209</v>
      </c>
      <c r="G14" s="170" t="s">
        <v>208</v>
      </c>
      <c r="H14" s="170" t="s">
        <v>210</v>
      </c>
      <c r="I14" s="171">
        <v>10290</v>
      </c>
      <c r="J14" s="170" t="s">
        <v>162</v>
      </c>
      <c r="K14" s="170" t="s">
        <v>211</v>
      </c>
      <c r="L14" s="172">
        <v>43983</v>
      </c>
      <c r="M14" s="172">
        <v>45808</v>
      </c>
      <c r="N14" s="101">
        <f t="shared" si="0"/>
        <v>2025</v>
      </c>
      <c r="O14" s="173">
        <v>360150</v>
      </c>
      <c r="P14" s="170" t="s">
        <v>287</v>
      </c>
      <c r="Q14" s="174">
        <f t="shared" si="1"/>
        <v>396782.4</v>
      </c>
      <c r="R14" s="68"/>
      <c r="S14" s="119"/>
      <c r="T14" s="119"/>
      <c r="U14" s="119"/>
      <c r="V14" s="62" t="s">
        <v>124</v>
      </c>
      <c r="W14" s="62"/>
      <c r="X14" s="68"/>
      <c r="Y14" s="65"/>
      <c r="Z14" s="69">
        <f t="shared" si="2"/>
        <v>0</v>
      </c>
      <c r="AA14" s="65"/>
      <c r="AB14" s="65"/>
      <c r="AC14" s="65"/>
      <c r="AD14" s="65"/>
      <c r="AE14" s="65"/>
      <c r="AF14" s="68"/>
      <c r="AG14" s="65"/>
      <c r="AH14" s="69">
        <f t="shared" si="3"/>
        <v>0</v>
      </c>
      <c r="AI14" s="65"/>
      <c r="AJ14" s="65"/>
      <c r="AK14" s="65"/>
      <c r="AL14" s="65"/>
      <c r="AM14" s="65"/>
      <c r="AN14" s="68"/>
      <c r="AO14" s="65"/>
      <c r="AP14" s="69">
        <f t="shared" si="4"/>
        <v>0</v>
      </c>
      <c r="AQ14" s="65"/>
      <c r="AR14" s="65"/>
      <c r="AS14" s="65"/>
      <c r="AT14" s="65"/>
      <c r="AU14" s="65"/>
      <c r="AV14" s="68"/>
      <c r="AW14" s="65"/>
      <c r="AX14" s="69">
        <f t="shared" si="5"/>
        <v>0</v>
      </c>
      <c r="AY14" s="65"/>
      <c r="AZ14" s="65"/>
      <c r="BA14" s="65"/>
      <c r="BB14" s="65"/>
      <c r="BC14" s="65"/>
      <c r="BD14" s="68"/>
      <c r="BE14" s="65"/>
      <c r="BF14" s="69">
        <f t="shared" si="6"/>
        <v>0</v>
      </c>
      <c r="BG14" s="65"/>
      <c r="BH14" s="65"/>
      <c r="BI14" s="65"/>
      <c r="BJ14" s="65"/>
      <c r="BK14" s="65"/>
      <c r="BL14" s="120"/>
      <c r="BM14" s="120"/>
      <c r="BN14" s="120"/>
    </row>
    <row r="15" spans="1:66" s="121" customFormat="1" x14ac:dyDescent="0.25">
      <c r="A15" s="170" t="s">
        <v>212</v>
      </c>
      <c r="B15" s="170" t="s">
        <v>155</v>
      </c>
      <c r="C15" s="170" t="s">
        <v>156</v>
      </c>
      <c r="D15" s="101" t="s">
        <v>157</v>
      </c>
      <c r="E15" s="170" t="s">
        <v>213</v>
      </c>
      <c r="F15" s="170" t="s">
        <v>214</v>
      </c>
      <c r="G15" s="170" t="s">
        <v>213</v>
      </c>
      <c r="H15" s="170" t="s">
        <v>210</v>
      </c>
      <c r="I15" s="171">
        <v>22984</v>
      </c>
      <c r="J15" s="170" t="s">
        <v>162</v>
      </c>
      <c r="K15" s="170" t="s">
        <v>215</v>
      </c>
      <c r="L15" s="172">
        <v>44805</v>
      </c>
      <c r="M15" s="172">
        <v>46630</v>
      </c>
      <c r="N15" s="101">
        <f t="shared" si="0"/>
        <v>2028</v>
      </c>
      <c r="O15" s="173">
        <v>534000</v>
      </c>
      <c r="P15" s="170" t="s">
        <v>287</v>
      </c>
      <c r="Q15" s="174">
        <f t="shared" si="1"/>
        <v>615823.04</v>
      </c>
      <c r="R15" s="68"/>
      <c r="S15" s="119"/>
      <c r="T15" s="119"/>
      <c r="U15" s="119"/>
      <c r="V15" s="62" t="s">
        <v>123</v>
      </c>
      <c r="W15" s="62">
        <v>7</v>
      </c>
      <c r="X15" s="68"/>
      <c r="Y15" s="65"/>
      <c r="Z15" s="69">
        <f t="shared" si="2"/>
        <v>0</v>
      </c>
      <c r="AA15" s="65"/>
      <c r="AB15" s="65"/>
      <c r="AC15" s="65"/>
      <c r="AD15" s="65"/>
      <c r="AE15" s="65"/>
      <c r="AF15" s="68"/>
      <c r="AG15" s="65"/>
      <c r="AH15" s="69">
        <f t="shared" si="3"/>
        <v>0</v>
      </c>
      <c r="AI15" s="65"/>
      <c r="AJ15" s="65"/>
      <c r="AK15" s="65"/>
      <c r="AL15" s="65"/>
      <c r="AM15" s="65"/>
      <c r="AN15" s="68"/>
      <c r="AO15" s="65"/>
      <c r="AP15" s="69">
        <f t="shared" si="4"/>
        <v>0</v>
      </c>
      <c r="AQ15" s="65"/>
      <c r="AR15" s="65"/>
      <c r="AS15" s="65"/>
      <c r="AT15" s="65"/>
      <c r="AU15" s="65"/>
      <c r="AV15" s="68"/>
      <c r="AW15" s="65"/>
      <c r="AX15" s="69">
        <f t="shared" si="5"/>
        <v>0</v>
      </c>
      <c r="AY15" s="65"/>
      <c r="AZ15" s="65"/>
      <c r="BA15" s="65"/>
      <c r="BB15" s="65"/>
      <c r="BC15" s="65"/>
      <c r="BD15" s="68"/>
      <c r="BE15" s="65"/>
      <c r="BF15" s="69">
        <f t="shared" si="6"/>
        <v>0</v>
      </c>
      <c r="BG15" s="65"/>
      <c r="BH15" s="65"/>
      <c r="BI15" s="65"/>
      <c r="BJ15" s="65"/>
      <c r="BK15" s="65"/>
      <c r="BL15" s="120"/>
      <c r="BM15" s="120"/>
      <c r="BN15" s="120"/>
    </row>
    <row r="16" spans="1:66" s="121" customFormat="1" x14ac:dyDescent="0.25">
      <c r="A16" s="170" t="s">
        <v>216</v>
      </c>
      <c r="B16" s="170" t="s">
        <v>155</v>
      </c>
      <c r="C16" s="170" t="s">
        <v>156</v>
      </c>
      <c r="D16" s="101" t="s">
        <v>157</v>
      </c>
      <c r="E16" s="170" t="s">
        <v>217</v>
      </c>
      <c r="F16" s="170" t="s">
        <v>218</v>
      </c>
      <c r="G16" s="170" t="s">
        <v>217</v>
      </c>
      <c r="H16" s="170" t="s">
        <v>219</v>
      </c>
      <c r="I16" s="171">
        <v>10826</v>
      </c>
      <c r="J16" s="170" t="s">
        <v>162</v>
      </c>
      <c r="K16" s="170" t="s">
        <v>220</v>
      </c>
      <c r="L16" s="172">
        <v>43922</v>
      </c>
      <c r="M16" s="172">
        <v>45747</v>
      </c>
      <c r="N16" s="101">
        <f t="shared" si="0"/>
        <v>2025</v>
      </c>
      <c r="O16" s="173">
        <v>211104</v>
      </c>
      <c r="P16" s="170" t="s">
        <v>287</v>
      </c>
      <c r="Q16" s="174">
        <f t="shared" si="1"/>
        <v>249644.56</v>
      </c>
      <c r="R16" s="68"/>
      <c r="S16" s="119"/>
      <c r="T16" s="119"/>
      <c r="U16" s="119"/>
      <c r="V16" s="62" t="s">
        <v>124</v>
      </c>
      <c r="W16" s="62"/>
      <c r="X16" s="68"/>
      <c r="Y16" s="65"/>
      <c r="Z16" s="69">
        <f t="shared" si="2"/>
        <v>0</v>
      </c>
      <c r="AA16" s="65"/>
      <c r="AB16" s="65"/>
      <c r="AC16" s="65"/>
      <c r="AD16" s="65"/>
      <c r="AE16" s="65"/>
      <c r="AF16" s="68"/>
      <c r="AG16" s="65"/>
      <c r="AH16" s="69">
        <f t="shared" si="3"/>
        <v>0</v>
      </c>
      <c r="AI16" s="65"/>
      <c r="AJ16" s="65"/>
      <c r="AK16" s="65"/>
      <c r="AL16" s="65"/>
      <c r="AM16" s="65"/>
      <c r="AN16" s="68"/>
      <c r="AO16" s="65"/>
      <c r="AP16" s="69">
        <f t="shared" si="4"/>
        <v>0</v>
      </c>
      <c r="AQ16" s="65"/>
      <c r="AR16" s="65"/>
      <c r="AS16" s="65"/>
      <c r="AT16" s="65"/>
      <c r="AU16" s="65"/>
      <c r="AV16" s="68"/>
      <c r="AW16" s="65"/>
      <c r="AX16" s="69">
        <f t="shared" si="5"/>
        <v>0</v>
      </c>
      <c r="AY16" s="65"/>
      <c r="AZ16" s="65"/>
      <c r="BA16" s="65"/>
      <c r="BB16" s="65"/>
      <c r="BC16" s="65"/>
      <c r="BD16" s="68"/>
      <c r="BE16" s="65"/>
      <c r="BF16" s="69">
        <f t="shared" si="6"/>
        <v>0</v>
      </c>
      <c r="BG16" s="65"/>
      <c r="BH16" s="65"/>
      <c r="BI16" s="65"/>
      <c r="BJ16" s="65"/>
      <c r="BK16" s="65"/>
      <c r="BL16" s="120"/>
      <c r="BM16" s="120"/>
      <c r="BN16" s="120"/>
    </row>
    <row r="17" spans="1:66" s="121" customFormat="1" x14ac:dyDescent="0.25">
      <c r="A17" s="170" t="s">
        <v>221</v>
      </c>
      <c r="B17" s="170" t="s">
        <v>155</v>
      </c>
      <c r="C17" s="170" t="s">
        <v>156</v>
      </c>
      <c r="D17" s="101" t="s">
        <v>157</v>
      </c>
      <c r="E17" s="170" t="s">
        <v>54</v>
      </c>
      <c r="F17" s="170" t="s">
        <v>222</v>
      </c>
      <c r="G17" s="170" t="s">
        <v>54</v>
      </c>
      <c r="H17" s="170" t="s">
        <v>54</v>
      </c>
      <c r="I17" s="171">
        <v>27923</v>
      </c>
      <c r="J17" s="170" t="s">
        <v>162</v>
      </c>
      <c r="K17" s="170" t="s">
        <v>223</v>
      </c>
      <c r="L17" s="172">
        <v>44805</v>
      </c>
      <c r="M17" s="172">
        <v>46630</v>
      </c>
      <c r="N17" s="101">
        <f t="shared" si="0"/>
        <v>2028</v>
      </c>
      <c r="O17" s="173">
        <v>509594.76</v>
      </c>
      <c r="P17" s="170" t="s">
        <v>287</v>
      </c>
      <c r="Q17" s="174">
        <f t="shared" si="1"/>
        <v>609000.64</v>
      </c>
      <c r="R17" s="68"/>
      <c r="S17" s="119"/>
      <c r="T17" s="119"/>
      <c r="U17" s="119"/>
      <c r="V17" s="62" t="s">
        <v>123</v>
      </c>
      <c r="W17" s="62">
        <v>3</v>
      </c>
      <c r="X17" s="68"/>
      <c r="Y17" s="65"/>
      <c r="Z17" s="69">
        <f t="shared" si="2"/>
        <v>0</v>
      </c>
      <c r="AA17" s="65"/>
      <c r="AB17" s="65"/>
      <c r="AC17" s="65"/>
      <c r="AD17" s="65"/>
      <c r="AE17" s="65"/>
      <c r="AF17" s="68"/>
      <c r="AG17" s="65"/>
      <c r="AH17" s="69">
        <f t="shared" si="3"/>
        <v>0</v>
      </c>
      <c r="AI17" s="65"/>
      <c r="AJ17" s="65"/>
      <c r="AK17" s="65"/>
      <c r="AL17" s="65"/>
      <c r="AM17" s="65"/>
      <c r="AN17" s="68"/>
      <c r="AO17" s="65"/>
      <c r="AP17" s="69">
        <f t="shared" si="4"/>
        <v>0</v>
      </c>
      <c r="AQ17" s="65"/>
      <c r="AR17" s="65"/>
      <c r="AS17" s="65"/>
      <c r="AT17" s="65"/>
      <c r="AU17" s="65"/>
      <c r="AV17" s="68"/>
      <c r="AW17" s="65"/>
      <c r="AX17" s="69">
        <f t="shared" si="5"/>
        <v>0</v>
      </c>
      <c r="AY17" s="65"/>
      <c r="AZ17" s="65"/>
      <c r="BA17" s="65"/>
      <c r="BB17" s="65"/>
      <c r="BC17" s="65"/>
      <c r="BD17" s="68"/>
      <c r="BE17" s="65"/>
      <c r="BF17" s="69">
        <f t="shared" si="6"/>
        <v>0</v>
      </c>
      <c r="BG17" s="65"/>
      <c r="BH17" s="65"/>
      <c r="BI17" s="65"/>
      <c r="BJ17" s="65"/>
      <c r="BK17" s="65"/>
      <c r="BL17" s="120"/>
      <c r="BM17" s="120"/>
      <c r="BN17" s="120"/>
    </row>
    <row r="18" spans="1:66" s="121" customFormat="1" x14ac:dyDescent="0.25">
      <c r="A18" s="170" t="s">
        <v>224</v>
      </c>
      <c r="B18" s="170" t="s">
        <v>155</v>
      </c>
      <c r="C18" s="170" t="s">
        <v>156</v>
      </c>
      <c r="D18" s="101" t="s">
        <v>157</v>
      </c>
      <c r="E18" s="170" t="s">
        <v>225</v>
      </c>
      <c r="F18" s="170" t="s">
        <v>226</v>
      </c>
      <c r="G18" s="170" t="s">
        <v>225</v>
      </c>
      <c r="H18" s="170" t="s">
        <v>227</v>
      </c>
      <c r="I18" s="171">
        <v>1395</v>
      </c>
      <c r="J18" s="170" t="s">
        <v>162</v>
      </c>
      <c r="K18" s="170" t="s">
        <v>228</v>
      </c>
      <c r="L18" s="172">
        <v>44440</v>
      </c>
      <c r="M18" s="172">
        <v>46265</v>
      </c>
      <c r="N18" s="101">
        <f t="shared" si="0"/>
        <v>2027</v>
      </c>
      <c r="O18" s="173">
        <v>25110</v>
      </c>
      <c r="P18" s="170" t="s">
        <v>287</v>
      </c>
      <c r="Q18" s="174">
        <f t="shared" si="1"/>
        <v>30076.2</v>
      </c>
      <c r="R18" s="68"/>
      <c r="S18" s="119"/>
      <c r="T18" s="119"/>
      <c r="U18" s="119"/>
      <c r="V18" s="62" t="s">
        <v>124</v>
      </c>
      <c r="W18" s="62"/>
      <c r="X18" s="68"/>
      <c r="Y18" s="65"/>
      <c r="Z18" s="69">
        <f t="shared" si="2"/>
        <v>0</v>
      </c>
      <c r="AA18" s="65"/>
      <c r="AB18" s="65"/>
      <c r="AC18" s="65"/>
      <c r="AD18" s="65"/>
      <c r="AE18" s="65"/>
      <c r="AF18" s="68"/>
      <c r="AG18" s="65"/>
      <c r="AH18" s="69">
        <f t="shared" si="3"/>
        <v>0</v>
      </c>
      <c r="AI18" s="65"/>
      <c r="AJ18" s="65"/>
      <c r="AK18" s="65"/>
      <c r="AL18" s="65"/>
      <c r="AM18" s="65"/>
      <c r="AN18" s="68"/>
      <c r="AO18" s="65"/>
      <c r="AP18" s="69">
        <f t="shared" si="4"/>
        <v>0</v>
      </c>
      <c r="AQ18" s="65"/>
      <c r="AR18" s="65"/>
      <c r="AS18" s="65"/>
      <c r="AT18" s="65"/>
      <c r="AU18" s="65"/>
      <c r="AV18" s="68"/>
      <c r="AW18" s="65"/>
      <c r="AX18" s="69">
        <f t="shared" si="5"/>
        <v>0</v>
      </c>
      <c r="AY18" s="65"/>
      <c r="AZ18" s="65"/>
      <c r="BA18" s="65"/>
      <c r="BB18" s="65"/>
      <c r="BC18" s="65"/>
      <c r="BD18" s="68"/>
      <c r="BE18" s="65"/>
      <c r="BF18" s="69">
        <f t="shared" si="6"/>
        <v>0</v>
      </c>
      <c r="BG18" s="65"/>
      <c r="BH18" s="65"/>
      <c r="BI18" s="65"/>
      <c r="BJ18" s="65"/>
      <c r="BK18" s="65"/>
      <c r="BL18" s="120"/>
      <c r="BM18" s="120"/>
      <c r="BN18" s="120"/>
    </row>
    <row r="19" spans="1:66" s="121" customFormat="1" x14ac:dyDescent="0.25">
      <c r="A19" s="170" t="s">
        <v>229</v>
      </c>
      <c r="B19" s="170" t="s">
        <v>155</v>
      </c>
      <c r="C19" s="170" t="s">
        <v>156</v>
      </c>
      <c r="D19" s="101" t="s">
        <v>157</v>
      </c>
      <c r="E19" s="170" t="s">
        <v>230</v>
      </c>
      <c r="F19" s="170" t="s">
        <v>231</v>
      </c>
      <c r="G19" s="170" t="s">
        <v>230</v>
      </c>
      <c r="H19" s="170" t="s">
        <v>232</v>
      </c>
      <c r="I19" s="171">
        <v>10158</v>
      </c>
      <c r="J19" s="170" t="s">
        <v>162</v>
      </c>
      <c r="K19" s="170" t="s">
        <v>233</v>
      </c>
      <c r="L19" s="172">
        <v>44287</v>
      </c>
      <c r="M19" s="172">
        <v>46112</v>
      </c>
      <c r="N19" s="101">
        <f t="shared" si="0"/>
        <v>2026</v>
      </c>
      <c r="O19" s="173">
        <v>189954.6</v>
      </c>
      <c r="P19" s="170" t="s">
        <v>287</v>
      </c>
      <c r="Q19" s="174">
        <f t="shared" si="1"/>
        <v>226117.08000000002</v>
      </c>
      <c r="R19" s="68"/>
      <c r="S19" s="119"/>
      <c r="T19" s="119"/>
      <c r="U19" s="119"/>
      <c r="V19" s="62" t="s">
        <v>124</v>
      </c>
      <c r="W19" s="62"/>
      <c r="X19" s="68"/>
      <c r="Y19" s="65"/>
      <c r="Z19" s="69">
        <f t="shared" si="2"/>
        <v>0</v>
      </c>
      <c r="AA19" s="65"/>
      <c r="AB19" s="65"/>
      <c r="AC19" s="65"/>
      <c r="AD19" s="65"/>
      <c r="AE19" s="65"/>
      <c r="AF19" s="68"/>
      <c r="AG19" s="65"/>
      <c r="AH19" s="69">
        <f t="shared" si="3"/>
        <v>0</v>
      </c>
      <c r="AI19" s="65"/>
      <c r="AJ19" s="65"/>
      <c r="AK19" s="65"/>
      <c r="AL19" s="65"/>
      <c r="AM19" s="65"/>
      <c r="AN19" s="68"/>
      <c r="AO19" s="65"/>
      <c r="AP19" s="69">
        <f t="shared" si="4"/>
        <v>0</v>
      </c>
      <c r="AQ19" s="65"/>
      <c r="AR19" s="65"/>
      <c r="AS19" s="65"/>
      <c r="AT19" s="65"/>
      <c r="AU19" s="65"/>
      <c r="AV19" s="68"/>
      <c r="AW19" s="65"/>
      <c r="AX19" s="69">
        <f t="shared" si="5"/>
        <v>0</v>
      </c>
      <c r="AY19" s="65"/>
      <c r="AZ19" s="65"/>
      <c r="BA19" s="65"/>
      <c r="BB19" s="65"/>
      <c r="BC19" s="65"/>
      <c r="BD19" s="68"/>
      <c r="BE19" s="65"/>
      <c r="BF19" s="69">
        <f t="shared" si="6"/>
        <v>0</v>
      </c>
      <c r="BG19" s="65"/>
      <c r="BH19" s="65"/>
      <c r="BI19" s="65"/>
      <c r="BJ19" s="65"/>
      <c r="BK19" s="65"/>
      <c r="BL19" s="120"/>
      <c r="BM19" s="120"/>
      <c r="BN19" s="120"/>
    </row>
    <row r="20" spans="1:66" s="121" customFormat="1" x14ac:dyDescent="0.25">
      <c r="A20" s="170" t="s">
        <v>234</v>
      </c>
      <c r="B20" s="170" t="s">
        <v>155</v>
      </c>
      <c r="C20" s="170" t="s">
        <v>156</v>
      </c>
      <c r="D20" s="101" t="s">
        <v>157</v>
      </c>
      <c r="E20" s="170" t="s">
        <v>235</v>
      </c>
      <c r="F20" s="170" t="s">
        <v>236</v>
      </c>
      <c r="G20" s="170" t="s">
        <v>50</v>
      </c>
      <c r="H20" s="170" t="s">
        <v>161</v>
      </c>
      <c r="I20" s="171">
        <v>26084</v>
      </c>
      <c r="J20" s="170" t="s">
        <v>165</v>
      </c>
      <c r="K20" s="170" t="s">
        <v>237</v>
      </c>
      <c r="L20" s="172">
        <v>43891</v>
      </c>
      <c r="M20" s="172">
        <v>45688</v>
      </c>
      <c r="N20" s="101">
        <f t="shared" si="0"/>
        <v>2025</v>
      </c>
      <c r="O20" s="173">
        <v>165881.28</v>
      </c>
      <c r="P20" s="170" t="s">
        <v>287</v>
      </c>
      <c r="Q20" s="174">
        <f t="shared" si="1"/>
        <v>258740.32</v>
      </c>
      <c r="R20" s="68"/>
      <c r="S20" s="119"/>
      <c r="T20" s="119"/>
      <c r="U20" s="119"/>
      <c r="V20" s="62"/>
      <c r="W20" s="62"/>
      <c r="X20" s="68"/>
      <c r="Y20" s="65"/>
      <c r="Z20" s="69">
        <f t="shared" si="2"/>
        <v>0</v>
      </c>
      <c r="AA20" s="65"/>
      <c r="AB20" s="65"/>
      <c r="AC20" s="65"/>
      <c r="AD20" s="65"/>
      <c r="AE20" s="65"/>
      <c r="AF20" s="68"/>
      <c r="AG20" s="65"/>
      <c r="AH20" s="69">
        <f t="shared" si="3"/>
        <v>0</v>
      </c>
      <c r="AI20" s="65"/>
      <c r="AJ20" s="65"/>
      <c r="AK20" s="65"/>
      <c r="AL20" s="65"/>
      <c r="AM20" s="65"/>
      <c r="AN20" s="68"/>
      <c r="AO20" s="65"/>
      <c r="AP20" s="69">
        <f t="shared" si="4"/>
        <v>0</v>
      </c>
      <c r="AQ20" s="65"/>
      <c r="AR20" s="65"/>
      <c r="AS20" s="65"/>
      <c r="AT20" s="65"/>
      <c r="AU20" s="65"/>
      <c r="AV20" s="68"/>
      <c r="AW20" s="65"/>
      <c r="AX20" s="69">
        <f t="shared" si="5"/>
        <v>0</v>
      </c>
      <c r="AY20" s="65"/>
      <c r="AZ20" s="65"/>
      <c r="BA20" s="65"/>
      <c r="BB20" s="65"/>
      <c r="BC20" s="65"/>
      <c r="BD20" s="68"/>
      <c r="BE20" s="65"/>
      <c r="BF20" s="69">
        <f t="shared" si="6"/>
        <v>0</v>
      </c>
      <c r="BG20" s="65"/>
      <c r="BH20" s="65"/>
      <c r="BI20" s="65"/>
      <c r="BJ20" s="65"/>
      <c r="BK20" s="65"/>
      <c r="BL20" s="120"/>
      <c r="BM20" s="120"/>
      <c r="BN20" s="120"/>
    </row>
    <row r="21" spans="1:66" s="121" customFormat="1" x14ac:dyDescent="0.25">
      <c r="A21" s="170" t="s">
        <v>238</v>
      </c>
      <c r="B21" s="170" t="s">
        <v>155</v>
      </c>
      <c r="C21" s="170" t="s">
        <v>156</v>
      </c>
      <c r="D21" s="101" t="s">
        <v>157</v>
      </c>
      <c r="E21" s="170" t="s">
        <v>239</v>
      </c>
      <c r="F21" s="170" t="s">
        <v>240</v>
      </c>
      <c r="G21" s="170" t="s">
        <v>239</v>
      </c>
      <c r="H21" s="170" t="s">
        <v>241</v>
      </c>
      <c r="I21" s="171">
        <v>3043</v>
      </c>
      <c r="J21" s="170" t="s">
        <v>162</v>
      </c>
      <c r="K21" s="170" t="s">
        <v>242</v>
      </c>
      <c r="L21" s="172">
        <v>42917</v>
      </c>
      <c r="M21" s="172">
        <v>46568</v>
      </c>
      <c r="N21" s="101">
        <f t="shared" si="0"/>
        <v>2028</v>
      </c>
      <c r="O21" s="173">
        <v>66185.279999999999</v>
      </c>
      <c r="P21" s="170" t="s">
        <v>289</v>
      </c>
      <c r="Q21" s="174">
        <f t="shared" si="1"/>
        <v>66185.279999999999</v>
      </c>
      <c r="R21" s="68"/>
      <c r="S21" s="119"/>
      <c r="T21" s="119"/>
      <c r="U21" s="119"/>
      <c r="V21" s="62" t="s">
        <v>123</v>
      </c>
      <c r="W21" s="62">
        <v>4</v>
      </c>
      <c r="X21" s="68"/>
      <c r="Y21" s="65"/>
      <c r="Z21" s="69">
        <f t="shared" si="2"/>
        <v>0</v>
      </c>
      <c r="AA21" s="65"/>
      <c r="AB21" s="65"/>
      <c r="AC21" s="65"/>
      <c r="AD21" s="65"/>
      <c r="AE21" s="65"/>
      <c r="AF21" s="68"/>
      <c r="AG21" s="65"/>
      <c r="AH21" s="69">
        <f t="shared" si="3"/>
        <v>0</v>
      </c>
      <c r="AI21" s="65"/>
      <c r="AJ21" s="65"/>
      <c r="AK21" s="65"/>
      <c r="AL21" s="65"/>
      <c r="AM21" s="65"/>
      <c r="AN21" s="68"/>
      <c r="AO21" s="65"/>
      <c r="AP21" s="69">
        <f t="shared" si="4"/>
        <v>0</v>
      </c>
      <c r="AQ21" s="65"/>
      <c r="AR21" s="65"/>
      <c r="AS21" s="65"/>
      <c r="AT21" s="65"/>
      <c r="AU21" s="65"/>
      <c r="AV21" s="68"/>
      <c r="AW21" s="65"/>
      <c r="AX21" s="69">
        <f t="shared" si="5"/>
        <v>0</v>
      </c>
      <c r="AY21" s="65"/>
      <c r="AZ21" s="65"/>
      <c r="BA21" s="65"/>
      <c r="BB21" s="65"/>
      <c r="BC21" s="65"/>
      <c r="BD21" s="68"/>
      <c r="BE21" s="65"/>
      <c r="BF21" s="69">
        <f t="shared" si="6"/>
        <v>0</v>
      </c>
      <c r="BG21" s="65"/>
      <c r="BH21" s="65"/>
      <c r="BI21" s="65"/>
      <c r="BJ21" s="65"/>
      <c r="BK21" s="65"/>
      <c r="BL21" s="120"/>
      <c r="BM21" s="120"/>
      <c r="BN21" s="120"/>
    </row>
    <row r="22" spans="1:66" s="121" customFormat="1" x14ac:dyDescent="0.25">
      <c r="A22" s="170" t="s">
        <v>243</v>
      </c>
      <c r="B22" s="170" t="s">
        <v>155</v>
      </c>
      <c r="C22" s="170" t="s">
        <v>156</v>
      </c>
      <c r="D22" s="101" t="s">
        <v>157</v>
      </c>
      <c r="E22" s="170" t="s">
        <v>244</v>
      </c>
      <c r="F22" s="170" t="s">
        <v>245</v>
      </c>
      <c r="G22" s="170" t="s">
        <v>244</v>
      </c>
      <c r="H22" s="170" t="s">
        <v>246</v>
      </c>
      <c r="I22" s="171">
        <v>8699</v>
      </c>
      <c r="J22" s="170" t="s">
        <v>162</v>
      </c>
      <c r="K22" s="170" t="s">
        <v>247</v>
      </c>
      <c r="L22" s="172">
        <v>43009</v>
      </c>
      <c r="M22" s="172">
        <v>46660</v>
      </c>
      <c r="N22" s="101">
        <f t="shared" si="0"/>
        <v>2028</v>
      </c>
      <c r="O22" s="173">
        <v>221824.56</v>
      </c>
      <c r="P22" s="170" t="s">
        <v>289</v>
      </c>
      <c r="Q22" s="174">
        <f t="shared" si="1"/>
        <v>221824.56</v>
      </c>
      <c r="R22" s="68"/>
      <c r="S22" s="119"/>
      <c r="T22" s="119"/>
      <c r="U22" s="119"/>
      <c r="V22" s="62" t="s">
        <v>123</v>
      </c>
      <c r="W22" s="62">
        <v>9</v>
      </c>
      <c r="X22" s="68"/>
      <c r="Y22" s="65"/>
      <c r="Z22" s="69">
        <f t="shared" si="2"/>
        <v>0</v>
      </c>
      <c r="AA22" s="65"/>
      <c r="AB22" s="65"/>
      <c r="AC22" s="65"/>
      <c r="AD22" s="65"/>
      <c r="AE22" s="65"/>
      <c r="AF22" s="68"/>
      <c r="AG22" s="65"/>
      <c r="AH22" s="69">
        <f t="shared" si="3"/>
        <v>0</v>
      </c>
      <c r="AI22" s="65"/>
      <c r="AJ22" s="65"/>
      <c r="AK22" s="65"/>
      <c r="AL22" s="65"/>
      <c r="AM22" s="65"/>
      <c r="AN22" s="68"/>
      <c r="AO22" s="65"/>
      <c r="AP22" s="69">
        <f t="shared" si="4"/>
        <v>0</v>
      </c>
      <c r="AQ22" s="65"/>
      <c r="AR22" s="65"/>
      <c r="AS22" s="65"/>
      <c r="AT22" s="65"/>
      <c r="AU22" s="65"/>
      <c r="AV22" s="68"/>
      <c r="AW22" s="65"/>
      <c r="AX22" s="69">
        <f t="shared" si="5"/>
        <v>0</v>
      </c>
      <c r="AY22" s="65"/>
      <c r="AZ22" s="65"/>
      <c r="BA22" s="65"/>
      <c r="BB22" s="65"/>
      <c r="BC22" s="65"/>
      <c r="BD22" s="68"/>
      <c r="BE22" s="65"/>
      <c r="BF22" s="69">
        <f t="shared" si="6"/>
        <v>0</v>
      </c>
      <c r="BG22" s="65"/>
      <c r="BH22" s="65"/>
      <c r="BI22" s="65"/>
      <c r="BJ22" s="65"/>
      <c r="BK22" s="65"/>
      <c r="BL22" s="120"/>
      <c r="BM22" s="120"/>
      <c r="BN22" s="120"/>
    </row>
    <row r="23" spans="1:66" s="121" customFormat="1" x14ac:dyDescent="0.25">
      <c r="A23" s="170" t="s">
        <v>248</v>
      </c>
      <c r="B23" s="170" t="s">
        <v>155</v>
      </c>
      <c r="C23" s="170" t="s">
        <v>156</v>
      </c>
      <c r="D23" s="101" t="s">
        <v>157</v>
      </c>
      <c r="E23" s="170" t="s">
        <v>249</v>
      </c>
      <c r="F23" s="170" t="s">
        <v>250</v>
      </c>
      <c r="G23" s="170" t="s">
        <v>49</v>
      </c>
      <c r="H23" s="170" t="s">
        <v>210</v>
      </c>
      <c r="I23" s="171">
        <v>17999</v>
      </c>
      <c r="J23" s="170" t="s">
        <v>162</v>
      </c>
      <c r="K23" s="170" t="s">
        <v>251</v>
      </c>
      <c r="L23" s="172">
        <v>43891</v>
      </c>
      <c r="M23" s="172">
        <v>47542</v>
      </c>
      <c r="N23" s="101">
        <f t="shared" si="0"/>
        <v>2030</v>
      </c>
      <c r="O23" s="173">
        <v>701961</v>
      </c>
      <c r="P23" s="170" t="s">
        <v>289</v>
      </c>
      <c r="Q23" s="174">
        <f t="shared" si="1"/>
        <v>701961</v>
      </c>
      <c r="R23" s="68"/>
      <c r="S23" s="119"/>
      <c r="T23" s="119"/>
      <c r="U23" s="119"/>
      <c r="V23" s="62" t="s">
        <v>123</v>
      </c>
      <c r="W23" s="62">
        <v>10</v>
      </c>
      <c r="X23" s="68"/>
      <c r="Y23" s="65"/>
      <c r="Z23" s="69">
        <f t="shared" si="2"/>
        <v>0</v>
      </c>
      <c r="AA23" s="65"/>
      <c r="AB23" s="65"/>
      <c r="AC23" s="65"/>
      <c r="AD23" s="65"/>
      <c r="AE23" s="65"/>
      <c r="AF23" s="68"/>
      <c r="AG23" s="65"/>
      <c r="AH23" s="69">
        <f t="shared" si="3"/>
        <v>0</v>
      </c>
      <c r="AI23" s="65"/>
      <c r="AJ23" s="65"/>
      <c r="AK23" s="65"/>
      <c r="AL23" s="65"/>
      <c r="AM23" s="65"/>
      <c r="AN23" s="68"/>
      <c r="AO23" s="65"/>
      <c r="AP23" s="69">
        <f t="shared" si="4"/>
        <v>0</v>
      </c>
      <c r="AQ23" s="65"/>
      <c r="AR23" s="65"/>
      <c r="AS23" s="65"/>
      <c r="AT23" s="65"/>
      <c r="AU23" s="65"/>
      <c r="AV23" s="68"/>
      <c r="AW23" s="65"/>
      <c r="AX23" s="69">
        <f t="shared" si="5"/>
        <v>0</v>
      </c>
      <c r="AY23" s="65"/>
      <c r="AZ23" s="65"/>
      <c r="BA23" s="65"/>
      <c r="BB23" s="65"/>
      <c r="BC23" s="65"/>
      <c r="BD23" s="68"/>
      <c r="BE23" s="65"/>
      <c r="BF23" s="69">
        <f t="shared" si="6"/>
        <v>0</v>
      </c>
      <c r="BG23" s="65"/>
      <c r="BH23" s="65"/>
      <c r="BI23" s="65"/>
      <c r="BJ23" s="65"/>
      <c r="BK23" s="65"/>
      <c r="BL23" s="120"/>
      <c r="BM23" s="120"/>
      <c r="BN23" s="120"/>
    </row>
    <row r="24" spans="1:66" s="121" customFormat="1" x14ac:dyDescent="0.25">
      <c r="A24" s="170" t="s">
        <v>252</v>
      </c>
      <c r="B24" s="170" t="s">
        <v>155</v>
      </c>
      <c r="C24" s="170" t="s">
        <v>156</v>
      </c>
      <c r="D24" s="101" t="s">
        <v>157</v>
      </c>
      <c r="E24" s="170" t="s">
        <v>253</v>
      </c>
      <c r="F24" s="170" t="s">
        <v>254</v>
      </c>
      <c r="G24" s="170" t="s">
        <v>253</v>
      </c>
      <c r="H24" s="170" t="s">
        <v>255</v>
      </c>
      <c r="I24" s="171">
        <v>15079</v>
      </c>
      <c r="J24" s="170" t="s">
        <v>162</v>
      </c>
      <c r="K24" s="170" t="s">
        <v>256</v>
      </c>
      <c r="L24" s="172">
        <v>44105</v>
      </c>
      <c r="M24" s="172">
        <v>47756</v>
      </c>
      <c r="N24" s="101">
        <f t="shared" si="0"/>
        <v>2031</v>
      </c>
      <c r="O24" s="173">
        <v>315567.96000000002</v>
      </c>
      <c r="P24" s="170" t="s">
        <v>287</v>
      </c>
      <c r="Q24" s="174">
        <f t="shared" si="1"/>
        <v>369249.2</v>
      </c>
      <c r="R24" s="68"/>
      <c r="S24" s="119"/>
      <c r="T24" s="119"/>
      <c r="U24" s="119"/>
      <c r="V24" s="62" t="s">
        <v>123</v>
      </c>
      <c r="W24" s="62">
        <v>6</v>
      </c>
      <c r="X24" s="68"/>
      <c r="Y24" s="65"/>
      <c r="Z24" s="69">
        <f t="shared" si="2"/>
        <v>0</v>
      </c>
      <c r="AA24" s="65"/>
      <c r="AB24" s="65"/>
      <c r="AC24" s="65"/>
      <c r="AD24" s="65"/>
      <c r="AE24" s="65"/>
      <c r="AF24" s="68"/>
      <c r="AG24" s="65"/>
      <c r="AH24" s="69">
        <f t="shared" si="3"/>
        <v>0</v>
      </c>
      <c r="AI24" s="65"/>
      <c r="AJ24" s="65"/>
      <c r="AK24" s="65"/>
      <c r="AL24" s="65"/>
      <c r="AM24" s="65"/>
      <c r="AN24" s="68"/>
      <c r="AO24" s="65"/>
      <c r="AP24" s="69">
        <f t="shared" si="4"/>
        <v>0</v>
      </c>
      <c r="AQ24" s="65"/>
      <c r="AR24" s="65"/>
      <c r="AS24" s="65"/>
      <c r="AT24" s="65"/>
      <c r="AU24" s="65"/>
      <c r="AV24" s="68"/>
      <c r="AW24" s="65"/>
      <c r="AX24" s="69">
        <f t="shared" si="5"/>
        <v>0</v>
      </c>
      <c r="AY24" s="65"/>
      <c r="AZ24" s="65"/>
      <c r="BA24" s="65"/>
      <c r="BB24" s="65"/>
      <c r="BC24" s="65"/>
      <c r="BD24" s="68"/>
      <c r="BE24" s="65"/>
      <c r="BF24" s="69">
        <f t="shared" si="6"/>
        <v>0</v>
      </c>
      <c r="BG24" s="65"/>
      <c r="BH24" s="65"/>
      <c r="BI24" s="65"/>
      <c r="BJ24" s="65"/>
      <c r="BK24" s="65"/>
      <c r="BL24" s="120"/>
      <c r="BM24" s="120"/>
      <c r="BN24" s="120"/>
    </row>
    <row r="25" spans="1:66" s="121" customFormat="1" x14ac:dyDescent="0.25">
      <c r="A25" s="170" t="s">
        <v>257</v>
      </c>
      <c r="B25" s="170" t="s">
        <v>155</v>
      </c>
      <c r="C25" s="170" t="s">
        <v>156</v>
      </c>
      <c r="D25" s="101" t="s">
        <v>157</v>
      </c>
      <c r="E25" s="170"/>
      <c r="F25" s="170" t="s">
        <v>258</v>
      </c>
      <c r="G25" s="170" t="s">
        <v>259</v>
      </c>
      <c r="H25" s="170" t="s">
        <v>260</v>
      </c>
      <c r="I25" s="171">
        <v>2145</v>
      </c>
      <c r="J25" s="170" t="s">
        <v>162</v>
      </c>
      <c r="K25" s="170" t="s">
        <v>261</v>
      </c>
      <c r="L25" s="172">
        <v>45170</v>
      </c>
      <c r="M25" s="172">
        <v>46996</v>
      </c>
      <c r="N25" s="101">
        <f t="shared" si="0"/>
        <v>2029</v>
      </c>
      <c r="O25" s="173">
        <v>53625</v>
      </c>
      <c r="P25" s="170" t="s">
        <v>289</v>
      </c>
      <c r="Q25" s="174">
        <f>IF(P25="Yes",O25*1,I25*3.56+O25)</f>
        <v>53625</v>
      </c>
      <c r="R25" s="68"/>
      <c r="S25" s="119"/>
      <c r="T25" s="119"/>
      <c r="U25" s="119"/>
      <c r="V25" s="62" t="s">
        <v>123</v>
      </c>
      <c r="W25" s="62"/>
      <c r="X25" s="68"/>
      <c r="Y25" s="65"/>
      <c r="Z25" s="69">
        <f t="shared" si="2"/>
        <v>0</v>
      </c>
      <c r="AA25" s="65"/>
      <c r="AB25" s="65"/>
      <c r="AC25" s="65"/>
      <c r="AD25" s="65"/>
      <c r="AE25" s="65"/>
      <c r="AF25" s="68"/>
      <c r="AG25" s="65"/>
      <c r="AH25" s="69">
        <f t="shared" si="3"/>
        <v>0</v>
      </c>
      <c r="AI25" s="65"/>
      <c r="AJ25" s="65"/>
      <c r="AK25" s="65"/>
      <c r="AL25" s="65"/>
      <c r="AM25" s="65"/>
      <c r="AN25" s="68"/>
      <c r="AO25" s="65"/>
      <c r="AP25" s="69">
        <f t="shared" si="4"/>
        <v>0</v>
      </c>
      <c r="AQ25" s="65"/>
      <c r="AR25" s="65"/>
      <c r="AS25" s="65"/>
      <c r="AT25" s="65"/>
      <c r="AU25" s="65"/>
      <c r="AV25" s="68"/>
      <c r="AW25" s="65"/>
      <c r="AX25" s="69">
        <f t="shared" si="5"/>
        <v>0</v>
      </c>
      <c r="AY25" s="65"/>
      <c r="AZ25" s="65"/>
      <c r="BA25" s="65"/>
      <c r="BB25" s="65"/>
      <c r="BC25" s="65"/>
      <c r="BD25" s="68"/>
      <c r="BE25" s="65"/>
      <c r="BF25" s="69">
        <f>BD25+BE25</f>
        <v>0</v>
      </c>
      <c r="BG25" s="65"/>
      <c r="BH25" s="65"/>
      <c r="BI25" s="65"/>
      <c r="BJ25" s="65"/>
      <c r="BK25" s="65"/>
      <c r="BL25" s="120"/>
      <c r="BM25" s="120"/>
      <c r="BN25" s="120"/>
    </row>
    <row r="26" spans="1:66" s="77" customFormat="1" x14ac:dyDescent="0.25">
      <c r="A26" s="175"/>
      <c r="B26" s="175"/>
      <c r="C26" s="175"/>
      <c r="D26" s="158"/>
      <c r="E26" s="175"/>
      <c r="F26" s="175"/>
      <c r="G26" s="175"/>
      <c r="H26" s="175"/>
      <c r="I26" s="176">
        <f>SUM(I8:I25)</f>
        <v>260380</v>
      </c>
      <c r="J26" s="177"/>
      <c r="K26" s="175"/>
      <c r="L26" s="175"/>
      <c r="M26" s="175"/>
      <c r="N26" s="175"/>
      <c r="O26" s="175">
        <f>SUM(O8:O25)</f>
        <v>5690312.7599999998</v>
      </c>
      <c r="P26" s="175"/>
      <c r="Q26" s="175">
        <f>SUM(Q8:Q25)</f>
        <v>6351269.4800000004</v>
      </c>
      <c r="S26" s="77">
        <f>SUM(S8:S25)</f>
        <v>0</v>
      </c>
      <c r="T26" s="77">
        <f>SUM(T8:T25)</f>
        <v>0</v>
      </c>
      <c r="U26" s="77">
        <f>SUM(U8:U25)</f>
        <v>0</v>
      </c>
      <c r="V26" s="71"/>
      <c r="W26" s="71"/>
      <c r="X26" s="77">
        <f t="shared" ref="X26:BK26" si="7">SUM(X8:X25)</f>
        <v>0</v>
      </c>
      <c r="Y26" s="77">
        <f t="shared" si="7"/>
        <v>0</v>
      </c>
      <c r="Z26" s="77">
        <f t="shared" si="7"/>
        <v>0</v>
      </c>
      <c r="AA26" s="77">
        <f t="shared" si="7"/>
        <v>0</v>
      </c>
      <c r="AB26" s="77">
        <f t="shared" si="7"/>
        <v>0</v>
      </c>
      <c r="AC26" s="77">
        <f t="shared" si="7"/>
        <v>0</v>
      </c>
      <c r="AD26" s="77">
        <f t="shared" si="7"/>
        <v>0</v>
      </c>
      <c r="AE26" s="77">
        <f t="shared" si="7"/>
        <v>0</v>
      </c>
      <c r="AF26" s="77">
        <f t="shared" si="7"/>
        <v>0</v>
      </c>
      <c r="AG26" s="77">
        <f t="shared" si="7"/>
        <v>0</v>
      </c>
      <c r="AH26" s="77">
        <f t="shared" si="7"/>
        <v>0</v>
      </c>
      <c r="AI26" s="77">
        <f t="shared" si="7"/>
        <v>0</v>
      </c>
      <c r="AJ26" s="77">
        <f t="shared" si="7"/>
        <v>0</v>
      </c>
      <c r="AK26" s="77">
        <f t="shared" si="7"/>
        <v>0</v>
      </c>
      <c r="AL26" s="77">
        <f t="shared" si="7"/>
        <v>0</v>
      </c>
      <c r="AM26" s="77">
        <f t="shared" si="7"/>
        <v>0</v>
      </c>
      <c r="AN26" s="77">
        <f t="shared" si="7"/>
        <v>0</v>
      </c>
      <c r="AO26" s="77">
        <f t="shared" si="7"/>
        <v>0</v>
      </c>
      <c r="AP26" s="77">
        <f t="shared" si="7"/>
        <v>0</v>
      </c>
      <c r="AQ26" s="77">
        <f t="shared" si="7"/>
        <v>0</v>
      </c>
      <c r="AR26" s="77">
        <f t="shared" si="7"/>
        <v>0</v>
      </c>
      <c r="AS26" s="77">
        <f t="shared" si="7"/>
        <v>0</v>
      </c>
      <c r="AT26" s="77">
        <f t="shared" si="7"/>
        <v>0</v>
      </c>
      <c r="AU26" s="77">
        <f t="shared" si="7"/>
        <v>0</v>
      </c>
      <c r="AV26" s="77">
        <f t="shared" si="7"/>
        <v>0</v>
      </c>
      <c r="AW26" s="77">
        <f t="shared" si="7"/>
        <v>0</v>
      </c>
      <c r="AX26" s="77">
        <f t="shared" si="7"/>
        <v>0</v>
      </c>
      <c r="AY26" s="77">
        <f t="shared" si="7"/>
        <v>0</v>
      </c>
      <c r="AZ26" s="77">
        <f t="shared" si="7"/>
        <v>0</v>
      </c>
      <c r="BA26" s="77">
        <f t="shared" si="7"/>
        <v>0</v>
      </c>
      <c r="BB26" s="77">
        <f t="shared" si="7"/>
        <v>0</v>
      </c>
      <c r="BC26" s="77">
        <f t="shared" si="7"/>
        <v>0</v>
      </c>
      <c r="BD26" s="77">
        <f t="shared" si="7"/>
        <v>0</v>
      </c>
      <c r="BE26" s="77">
        <f t="shared" si="7"/>
        <v>0</v>
      </c>
      <c r="BF26" s="77">
        <f t="shared" si="7"/>
        <v>0</v>
      </c>
      <c r="BG26" s="77">
        <f t="shared" si="7"/>
        <v>0</v>
      </c>
      <c r="BH26" s="77">
        <f t="shared" si="7"/>
        <v>0</v>
      </c>
      <c r="BI26" s="77">
        <f t="shared" si="7"/>
        <v>0</v>
      </c>
      <c r="BJ26" s="77">
        <f t="shared" si="7"/>
        <v>0</v>
      </c>
      <c r="BK26" s="77">
        <f t="shared" si="7"/>
        <v>0</v>
      </c>
    </row>
    <row r="27" spans="1:66" x14ac:dyDescent="0.25">
      <c r="A27" s="78"/>
      <c r="B27" s="78"/>
      <c r="C27" s="78"/>
      <c r="D27" s="73"/>
      <c r="E27" s="78"/>
      <c r="F27" s="78"/>
      <c r="G27" s="78"/>
      <c r="H27" s="78"/>
      <c r="I27" s="79"/>
      <c r="J27" s="80"/>
    </row>
    <row r="28" spans="1:66" x14ac:dyDescent="0.25">
      <c r="A28" s="166"/>
      <c r="B28" s="166"/>
      <c r="C28" s="166"/>
      <c r="D28" s="73"/>
      <c r="E28" s="78"/>
      <c r="F28" s="78"/>
      <c r="G28" s="78"/>
      <c r="H28" s="78"/>
      <c r="I28" s="79"/>
      <c r="J28" s="80"/>
    </row>
    <row r="29" spans="1:66" x14ac:dyDescent="0.25">
      <c r="A29" s="263" t="s">
        <v>55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82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4" t="s">
        <v>55</v>
      </c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3" t="s">
        <v>55</v>
      </c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</row>
    <row r="30" spans="1:66" s="50" customFormat="1" x14ac:dyDescent="0.25">
      <c r="A30" s="259" t="s">
        <v>56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109" t="s">
        <v>4</v>
      </c>
      <c r="R30" s="167"/>
      <c r="S30" s="255"/>
      <c r="T30" s="256"/>
      <c r="U30" s="257"/>
      <c r="V30" s="250" t="s">
        <v>6</v>
      </c>
      <c r="W30" s="251"/>
      <c r="X30" s="246" t="s">
        <v>7</v>
      </c>
      <c r="Y30" s="246"/>
      <c r="Z30" s="246"/>
      <c r="AA30" s="241" t="s">
        <v>8</v>
      </c>
      <c r="AB30" s="246" t="s">
        <v>9</v>
      </c>
      <c r="AC30" s="246"/>
      <c r="AD30" s="246"/>
      <c r="AE30" s="241" t="s">
        <v>10</v>
      </c>
      <c r="AF30" s="246" t="s">
        <v>11</v>
      </c>
      <c r="AG30" s="246"/>
      <c r="AH30" s="246"/>
      <c r="AI30" s="241" t="s">
        <v>8</v>
      </c>
      <c r="AJ30" s="246" t="s">
        <v>9</v>
      </c>
      <c r="AK30" s="246"/>
      <c r="AL30" s="246"/>
      <c r="AM30" s="241" t="s">
        <v>10</v>
      </c>
      <c r="AN30" s="246" t="s">
        <v>11</v>
      </c>
      <c r="AO30" s="246"/>
      <c r="AP30" s="246"/>
      <c r="AQ30" s="241" t="s">
        <v>8</v>
      </c>
      <c r="AR30" s="246" t="s">
        <v>9</v>
      </c>
      <c r="AS30" s="246"/>
      <c r="AT30" s="246"/>
      <c r="AU30" s="241" t="s">
        <v>10</v>
      </c>
      <c r="AV30" s="246" t="s">
        <v>11</v>
      </c>
      <c r="AW30" s="246"/>
      <c r="AX30" s="246"/>
      <c r="AY30" s="241" t="s">
        <v>8</v>
      </c>
      <c r="AZ30" s="246" t="s">
        <v>9</v>
      </c>
      <c r="BA30" s="246"/>
      <c r="BB30" s="246"/>
      <c r="BC30" s="241" t="s">
        <v>10</v>
      </c>
      <c r="BD30" s="246" t="s">
        <v>11</v>
      </c>
      <c r="BE30" s="246"/>
      <c r="BF30" s="246"/>
      <c r="BG30" s="241" t="s">
        <v>8</v>
      </c>
      <c r="BH30" s="246" t="s">
        <v>9</v>
      </c>
      <c r="BI30" s="246"/>
      <c r="BJ30" s="246"/>
      <c r="BK30" s="241" t="s">
        <v>10</v>
      </c>
      <c r="BL30" s="250"/>
      <c r="BM30" s="258"/>
      <c r="BN30" s="251"/>
    </row>
    <row r="31" spans="1:66" s="111" customFormat="1" ht="14.45" customHeight="1" x14ac:dyDescent="0.25">
      <c r="A31" s="260" t="s">
        <v>12</v>
      </c>
      <c r="B31" s="260" t="s">
        <v>13</v>
      </c>
      <c r="C31" s="260" t="s">
        <v>14</v>
      </c>
      <c r="D31" s="260" t="s">
        <v>15</v>
      </c>
      <c r="E31" s="260" t="s">
        <v>16</v>
      </c>
      <c r="F31" s="260" t="s">
        <v>17</v>
      </c>
      <c r="G31" s="260" t="s">
        <v>18</v>
      </c>
      <c r="H31" s="260" t="s">
        <v>19</v>
      </c>
      <c r="I31" s="262" t="s">
        <v>20</v>
      </c>
      <c r="J31" s="262" t="s">
        <v>21</v>
      </c>
      <c r="K31" s="260" t="s">
        <v>22</v>
      </c>
      <c r="L31" s="260" t="s">
        <v>23</v>
      </c>
      <c r="M31" s="260" t="s">
        <v>24</v>
      </c>
      <c r="N31" s="261" t="s">
        <v>288</v>
      </c>
      <c r="O31" s="260" t="s">
        <v>25</v>
      </c>
      <c r="P31" s="260" t="s">
        <v>26</v>
      </c>
      <c r="Q31" s="260" t="s">
        <v>57</v>
      </c>
      <c r="R31" s="168"/>
      <c r="S31" s="247" t="s">
        <v>28</v>
      </c>
      <c r="T31" s="248"/>
      <c r="U31" s="249"/>
      <c r="V31" s="253"/>
      <c r="W31" s="254"/>
      <c r="X31" s="247" t="s">
        <v>29</v>
      </c>
      <c r="Y31" s="248"/>
      <c r="Z31" s="248"/>
      <c r="AA31" s="248"/>
      <c r="AB31" s="248"/>
      <c r="AC31" s="248"/>
      <c r="AD31" s="248"/>
      <c r="AE31" s="249"/>
      <c r="AF31" s="247" t="s">
        <v>30</v>
      </c>
      <c r="AG31" s="248"/>
      <c r="AH31" s="248"/>
      <c r="AI31" s="248"/>
      <c r="AJ31" s="248"/>
      <c r="AK31" s="248"/>
      <c r="AL31" s="248"/>
      <c r="AM31" s="249"/>
      <c r="AN31" s="247" t="s">
        <v>31</v>
      </c>
      <c r="AO31" s="248"/>
      <c r="AP31" s="248"/>
      <c r="AQ31" s="248"/>
      <c r="AR31" s="248"/>
      <c r="AS31" s="248"/>
      <c r="AT31" s="248"/>
      <c r="AU31" s="249"/>
      <c r="AV31" s="247" t="s">
        <v>32</v>
      </c>
      <c r="AW31" s="248"/>
      <c r="AX31" s="248"/>
      <c r="AY31" s="248"/>
      <c r="AZ31" s="248"/>
      <c r="BA31" s="248"/>
      <c r="BB31" s="248"/>
      <c r="BC31" s="249"/>
      <c r="BD31" s="247" t="s">
        <v>33</v>
      </c>
      <c r="BE31" s="248"/>
      <c r="BF31" s="248"/>
      <c r="BG31" s="248"/>
      <c r="BH31" s="248"/>
      <c r="BI31" s="248"/>
      <c r="BJ31" s="248"/>
      <c r="BK31" s="249"/>
      <c r="BL31" s="56"/>
      <c r="BM31" s="56"/>
      <c r="BN31" s="56"/>
    </row>
    <row r="32" spans="1:66" s="160" customFormat="1" ht="75" x14ac:dyDescent="0.25">
      <c r="A32" s="260"/>
      <c r="B32" s="260"/>
      <c r="C32" s="260"/>
      <c r="D32" s="260"/>
      <c r="E32" s="260"/>
      <c r="F32" s="260"/>
      <c r="G32" s="260"/>
      <c r="H32" s="260"/>
      <c r="I32" s="262"/>
      <c r="J32" s="262"/>
      <c r="K32" s="260"/>
      <c r="L32" s="260"/>
      <c r="M32" s="260"/>
      <c r="N32" s="261"/>
      <c r="O32" s="260"/>
      <c r="P32" s="260"/>
      <c r="Q32" s="260"/>
      <c r="R32" s="86"/>
      <c r="S32" s="235" t="s">
        <v>35</v>
      </c>
      <c r="T32" s="235" t="s">
        <v>36</v>
      </c>
      <c r="U32" s="235" t="s">
        <v>37</v>
      </c>
      <c r="V32" s="236" t="s">
        <v>38</v>
      </c>
      <c r="W32" s="236" t="s">
        <v>39</v>
      </c>
      <c r="X32" s="235" t="s">
        <v>40</v>
      </c>
      <c r="Y32" s="235" t="s">
        <v>41</v>
      </c>
      <c r="Z32" s="235" t="s">
        <v>42</v>
      </c>
      <c r="AA32" s="235" t="s">
        <v>43</v>
      </c>
      <c r="AB32" s="235" t="s">
        <v>35</v>
      </c>
      <c r="AC32" s="235" t="s">
        <v>36</v>
      </c>
      <c r="AD32" s="235" t="s">
        <v>44</v>
      </c>
      <c r="AE32" s="235" t="s">
        <v>45</v>
      </c>
      <c r="AF32" s="235" t="s">
        <v>40</v>
      </c>
      <c r="AG32" s="235" t="s">
        <v>41</v>
      </c>
      <c r="AH32" s="235" t="s">
        <v>42</v>
      </c>
      <c r="AI32" s="235" t="s">
        <v>43</v>
      </c>
      <c r="AJ32" s="235" t="s">
        <v>35</v>
      </c>
      <c r="AK32" s="235" t="s">
        <v>36</v>
      </c>
      <c r="AL32" s="235" t="s">
        <v>44</v>
      </c>
      <c r="AM32" s="235" t="s">
        <v>45</v>
      </c>
      <c r="AN32" s="235" t="s">
        <v>40</v>
      </c>
      <c r="AO32" s="235" t="s">
        <v>41</v>
      </c>
      <c r="AP32" s="235" t="s">
        <v>42</v>
      </c>
      <c r="AQ32" s="235" t="s">
        <v>43</v>
      </c>
      <c r="AR32" s="235" t="s">
        <v>35</v>
      </c>
      <c r="AS32" s="235" t="s">
        <v>36</v>
      </c>
      <c r="AT32" s="235" t="s">
        <v>44</v>
      </c>
      <c r="AU32" s="235" t="s">
        <v>45</v>
      </c>
      <c r="AV32" s="235" t="s">
        <v>40</v>
      </c>
      <c r="AW32" s="235" t="s">
        <v>41</v>
      </c>
      <c r="AX32" s="235" t="s">
        <v>42</v>
      </c>
      <c r="AY32" s="235" t="s">
        <v>43</v>
      </c>
      <c r="AZ32" s="235" t="s">
        <v>35</v>
      </c>
      <c r="BA32" s="235" t="s">
        <v>36</v>
      </c>
      <c r="BB32" s="235" t="s">
        <v>44</v>
      </c>
      <c r="BC32" s="235" t="s">
        <v>45</v>
      </c>
      <c r="BD32" s="235" t="s">
        <v>40</v>
      </c>
      <c r="BE32" s="235" t="s">
        <v>41</v>
      </c>
      <c r="BF32" s="235" t="s">
        <v>42</v>
      </c>
      <c r="BG32" s="235" t="s">
        <v>43</v>
      </c>
      <c r="BH32" s="235" t="s">
        <v>35</v>
      </c>
      <c r="BI32" s="235" t="s">
        <v>36</v>
      </c>
      <c r="BJ32" s="235" t="s">
        <v>44</v>
      </c>
      <c r="BK32" s="235" t="s">
        <v>45</v>
      </c>
      <c r="BL32" s="60" t="s">
        <v>46</v>
      </c>
      <c r="BM32" s="60" t="s">
        <v>47</v>
      </c>
      <c r="BN32" s="60" t="s">
        <v>48</v>
      </c>
    </row>
    <row r="33" spans="1:66" s="71" customFormat="1" x14ac:dyDescent="0.25">
      <c r="A33" s="61"/>
      <c r="B33" s="161" t="s">
        <v>155</v>
      </c>
      <c r="C33" s="161" t="s">
        <v>156</v>
      </c>
      <c r="D33" s="62" t="s">
        <v>157</v>
      </c>
      <c r="E33" s="61"/>
      <c r="F33" s="61"/>
      <c r="G33" s="61"/>
      <c r="H33" s="61"/>
      <c r="I33" s="162"/>
      <c r="J33" s="161"/>
      <c r="K33" s="161"/>
      <c r="L33" s="163"/>
      <c r="M33" s="163"/>
      <c r="N33" s="62"/>
      <c r="O33" s="119"/>
      <c r="P33" s="161"/>
      <c r="Q33" s="68">
        <f>IF(P33="Yes",O33*1,I33*3.56+O33)</f>
        <v>0</v>
      </c>
      <c r="R33" s="66"/>
      <c r="S33" s="65"/>
      <c r="T33" s="65"/>
      <c r="U33" s="65"/>
      <c r="V33" s="62"/>
      <c r="W33" s="66"/>
      <c r="X33" s="65"/>
      <c r="Y33" s="65"/>
      <c r="Z33" s="69">
        <f>X33+Y33</f>
        <v>0</v>
      </c>
      <c r="AA33" s="65"/>
      <c r="AB33" s="65"/>
      <c r="AC33" s="65"/>
      <c r="AD33" s="65"/>
      <c r="AE33" s="65"/>
      <c r="AF33" s="65"/>
      <c r="AG33" s="65"/>
      <c r="AH33" s="69">
        <f>AF33+AG33</f>
        <v>0</v>
      </c>
      <c r="AI33" s="65"/>
      <c r="AJ33" s="65"/>
      <c r="AK33" s="65"/>
      <c r="AL33" s="65"/>
      <c r="AM33" s="65"/>
      <c r="AN33" s="65"/>
      <c r="AO33" s="65"/>
      <c r="AP33" s="69">
        <f>AN33+AO33</f>
        <v>0</v>
      </c>
      <c r="AQ33" s="65"/>
      <c r="AR33" s="65"/>
      <c r="AS33" s="65"/>
      <c r="AT33" s="65"/>
      <c r="AU33" s="65"/>
      <c r="AV33" s="65"/>
      <c r="AW33" s="65"/>
      <c r="AX33" s="69">
        <f>AV33+AW33</f>
        <v>0</v>
      </c>
      <c r="AY33" s="65"/>
      <c r="AZ33" s="65"/>
      <c r="BA33" s="65"/>
      <c r="BB33" s="65"/>
      <c r="BC33" s="65"/>
      <c r="BD33" s="65"/>
      <c r="BE33" s="65"/>
      <c r="BF33" s="69">
        <f>BD33+BE33</f>
        <v>0</v>
      </c>
      <c r="BG33" s="65"/>
      <c r="BH33" s="65"/>
      <c r="BI33" s="65"/>
      <c r="BJ33" s="65"/>
      <c r="BK33" s="65"/>
      <c r="BL33" s="66"/>
      <c r="BM33" s="66"/>
      <c r="BN33" s="66"/>
    </row>
    <row r="34" spans="1:66" s="71" customFormat="1" x14ac:dyDescent="0.25">
      <c r="A34" s="61"/>
      <c r="B34" s="161" t="s">
        <v>155</v>
      </c>
      <c r="C34" s="161" t="s">
        <v>156</v>
      </c>
      <c r="D34" s="62" t="s">
        <v>157</v>
      </c>
      <c r="E34" s="61"/>
      <c r="F34" s="61"/>
      <c r="G34" s="61"/>
      <c r="H34" s="61"/>
      <c r="I34" s="162"/>
      <c r="J34" s="161"/>
      <c r="K34" s="161"/>
      <c r="L34" s="163"/>
      <c r="M34" s="163"/>
      <c r="N34" s="62"/>
      <c r="O34" s="119"/>
      <c r="P34" s="161"/>
      <c r="Q34" s="68">
        <f t="shared" ref="Q34:Q46" si="8">IF(P34="Yes",O34*1,I34*3.56+O34)</f>
        <v>0</v>
      </c>
      <c r="R34" s="66"/>
      <c r="S34" s="65"/>
      <c r="T34" s="65"/>
      <c r="U34" s="65"/>
      <c r="V34" s="62"/>
      <c r="W34" s="66"/>
      <c r="X34" s="65"/>
      <c r="Y34" s="65"/>
      <c r="Z34" s="69">
        <f t="shared" ref="Z34:Z46" si="9">X34+Y34</f>
        <v>0</v>
      </c>
      <c r="AA34" s="65"/>
      <c r="AB34" s="65"/>
      <c r="AC34" s="65"/>
      <c r="AD34" s="65"/>
      <c r="AE34" s="65"/>
      <c r="AF34" s="65"/>
      <c r="AG34" s="65"/>
      <c r="AH34" s="69">
        <f t="shared" ref="AH34:AH46" si="10">AF34+AG34</f>
        <v>0</v>
      </c>
      <c r="AI34" s="65"/>
      <c r="AJ34" s="65"/>
      <c r="AK34" s="65"/>
      <c r="AL34" s="65"/>
      <c r="AM34" s="65"/>
      <c r="AN34" s="65"/>
      <c r="AO34" s="65"/>
      <c r="AP34" s="69">
        <f t="shared" ref="AP34:AP46" si="11">AN34+AO34</f>
        <v>0</v>
      </c>
      <c r="AQ34" s="65"/>
      <c r="AR34" s="65"/>
      <c r="AS34" s="65"/>
      <c r="AT34" s="65"/>
      <c r="AU34" s="65"/>
      <c r="AV34" s="65"/>
      <c r="AW34" s="65"/>
      <c r="AX34" s="69">
        <f t="shared" ref="AX34:AX46" si="12">AV34+AW34</f>
        <v>0</v>
      </c>
      <c r="AY34" s="65"/>
      <c r="AZ34" s="65"/>
      <c r="BA34" s="65"/>
      <c r="BB34" s="65"/>
      <c r="BC34" s="65"/>
      <c r="BD34" s="65"/>
      <c r="BE34" s="65"/>
      <c r="BF34" s="69">
        <f t="shared" ref="BF34:BF45" si="13">BD34+BE34</f>
        <v>0</v>
      </c>
      <c r="BG34" s="65"/>
      <c r="BH34" s="65"/>
      <c r="BI34" s="65"/>
      <c r="BJ34" s="65"/>
      <c r="BK34" s="65"/>
      <c r="BL34" s="66"/>
      <c r="BM34" s="66"/>
      <c r="BN34" s="66"/>
    </row>
    <row r="35" spans="1:66" s="71" customFormat="1" x14ac:dyDescent="0.25">
      <c r="A35" s="61"/>
      <c r="B35" s="161" t="s">
        <v>155</v>
      </c>
      <c r="C35" s="161" t="s">
        <v>156</v>
      </c>
      <c r="D35" s="62" t="s">
        <v>157</v>
      </c>
      <c r="E35" s="61"/>
      <c r="F35" s="61"/>
      <c r="G35" s="61"/>
      <c r="H35" s="61"/>
      <c r="I35" s="162"/>
      <c r="J35" s="161"/>
      <c r="K35" s="161"/>
      <c r="L35" s="163"/>
      <c r="M35" s="163"/>
      <c r="N35" s="62"/>
      <c r="O35" s="119"/>
      <c r="P35" s="161"/>
      <c r="Q35" s="68">
        <f t="shared" si="8"/>
        <v>0</v>
      </c>
      <c r="R35" s="66"/>
      <c r="S35" s="65"/>
      <c r="T35" s="65"/>
      <c r="U35" s="65"/>
      <c r="V35" s="62"/>
      <c r="W35" s="66"/>
      <c r="X35" s="65"/>
      <c r="Y35" s="65"/>
      <c r="Z35" s="69">
        <f t="shared" si="9"/>
        <v>0</v>
      </c>
      <c r="AA35" s="65"/>
      <c r="AB35" s="65"/>
      <c r="AC35" s="65"/>
      <c r="AD35" s="65"/>
      <c r="AE35" s="65"/>
      <c r="AF35" s="65"/>
      <c r="AG35" s="65"/>
      <c r="AH35" s="69">
        <f t="shared" si="10"/>
        <v>0</v>
      </c>
      <c r="AI35" s="65"/>
      <c r="AJ35" s="65"/>
      <c r="AK35" s="65"/>
      <c r="AL35" s="65"/>
      <c r="AM35" s="65"/>
      <c r="AN35" s="65"/>
      <c r="AO35" s="65"/>
      <c r="AP35" s="69">
        <f t="shared" si="11"/>
        <v>0</v>
      </c>
      <c r="AQ35" s="65"/>
      <c r="AR35" s="65"/>
      <c r="AS35" s="65"/>
      <c r="AT35" s="65"/>
      <c r="AU35" s="65"/>
      <c r="AV35" s="65"/>
      <c r="AW35" s="65"/>
      <c r="AX35" s="69">
        <f t="shared" si="12"/>
        <v>0</v>
      </c>
      <c r="AY35" s="65"/>
      <c r="AZ35" s="65"/>
      <c r="BA35" s="65"/>
      <c r="BB35" s="65"/>
      <c r="BC35" s="65"/>
      <c r="BD35" s="65"/>
      <c r="BE35" s="65"/>
      <c r="BF35" s="69">
        <f t="shared" si="13"/>
        <v>0</v>
      </c>
      <c r="BG35" s="65"/>
      <c r="BH35" s="65"/>
      <c r="BI35" s="65"/>
      <c r="BJ35" s="65"/>
      <c r="BK35" s="65"/>
      <c r="BL35" s="66"/>
      <c r="BM35" s="66"/>
      <c r="BN35" s="66"/>
    </row>
    <row r="36" spans="1:66" s="71" customFormat="1" x14ac:dyDescent="0.25">
      <c r="A36" s="61"/>
      <c r="B36" s="161" t="s">
        <v>155</v>
      </c>
      <c r="C36" s="161" t="s">
        <v>156</v>
      </c>
      <c r="D36" s="62" t="s">
        <v>157</v>
      </c>
      <c r="E36" s="61"/>
      <c r="F36" s="61"/>
      <c r="G36" s="61"/>
      <c r="H36" s="61"/>
      <c r="I36" s="162"/>
      <c r="J36" s="161"/>
      <c r="K36" s="161"/>
      <c r="L36" s="163"/>
      <c r="M36" s="163"/>
      <c r="N36" s="62"/>
      <c r="O36" s="119"/>
      <c r="P36" s="161"/>
      <c r="Q36" s="68">
        <f t="shared" si="8"/>
        <v>0</v>
      </c>
      <c r="R36" s="66"/>
      <c r="S36" s="65"/>
      <c r="T36" s="65"/>
      <c r="U36" s="65"/>
      <c r="V36" s="62"/>
      <c r="W36" s="66"/>
      <c r="X36" s="65"/>
      <c r="Y36" s="65"/>
      <c r="Z36" s="69">
        <f t="shared" si="9"/>
        <v>0</v>
      </c>
      <c r="AA36" s="65"/>
      <c r="AB36" s="65"/>
      <c r="AC36" s="65"/>
      <c r="AD36" s="65"/>
      <c r="AE36" s="65"/>
      <c r="AF36" s="65"/>
      <c r="AG36" s="65"/>
      <c r="AH36" s="69">
        <f t="shared" si="10"/>
        <v>0</v>
      </c>
      <c r="AI36" s="65"/>
      <c r="AJ36" s="65"/>
      <c r="AK36" s="65"/>
      <c r="AL36" s="65"/>
      <c r="AM36" s="65"/>
      <c r="AN36" s="65"/>
      <c r="AO36" s="65"/>
      <c r="AP36" s="69">
        <f t="shared" si="11"/>
        <v>0</v>
      </c>
      <c r="AQ36" s="65"/>
      <c r="AR36" s="65"/>
      <c r="AS36" s="65"/>
      <c r="AT36" s="65"/>
      <c r="AU36" s="65"/>
      <c r="AV36" s="65"/>
      <c r="AW36" s="65"/>
      <c r="AX36" s="69">
        <f t="shared" si="12"/>
        <v>0</v>
      </c>
      <c r="AY36" s="65"/>
      <c r="AZ36" s="65"/>
      <c r="BA36" s="65"/>
      <c r="BB36" s="65"/>
      <c r="BC36" s="65"/>
      <c r="BD36" s="65"/>
      <c r="BE36" s="65"/>
      <c r="BF36" s="69">
        <f t="shared" si="13"/>
        <v>0</v>
      </c>
      <c r="BG36" s="65"/>
      <c r="BH36" s="65"/>
      <c r="BI36" s="65"/>
      <c r="BJ36" s="65"/>
      <c r="BK36" s="65"/>
      <c r="BL36" s="66"/>
      <c r="BM36" s="66"/>
      <c r="BN36" s="66"/>
    </row>
    <row r="37" spans="1:66" s="71" customFormat="1" x14ac:dyDescent="0.25">
      <c r="A37" s="61"/>
      <c r="B37" s="161" t="s">
        <v>155</v>
      </c>
      <c r="C37" s="161" t="s">
        <v>156</v>
      </c>
      <c r="D37" s="62" t="s">
        <v>157</v>
      </c>
      <c r="E37" s="61"/>
      <c r="F37" s="61"/>
      <c r="G37" s="61"/>
      <c r="H37" s="61"/>
      <c r="I37" s="162"/>
      <c r="J37" s="161"/>
      <c r="K37" s="161"/>
      <c r="L37" s="163"/>
      <c r="M37" s="163"/>
      <c r="N37" s="62"/>
      <c r="O37" s="119"/>
      <c r="P37" s="161"/>
      <c r="Q37" s="68">
        <f t="shared" si="8"/>
        <v>0</v>
      </c>
      <c r="R37" s="66"/>
      <c r="S37" s="65"/>
      <c r="T37" s="65"/>
      <c r="U37" s="65"/>
      <c r="V37" s="62"/>
      <c r="W37" s="66"/>
      <c r="X37" s="65"/>
      <c r="Y37" s="65"/>
      <c r="Z37" s="69">
        <f t="shared" si="9"/>
        <v>0</v>
      </c>
      <c r="AA37" s="65"/>
      <c r="AB37" s="65"/>
      <c r="AC37" s="65"/>
      <c r="AD37" s="65"/>
      <c r="AE37" s="65"/>
      <c r="AF37" s="65"/>
      <c r="AG37" s="65"/>
      <c r="AH37" s="69">
        <f t="shared" si="10"/>
        <v>0</v>
      </c>
      <c r="AI37" s="65"/>
      <c r="AJ37" s="65"/>
      <c r="AK37" s="65"/>
      <c r="AL37" s="65"/>
      <c r="AM37" s="65"/>
      <c r="AN37" s="65"/>
      <c r="AO37" s="65"/>
      <c r="AP37" s="69">
        <f t="shared" si="11"/>
        <v>0</v>
      </c>
      <c r="AQ37" s="65"/>
      <c r="AR37" s="65"/>
      <c r="AS37" s="65"/>
      <c r="AT37" s="65"/>
      <c r="AU37" s="65"/>
      <c r="AV37" s="65"/>
      <c r="AW37" s="65"/>
      <c r="AX37" s="69">
        <f t="shared" si="12"/>
        <v>0</v>
      </c>
      <c r="AY37" s="65"/>
      <c r="AZ37" s="65"/>
      <c r="BA37" s="65"/>
      <c r="BB37" s="65"/>
      <c r="BC37" s="65"/>
      <c r="BD37" s="65"/>
      <c r="BE37" s="65"/>
      <c r="BF37" s="69">
        <f t="shared" si="13"/>
        <v>0</v>
      </c>
      <c r="BG37" s="65"/>
      <c r="BH37" s="65"/>
      <c r="BI37" s="65"/>
      <c r="BJ37" s="65"/>
      <c r="BK37" s="65"/>
      <c r="BL37" s="66"/>
      <c r="BM37" s="66"/>
      <c r="BN37" s="66"/>
    </row>
    <row r="38" spans="1:66" s="71" customFormat="1" x14ac:dyDescent="0.25">
      <c r="A38" s="61"/>
      <c r="B38" s="161" t="s">
        <v>155</v>
      </c>
      <c r="C38" s="161" t="s">
        <v>156</v>
      </c>
      <c r="D38" s="62" t="s">
        <v>157</v>
      </c>
      <c r="E38" s="61"/>
      <c r="F38" s="61"/>
      <c r="G38" s="61"/>
      <c r="H38" s="61"/>
      <c r="I38" s="162"/>
      <c r="J38" s="161"/>
      <c r="K38" s="161"/>
      <c r="L38" s="163"/>
      <c r="M38" s="163"/>
      <c r="N38" s="62"/>
      <c r="O38" s="119"/>
      <c r="P38" s="161"/>
      <c r="Q38" s="68">
        <f t="shared" si="8"/>
        <v>0</v>
      </c>
      <c r="R38" s="66"/>
      <c r="S38" s="65"/>
      <c r="T38" s="65"/>
      <c r="U38" s="65"/>
      <c r="V38" s="62"/>
      <c r="W38" s="66"/>
      <c r="X38" s="65"/>
      <c r="Y38" s="65"/>
      <c r="Z38" s="69">
        <f t="shared" si="9"/>
        <v>0</v>
      </c>
      <c r="AA38" s="65"/>
      <c r="AB38" s="65"/>
      <c r="AC38" s="65"/>
      <c r="AD38" s="65"/>
      <c r="AE38" s="65"/>
      <c r="AF38" s="65"/>
      <c r="AG38" s="65"/>
      <c r="AH38" s="69">
        <f t="shared" si="10"/>
        <v>0</v>
      </c>
      <c r="AI38" s="65"/>
      <c r="AJ38" s="65"/>
      <c r="AK38" s="65"/>
      <c r="AL38" s="65"/>
      <c r="AM38" s="65"/>
      <c r="AN38" s="65"/>
      <c r="AO38" s="65"/>
      <c r="AP38" s="69">
        <f t="shared" si="11"/>
        <v>0</v>
      </c>
      <c r="AQ38" s="65"/>
      <c r="AR38" s="65"/>
      <c r="AS38" s="65"/>
      <c r="AT38" s="65"/>
      <c r="AU38" s="65"/>
      <c r="AV38" s="65"/>
      <c r="AW38" s="65"/>
      <c r="AX38" s="69">
        <f t="shared" si="12"/>
        <v>0</v>
      </c>
      <c r="AY38" s="65"/>
      <c r="AZ38" s="65"/>
      <c r="BA38" s="65"/>
      <c r="BB38" s="65"/>
      <c r="BC38" s="65"/>
      <c r="BD38" s="65"/>
      <c r="BE38" s="65"/>
      <c r="BF38" s="69">
        <f t="shared" si="13"/>
        <v>0</v>
      </c>
      <c r="BG38" s="65"/>
      <c r="BH38" s="65"/>
      <c r="BI38" s="65"/>
      <c r="BJ38" s="65"/>
      <c r="BK38" s="65"/>
      <c r="BL38" s="66"/>
      <c r="BM38" s="66"/>
      <c r="BN38" s="66"/>
    </row>
    <row r="39" spans="1:66" s="71" customFormat="1" x14ac:dyDescent="0.25">
      <c r="A39" s="61"/>
      <c r="B39" s="161" t="s">
        <v>155</v>
      </c>
      <c r="C39" s="161" t="s">
        <v>156</v>
      </c>
      <c r="D39" s="62" t="s">
        <v>157</v>
      </c>
      <c r="E39" s="61"/>
      <c r="F39" s="61"/>
      <c r="G39" s="61"/>
      <c r="H39" s="61"/>
      <c r="I39" s="162"/>
      <c r="J39" s="161"/>
      <c r="K39" s="161"/>
      <c r="L39" s="163"/>
      <c r="M39" s="163"/>
      <c r="N39" s="62"/>
      <c r="O39" s="119"/>
      <c r="P39" s="161"/>
      <c r="Q39" s="68">
        <f t="shared" si="8"/>
        <v>0</v>
      </c>
      <c r="R39" s="66"/>
      <c r="S39" s="65"/>
      <c r="T39" s="65"/>
      <c r="U39" s="65"/>
      <c r="V39" s="62"/>
      <c r="W39" s="66"/>
      <c r="X39" s="65"/>
      <c r="Y39" s="65"/>
      <c r="Z39" s="69">
        <f t="shared" si="9"/>
        <v>0</v>
      </c>
      <c r="AA39" s="65"/>
      <c r="AB39" s="65"/>
      <c r="AC39" s="65"/>
      <c r="AD39" s="65"/>
      <c r="AE39" s="65"/>
      <c r="AF39" s="65"/>
      <c r="AG39" s="65"/>
      <c r="AH39" s="69">
        <f t="shared" si="10"/>
        <v>0</v>
      </c>
      <c r="AI39" s="65"/>
      <c r="AJ39" s="65"/>
      <c r="AK39" s="65"/>
      <c r="AL39" s="65"/>
      <c r="AM39" s="65"/>
      <c r="AN39" s="65"/>
      <c r="AO39" s="65"/>
      <c r="AP39" s="69">
        <f t="shared" si="11"/>
        <v>0</v>
      </c>
      <c r="AQ39" s="65"/>
      <c r="AR39" s="65"/>
      <c r="AS39" s="65"/>
      <c r="AT39" s="65"/>
      <c r="AU39" s="65"/>
      <c r="AV39" s="65"/>
      <c r="AW39" s="65"/>
      <c r="AX39" s="69">
        <f t="shared" si="12"/>
        <v>0</v>
      </c>
      <c r="AY39" s="65"/>
      <c r="AZ39" s="65"/>
      <c r="BA39" s="65"/>
      <c r="BB39" s="65"/>
      <c r="BC39" s="65"/>
      <c r="BD39" s="65"/>
      <c r="BE39" s="65"/>
      <c r="BF39" s="69">
        <f t="shared" si="13"/>
        <v>0</v>
      </c>
      <c r="BG39" s="65"/>
      <c r="BH39" s="65"/>
      <c r="BI39" s="65"/>
      <c r="BJ39" s="65"/>
      <c r="BK39" s="65"/>
      <c r="BL39" s="66"/>
      <c r="BM39" s="66"/>
      <c r="BN39" s="66"/>
    </row>
    <row r="40" spans="1:66" s="71" customFormat="1" x14ac:dyDescent="0.25">
      <c r="A40" s="61"/>
      <c r="B40" s="161" t="s">
        <v>155</v>
      </c>
      <c r="C40" s="161" t="s">
        <v>156</v>
      </c>
      <c r="D40" s="62" t="s">
        <v>157</v>
      </c>
      <c r="E40" s="61"/>
      <c r="F40" s="61"/>
      <c r="G40" s="61"/>
      <c r="H40" s="61"/>
      <c r="I40" s="162"/>
      <c r="J40" s="161"/>
      <c r="K40" s="161"/>
      <c r="L40" s="163"/>
      <c r="M40" s="163"/>
      <c r="N40" s="62"/>
      <c r="O40" s="119"/>
      <c r="P40" s="161"/>
      <c r="Q40" s="68">
        <f t="shared" si="8"/>
        <v>0</v>
      </c>
      <c r="R40" s="66"/>
      <c r="S40" s="65"/>
      <c r="T40" s="65"/>
      <c r="U40" s="65"/>
      <c r="V40" s="62"/>
      <c r="W40" s="66"/>
      <c r="X40" s="65"/>
      <c r="Y40" s="65"/>
      <c r="Z40" s="69">
        <f t="shared" si="9"/>
        <v>0</v>
      </c>
      <c r="AA40" s="65"/>
      <c r="AB40" s="65"/>
      <c r="AC40" s="65"/>
      <c r="AD40" s="65"/>
      <c r="AE40" s="65"/>
      <c r="AF40" s="65"/>
      <c r="AG40" s="65"/>
      <c r="AH40" s="69">
        <f t="shared" si="10"/>
        <v>0</v>
      </c>
      <c r="AI40" s="65"/>
      <c r="AJ40" s="65"/>
      <c r="AK40" s="65"/>
      <c r="AL40" s="65"/>
      <c r="AM40" s="65"/>
      <c r="AN40" s="65"/>
      <c r="AO40" s="65"/>
      <c r="AP40" s="69">
        <f t="shared" si="11"/>
        <v>0</v>
      </c>
      <c r="AQ40" s="65"/>
      <c r="AR40" s="65"/>
      <c r="AS40" s="65"/>
      <c r="AT40" s="65"/>
      <c r="AU40" s="65"/>
      <c r="AV40" s="65"/>
      <c r="AW40" s="65"/>
      <c r="AX40" s="69">
        <f t="shared" si="12"/>
        <v>0</v>
      </c>
      <c r="AY40" s="65"/>
      <c r="AZ40" s="65"/>
      <c r="BA40" s="65"/>
      <c r="BB40" s="65"/>
      <c r="BC40" s="65"/>
      <c r="BD40" s="65"/>
      <c r="BE40" s="65"/>
      <c r="BF40" s="69">
        <f t="shared" si="13"/>
        <v>0</v>
      </c>
      <c r="BG40" s="65"/>
      <c r="BH40" s="65"/>
      <c r="BI40" s="65"/>
      <c r="BJ40" s="65"/>
      <c r="BK40" s="65"/>
      <c r="BL40" s="66"/>
      <c r="BM40" s="66"/>
      <c r="BN40" s="66"/>
    </row>
    <row r="41" spans="1:66" s="71" customFormat="1" x14ac:dyDescent="0.25">
      <c r="A41" s="61"/>
      <c r="B41" s="161" t="s">
        <v>155</v>
      </c>
      <c r="C41" s="161" t="s">
        <v>156</v>
      </c>
      <c r="D41" s="62" t="s">
        <v>157</v>
      </c>
      <c r="E41" s="61"/>
      <c r="F41" s="61"/>
      <c r="G41" s="61"/>
      <c r="H41" s="61"/>
      <c r="I41" s="162"/>
      <c r="J41" s="161"/>
      <c r="K41" s="161"/>
      <c r="L41" s="163"/>
      <c r="M41" s="163"/>
      <c r="N41" s="62"/>
      <c r="O41" s="119"/>
      <c r="P41" s="161"/>
      <c r="Q41" s="68">
        <f t="shared" si="8"/>
        <v>0</v>
      </c>
      <c r="R41" s="66"/>
      <c r="S41" s="65"/>
      <c r="T41" s="65"/>
      <c r="U41" s="65"/>
      <c r="V41" s="62"/>
      <c r="W41" s="66"/>
      <c r="X41" s="65"/>
      <c r="Y41" s="65"/>
      <c r="Z41" s="69">
        <f t="shared" si="9"/>
        <v>0</v>
      </c>
      <c r="AA41" s="65"/>
      <c r="AB41" s="65"/>
      <c r="AC41" s="65"/>
      <c r="AD41" s="65"/>
      <c r="AE41" s="65"/>
      <c r="AF41" s="65"/>
      <c r="AG41" s="65"/>
      <c r="AH41" s="69">
        <f t="shared" si="10"/>
        <v>0</v>
      </c>
      <c r="AI41" s="65"/>
      <c r="AJ41" s="65"/>
      <c r="AK41" s="65"/>
      <c r="AL41" s="65"/>
      <c r="AM41" s="65"/>
      <c r="AN41" s="65"/>
      <c r="AO41" s="65"/>
      <c r="AP41" s="69">
        <f t="shared" si="11"/>
        <v>0</v>
      </c>
      <c r="AQ41" s="65"/>
      <c r="AR41" s="65"/>
      <c r="AS41" s="65"/>
      <c r="AT41" s="65"/>
      <c r="AU41" s="65"/>
      <c r="AV41" s="65"/>
      <c r="AW41" s="65"/>
      <c r="AX41" s="69">
        <f t="shared" si="12"/>
        <v>0</v>
      </c>
      <c r="AY41" s="65"/>
      <c r="AZ41" s="65"/>
      <c r="BA41" s="65"/>
      <c r="BB41" s="65"/>
      <c r="BC41" s="65"/>
      <c r="BD41" s="65"/>
      <c r="BE41" s="65"/>
      <c r="BF41" s="69">
        <f t="shared" si="13"/>
        <v>0</v>
      </c>
      <c r="BG41" s="65"/>
      <c r="BH41" s="65"/>
      <c r="BI41" s="65"/>
      <c r="BJ41" s="65"/>
      <c r="BK41" s="65"/>
      <c r="BL41" s="66"/>
      <c r="BM41" s="66"/>
      <c r="BN41" s="66"/>
    </row>
    <row r="42" spans="1:66" s="71" customFormat="1" x14ac:dyDescent="0.25">
      <c r="A42" s="61"/>
      <c r="B42" s="161" t="s">
        <v>155</v>
      </c>
      <c r="C42" s="161" t="s">
        <v>156</v>
      </c>
      <c r="D42" s="62" t="s">
        <v>157</v>
      </c>
      <c r="E42" s="61"/>
      <c r="F42" s="61"/>
      <c r="G42" s="61"/>
      <c r="H42" s="61"/>
      <c r="I42" s="162"/>
      <c r="J42" s="161"/>
      <c r="K42" s="161"/>
      <c r="L42" s="163"/>
      <c r="M42" s="163"/>
      <c r="N42" s="62"/>
      <c r="O42" s="119"/>
      <c r="P42" s="161"/>
      <c r="Q42" s="68">
        <f t="shared" si="8"/>
        <v>0</v>
      </c>
      <c r="R42" s="66"/>
      <c r="S42" s="65"/>
      <c r="T42" s="65"/>
      <c r="U42" s="65"/>
      <c r="V42" s="62"/>
      <c r="W42" s="66"/>
      <c r="X42" s="65"/>
      <c r="Y42" s="65"/>
      <c r="Z42" s="69">
        <f t="shared" si="9"/>
        <v>0</v>
      </c>
      <c r="AA42" s="65"/>
      <c r="AB42" s="65"/>
      <c r="AC42" s="65"/>
      <c r="AD42" s="65"/>
      <c r="AE42" s="65"/>
      <c r="AF42" s="65"/>
      <c r="AG42" s="65"/>
      <c r="AH42" s="69">
        <f t="shared" si="10"/>
        <v>0</v>
      </c>
      <c r="AI42" s="65"/>
      <c r="AJ42" s="65"/>
      <c r="AK42" s="65"/>
      <c r="AL42" s="65"/>
      <c r="AM42" s="65"/>
      <c r="AN42" s="65"/>
      <c r="AO42" s="65"/>
      <c r="AP42" s="69">
        <f t="shared" si="11"/>
        <v>0</v>
      </c>
      <c r="AQ42" s="65"/>
      <c r="AR42" s="65"/>
      <c r="AS42" s="65"/>
      <c r="AT42" s="65"/>
      <c r="AU42" s="65"/>
      <c r="AV42" s="65"/>
      <c r="AW42" s="65"/>
      <c r="AX42" s="69">
        <f t="shared" si="12"/>
        <v>0</v>
      </c>
      <c r="AY42" s="65"/>
      <c r="AZ42" s="65"/>
      <c r="BA42" s="65"/>
      <c r="BB42" s="65"/>
      <c r="BC42" s="65"/>
      <c r="BD42" s="65"/>
      <c r="BE42" s="65"/>
      <c r="BF42" s="69">
        <f t="shared" si="13"/>
        <v>0</v>
      </c>
      <c r="BG42" s="65"/>
      <c r="BH42" s="65"/>
      <c r="BI42" s="65"/>
      <c r="BJ42" s="65"/>
      <c r="BK42" s="65"/>
      <c r="BL42" s="66"/>
      <c r="BM42" s="66"/>
      <c r="BN42" s="66"/>
    </row>
    <row r="43" spans="1:66" s="71" customFormat="1" x14ac:dyDescent="0.25">
      <c r="A43" s="61"/>
      <c r="B43" s="161" t="s">
        <v>155</v>
      </c>
      <c r="C43" s="161" t="s">
        <v>156</v>
      </c>
      <c r="D43" s="62" t="s">
        <v>157</v>
      </c>
      <c r="E43" s="61"/>
      <c r="F43" s="61"/>
      <c r="G43" s="61"/>
      <c r="H43" s="61"/>
      <c r="I43" s="162"/>
      <c r="J43" s="161"/>
      <c r="K43" s="161"/>
      <c r="L43" s="163"/>
      <c r="M43" s="163"/>
      <c r="N43" s="62"/>
      <c r="O43" s="119"/>
      <c r="P43" s="161"/>
      <c r="Q43" s="68">
        <f t="shared" si="8"/>
        <v>0</v>
      </c>
      <c r="R43" s="66"/>
      <c r="S43" s="65"/>
      <c r="T43" s="65"/>
      <c r="U43" s="65"/>
      <c r="V43" s="62"/>
      <c r="W43" s="66"/>
      <c r="X43" s="65"/>
      <c r="Y43" s="65"/>
      <c r="Z43" s="69">
        <f t="shared" si="9"/>
        <v>0</v>
      </c>
      <c r="AA43" s="65"/>
      <c r="AB43" s="65"/>
      <c r="AC43" s="65"/>
      <c r="AD43" s="65"/>
      <c r="AE43" s="65"/>
      <c r="AF43" s="65"/>
      <c r="AG43" s="65"/>
      <c r="AH43" s="69">
        <f t="shared" si="10"/>
        <v>0</v>
      </c>
      <c r="AI43" s="65"/>
      <c r="AJ43" s="65"/>
      <c r="AK43" s="65"/>
      <c r="AL43" s="65"/>
      <c r="AM43" s="65"/>
      <c r="AN43" s="65"/>
      <c r="AO43" s="65"/>
      <c r="AP43" s="69">
        <f t="shared" si="11"/>
        <v>0</v>
      </c>
      <c r="AQ43" s="65"/>
      <c r="AR43" s="65"/>
      <c r="AS43" s="65"/>
      <c r="AT43" s="65"/>
      <c r="AU43" s="65"/>
      <c r="AV43" s="65"/>
      <c r="AW43" s="65"/>
      <c r="AX43" s="69">
        <f t="shared" si="12"/>
        <v>0</v>
      </c>
      <c r="AY43" s="65"/>
      <c r="AZ43" s="65"/>
      <c r="BA43" s="65"/>
      <c r="BB43" s="65"/>
      <c r="BC43" s="65"/>
      <c r="BD43" s="65"/>
      <c r="BE43" s="65"/>
      <c r="BF43" s="69">
        <f t="shared" si="13"/>
        <v>0</v>
      </c>
      <c r="BG43" s="65"/>
      <c r="BH43" s="65"/>
      <c r="BI43" s="65"/>
      <c r="BJ43" s="65"/>
      <c r="BK43" s="65"/>
      <c r="BL43" s="66"/>
      <c r="BM43" s="66"/>
      <c r="BN43" s="66"/>
    </row>
    <row r="44" spans="1:66" s="71" customFormat="1" x14ac:dyDescent="0.25">
      <c r="A44" s="61"/>
      <c r="B44" s="161" t="s">
        <v>155</v>
      </c>
      <c r="C44" s="161" t="s">
        <v>156</v>
      </c>
      <c r="D44" s="62" t="s">
        <v>157</v>
      </c>
      <c r="E44" s="61"/>
      <c r="F44" s="61"/>
      <c r="G44" s="61"/>
      <c r="H44" s="61"/>
      <c r="I44" s="162"/>
      <c r="J44" s="161"/>
      <c r="K44" s="161"/>
      <c r="L44" s="163"/>
      <c r="M44" s="163"/>
      <c r="N44" s="62"/>
      <c r="O44" s="119"/>
      <c r="P44" s="161"/>
      <c r="Q44" s="68">
        <f t="shared" si="8"/>
        <v>0</v>
      </c>
      <c r="R44" s="66"/>
      <c r="S44" s="65"/>
      <c r="T44" s="65"/>
      <c r="U44" s="65"/>
      <c r="V44" s="62"/>
      <c r="W44" s="66"/>
      <c r="X44" s="65"/>
      <c r="Y44" s="65"/>
      <c r="Z44" s="69">
        <f t="shared" si="9"/>
        <v>0</v>
      </c>
      <c r="AA44" s="65"/>
      <c r="AB44" s="65"/>
      <c r="AC44" s="65"/>
      <c r="AD44" s="65"/>
      <c r="AE44" s="65"/>
      <c r="AF44" s="65"/>
      <c r="AG44" s="65"/>
      <c r="AH44" s="69">
        <f t="shared" si="10"/>
        <v>0</v>
      </c>
      <c r="AI44" s="65"/>
      <c r="AJ44" s="65"/>
      <c r="AK44" s="65"/>
      <c r="AL44" s="65"/>
      <c r="AM44" s="65"/>
      <c r="AN44" s="65"/>
      <c r="AO44" s="65"/>
      <c r="AP44" s="69">
        <f t="shared" si="11"/>
        <v>0</v>
      </c>
      <c r="AQ44" s="65"/>
      <c r="AR44" s="65"/>
      <c r="AS44" s="65"/>
      <c r="AT44" s="65"/>
      <c r="AU44" s="65"/>
      <c r="AV44" s="65"/>
      <c r="AW44" s="65"/>
      <c r="AX44" s="69">
        <f t="shared" si="12"/>
        <v>0</v>
      </c>
      <c r="AY44" s="65"/>
      <c r="AZ44" s="65"/>
      <c r="BA44" s="65"/>
      <c r="BB44" s="65"/>
      <c r="BC44" s="65"/>
      <c r="BD44" s="65"/>
      <c r="BE44" s="65"/>
      <c r="BF44" s="69">
        <f t="shared" si="13"/>
        <v>0</v>
      </c>
      <c r="BG44" s="65"/>
      <c r="BH44" s="65"/>
      <c r="BI44" s="65"/>
      <c r="BJ44" s="65"/>
      <c r="BK44" s="65"/>
      <c r="BL44" s="66"/>
      <c r="BM44" s="66"/>
      <c r="BN44" s="66"/>
    </row>
    <row r="45" spans="1:66" s="71" customFormat="1" x14ac:dyDescent="0.25">
      <c r="A45" s="61"/>
      <c r="B45" s="161" t="s">
        <v>155</v>
      </c>
      <c r="C45" s="161" t="s">
        <v>156</v>
      </c>
      <c r="D45" s="62" t="s">
        <v>157</v>
      </c>
      <c r="E45" s="61"/>
      <c r="F45" s="61"/>
      <c r="G45" s="61"/>
      <c r="H45" s="61"/>
      <c r="I45" s="162"/>
      <c r="J45" s="161"/>
      <c r="K45" s="161"/>
      <c r="L45" s="163"/>
      <c r="M45" s="163"/>
      <c r="N45" s="62"/>
      <c r="O45" s="119"/>
      <c r="P45" s="161"/>
      <c r="Q45" s="68">
        <f t="shared" si="8"/>
        <v>0</v>
      </c>
      <c r="R45" s="66"/>
      <c r="S45" s="65"/>
      <c r="T45" s="65"/>
      <c r="U45" s="65"/>
      <c r="V45" s="62"/>
      <c r="W45" s="66"/>
      <c r="X45" s="65"/>
      <c r="Y45" s="65"/>
      <c r="Z45" s="69">
        <f t="shared" si="9"/>
        <v>0</v>
      </c>
      <c r="AA45" s="65"/>
      <c r="AB45" s="65"/>
      <c r="AC45" s="65"/>
      <c r="AD45" s="65"/>
      <c r="AE45" s="65"/>
      <c r="AF45" s="65"/>
      <c r="AG45" s="65"/>
      <c r="AH45" s="69">
        <f t="shared" si="10"/>
        <v>0</v>
      </c>
      <c r="AI45" s="65"/>
      <c r="AJ45" s="65"/>
      <c r="AK45" s="65"/>
      <c r="AL45" s="65"/>
      <c r="AM45" s="65"/>
      <c r="AN45" s="65"/>
      <c r="AO45" s="65"/>
      <c r="AP45" s="69">
        <f t="shared" si="11"/>
        <v>0</v>
      </c>
      <c r="AQ45" s="65"/>
      <c r="AR45" s="65"/>
      <c r="AS45" s="65"/>
      <c r="AT45" s="65"/>
      <c r="AU45" s="65"/>
      <c r="AV45" s="65"/>
      <c r="AW45" s="65"/>
      <c r="AX45" s="69">
        <f t="shared" si="12"/>
        <v>0</v>
      </c>
      <c r="AY45" s="65"/>
      <c r="AZ45" s="65"/>
      <c r="BA45" s="65"/>
      <c r="BB45" s="65"/>
      <c r="BC45" s="65"/>
      <c r="BD45" s="65"/>
      <c r="BE45" s="65"/>
      <c r="BF45" s="69">
        <f t="shared" si="13"/>
        <v>0</v>
      </c>
      <c r="BG45" s="65"/>
      <c r="BH45" s="65"/>
      <c r="BI45" s="65"/>
      <c r="BJ45" s="65"/>
      <c r="BK45" s="65"/>
      <c r="BL45" s="66"/>
      <c r="BM45" s="66"/>
      <c r="BN45" s="66"/>
    </row>
    <row r="46" spans="1:66" s="71" customFormat="1" x14ac:dyDescent="0.25">
      <c r="A46" s="61"/>
      <c r="B46" s="161" t="s">
        <v>155</v>
      </c>
      <c r="C46" s="161" t="s">
        <v>156</v>
      </c>
      <c r="D46" s="62" t="s">
        <v>157</v>
      </c>
      <c r="E46" s="61"/>
      <c r="F46" s="61"/>
      <c r="G46" s="61"/>
      <c r="H46" s="61"/>
      <c r="I46" s="162"/>
      <c r="J46" s="161"/>
      <c r="K46" s="161"/>
      <c r="L46" s="163"/>
      <c r="M46" s="163"/>
      <c r="N46" s="62"/>
      <c r="O46" s="119"/>
      <c r="P46" s="161"/>
      <c r="Q46" s="68">
        <f t="shared" si="8"/>
        <v>0</v>
      </c>
      <c r="R46" s="66"/>
      <c r="S46" s="65"/>
      <c r="T46" s="65"/>
      <c r="U46" s="65"/>
      <c r="V46" s="62"/>
      <c r="W46" s="66"/>
      <c r="X46" s="65"/>
      <c r="Y46" s="65"/>
      <c r="Z46" s="69">
        <f t="shared" si="9"/>
        <v>0</v>
      </c>
      <c r="AA46" s="65"/>
      <c r="AB46" s="65"/>
      <c r="AC46" s="65"/>
      <c r="AD46" s="65"/>
      <c r="AE46" s="65"/>
      <c r="AF46" s="65"/>
      <c r="AG46" s="65"/>
      <c r="AH46" s="69">
        <f t="shared" si="10"/>
        <v>0</v>
      </c>
      <c r="AI46" s="65"/>
      <c r="AJ46" s="65"/>
      <c r="AK46" s="65"/>
      <c r="AL46" s="65"/>
      <c r="AM46" s="65"/>
      <c r="AN46" s="65"/>
      <c r="AO46" s="65"/>
      <c r="AP46" s="69">
        <f t="shared" si="11"/>
        <v>0</v>
      </c>
      <c r="AQ46" s="65"/>
      <c r="AR46" s="65"/>
      <c r="AS46" s="65"/>
      <c r="AT46" s="65"/>
      <c r="AU46" s="65"/>
      <c r="AV46" s="65"/>
      <c r="AW46" s="65"/>
      <c r="AX46" s="69">
        <f t="shared" si="12"/>
        <v>0</v>
      </c>
      <c r="AY46" s="65"/>
      <c r="AZ46" s="65"/>
      <c r="BA46" s="65"/>
      <c r="BB46" s="65"/>
      <c r="BC46" s="65"/>
      <c r="BD46" s="65"/>
      <c r="BE46" s="65"/>
      <c r="BF46" s="69">
        <f>BD46+BE46</f>
        <v>0</v>
      </c>
      <c r="BG46" s="65"/>
      <c r="BH46" s="65"/>
      <c r="BI46" s="65"/>
      <c r="BJ46" s="65"/>
      <c r="BK46" s="65"/>
      <c r="BL46" s="66"/>
      <c r="BM46" s="66"/>
      <c r="BN46" s="66"/>
    </row>
    <row r="47" spans="1:66" s="71" customFormat="1" x14ac:dyDescent="0.25">
      <c r="A47" s="72"/>
      <c r="B47" s="72"/>
      <c r="C47" s="72"/>
      <c r="D47" s="73"/>
      <c r="E47" s="72"/>
      <c r="F47" s="72"/>
      <c r="G47" s="72"/>
      <c r="H47" s="72"/>
      <c r="I47" s="164">
        <f>SUM(I33:I46)</f>
        <v>0</v>
      </c>
      <c r="J47" s="165"/>
      <c r="K47" s="77"/>
      <c r="L47" s="77"/>
      <c r="M47" s="77"/>
      <c r="N47" s="77"/>
      <c r="O47" s="77">
        <f>SUM(O33:O46)</f>
        <v>0</v>
      </c>
      <c r="P47" s="77"/>
      <c r="Q47" s="77">
        <f>SUM(Q33:Q46)</f>
        <v>0</v>
      </c>
      <c r="S47" s="77">
        <f t="shared" ref="S47:U47" si="14">SUM(S33:S46)</f>
        <v>0</v>
      </c>
      <c r="T47" s="77">
        <f t="shared" si="14"/>
        <v>0</v>
      </c>
      <c r="U47" s="77">
        <f t="shared" si="14"/>
        <v>0</v>
      </c>
      <c r="X47" s="77">
        <f>SUM(X33:X46)</f>
        <v>0</v>
      </c>
      <c r="Y47" s="77">
        <f t="shared" ref="Y47:AQ47" si="15">SUM(Y33:Y46)</f>
        <v>0</v>
      </c>
      <c r="Z47" s="77">
        <f t="shared" si="15"/>
        <v>0</v>
      </c>
      <c r="AA47" s="77">
        <f t="shared" si="15"/>
        <v>0</v>
      </c>
      <c r="AB47" s="77">
        <f t="shared" si="15"/>
        <v>0</v>
      </c>
      <c r="AC47" s="77">
        <f t="shared" si="15"/>
        <v>0</v>
      </c>
      <c r="AD47" s="77">
        <f t="shared" si="15"/>
        <v>0</v>
      </c>
      <c r="AE47" s="77">
        <f t="shared" si="15"/>
        <v>0</v>
      </c>
      <c r="AF47" s="77">
        <f t="shared" si="15"/>
        <v>0</v>
      </c>
      <c r="AG47" s="77">
        <f t="shared" si="15"/>
        <v>0</v>
      </c>
      <c r="AH47" s="77">
        <f t="shared" si="15"/>
        <v>0</v>
      </c>
      <c r="AI47" s="77">
        <f t="shared" si="15"/>
        <v>0</v>
      </c>
      <c r="AJ47" s="77">
        <f t="shared" si="15"/>
        <v>0</v>
      </c>
      <c r="AK47" s="77">
        <f t="shared" si="15"/>
        <v>0</v>
      </c>
      <c r="AL47" s="77">
        <f t="shared" si="15"/>
        <v>0</v>
      </c>
      <c r="AM47" s="77">
        <f t="shared" si="15"/>
        <v>0</v>
      </c>
      <c r="AN47" s="77">
        <f t="shared" si="15"/>
        <v>0</v>
      </c>
      <c r="AO47" s="77">
        <f t="shared" si="15"/>
        <v>0</v>
      </c>
      <c r="AP47" s="77">
        <f t="shared" si="15"/>
        <v>0</v>
      </c>
      <c r="AQ47" s="77">
        <f t="shared" si="15"/>
        <v>0</v>
      </c>
      <c r="AR47" s="77">
        <f t="shared" ref="AR47" si="16">SUM(AR33:AR46)</f>
        <v>0</v>
      </c>
      <c r="AS47" s="77">
        <f t="shared" ref="AS47" si="17">SUM(AS33:AS46)</f>
        <v>0</v>
      </c>
      <c r="AT47" s="77">
        <f t="shared" ref="AT47" si="18">SUM(AT33:AT46)</f>
        <v>0</v>
      </c>
      <c r="AU47" s="77">
        <f t="shared" ref="AU47" si="19">SUM(AU33:AU46)</f>
        <v>0</v>
      </c>
      <c r="AV47" s="77">
        <f t="shared" ref="AV47" si="20">SUM(AV33:AV46)</f>
        <v>0</v>
      </c>
      <c r="AW47" s="77">
        <f t="shared" ref="AW47" si="21">SUM(AW33:AW46)</f>
        <v>0</v>
      </c>
      <c r="AX47" s="77">
        <f t="shared" ref="AX47" si="22">SUM(AX33:AX46)</f>
        <v>0</v>
      </c>
      <c r="AY47" s="77">
        <f t="shared" ref="AY47" si="23">SUM(AY33:AY46)</f>
        <v>0</v>
      </c>
      <c r="AZ47" s="77">
        <f t="shared" ref="AZ47" si="24">SUM(AZ33:AZ46)</f>
        <v>0</v>
      </c>
      <c r="BA47" s="77">
        <f t="shared" ref="BA47" si="25">SUM(BA33:BA46)</f>
        <v>0</v>
      </c>
      <c r="BB47" s="77">
        <f t="shared" ref="BB47" si="26">SUM(BB33:BB46)</f>
        <v>0</v>
      </c>
      <c r="BC47" s="77">
        <f t="shared" ref="BC47" si="27">SUM(BC33:BC46)</f>
        <v>0</v>
      </c>
      <c r="BD47" s="77">
        <f t="shared" ref="BD47" si="28">SUM(BD33:BD46)</f>
        <v>0</v>
      </c>
      <c r="BE47" s="77">
        <f t="shared" ref="BE47" si="29">SUM(BE33:BE46)</f>
        <v>0</v>
      </c>
      <c r="BF47" s="77">
        <f t="shared" ref="BF47" si="30">SUM(BF33:BF46)</f>
        <v>0</v>
      </c>
      <c r="BG47" s="77">
        <f t="shared" ref="BG47" si="31">SUM(BG33:BG46)</f>
        <v>0</v>
      </c>
      <c r="BH47" s="77">
        <f t="shared" ref="BH47" si="32">SUM(BH33:BH46)</f>
        <v>0</v>
      </c>
      <c r="BI47" s="77">
        <f t="shared" ref="BI47:BJ47" si="33">SUM(BI33:BI46)</f>
        <v>0</v>
      </c>
      <c r="BJ47" s="77">
        <f t="shared" si="33"/>
        <v>0</v>
      </c>
      <c r="BK47" s="77">
        <f t="shared" ref="BK47" si="34">SUM(BK33:BK46)</f>
        <v>0</v>
      </c>
    </row>
    <row r="48" spans="1:66" x14ac:dyDescent="0.25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2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2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2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 x14ac:dyDescent="0.25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 x14ac:dyDescent="0.25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 x14ac:dyDescent="0.25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 x14ac:dyDescent="0.25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 x14ac:dyDescent="0.25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 x14ac:dyDescent="0.25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 x14ac:dyDescent="0.25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 x14ac:dyDescent="0.25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 x14ac:dyDescent="0.25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 x14ac:dyDescent="0.25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</sheetData>
  <sheetProtection algorithmName="SHA-512" hashValue="+j4jp5pHaOEC5HZ2c2QEiIDnGz0hnoQlYDGJSgenI40ybbAri6cK6A5fg+NF6Y6ibmElkO0OG4ZGuB71dR14AQ==" saltValue="PvoQAEEp4hYVdSaWLxWAcA==" spinCount="100000" sheet="1" objects="1" scenarios="1"/>
  <dataConsolidate/>
  <mergeCells count="80">
    <mergeCell ref="AF31:AM31"/>
    <mergeCell ref="AN31:AU31"/>
    <mergeCell ref="AV31:BC31"/>
    <mergeCell ref="BD31:BK31"/>
    <mergeCell ref="A29:Q29"/>
    <mergeCell ref="S29:AI29"/>
    <mergeCell ref="AJ29:AY29"/>
    <mergeCell ref="AZ29:BN29"/>
    <mergeCell ref="P31:P32"/>
    <mergeCell ref="Q31:Q32"/>
    <mergeCell ref="S31:U31"/>
    <mergeCell ref="V31:W31"/>
    <mergeCell ref="X31:AE31"/>
    <mergeCell ref="K31:K32"/>
    <mergeCell ref="L31:L32"/>
    <mergeCell ref="M31:M32"/>
    <mergeCell ref="N31:N32"/>
    <mergeCell ref="O31:O32"/>
    <mergeCell ref="F31:F32"/>
    <mergeCell ref="G31:G32"/>
    <mergeCell ref="H31:H32"/>
    <mergeCell ref="I31:I32"/>
    <mergeCell ref="J31:J32"/>
    <mergeCell ref="A31:A32"/>
    <mergeCell ref="B31:B32"/>
    <mergeCell ref="C31:C32"/>
    <mergeCell ref="D31:D32"/>
    <mergeCell ref="E31:E32"/>
    <mergeCell ref="BL5:BN5"/>
    <mergeCell ref="A30:P30"/>
    <mergeCell ref="S30:U30"/>
    <mergeCell ref="V30:W30"/>
    <mergeCell ref="X30:Z30"/>
    <mergeCell ref="AB30:AD30"/>
    <mergeCell ref="AF30:AH30"/>
    <mergeCell ref="AJ30:AL30"/>
    <mergeCell ref="AN30:AP30"/>
    <mergeCell ref="AR30:AT30"/>
    <mergeCell ref="AV30:AX30"/>
    <mergeCell ref="AZ30:BB30"/>
    <mergeCell ref="BD30:BF30"/>
    <mergeCell ref="BH30:BJ30"/>
    <mergeCell ref="BL30:BN30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V8:V25 V33:V46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7"/>
  <sheetViews>
    <sheetView showGridLines="0" zoomScaleNormal="10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25.7109375" style="51" customWidth="1"/>
    <col min="6" max="6" width="24.57031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234" customWidth="1"/>
    <col min="22" max="22" width="13.85546875" style="51" bestFit="1" customWidth="1"/>
    <col min="23" max="23" width="15.28515625" style="51" bestFit="1" customWidth="1"/>
    <col min="24" max="26" width="12.5703125" style="234" customWidth="1"/>
    <col min="27" max="28" width="10" style="234" customWidth="1"/>
    <col min="29" max="29" width="9.42578125" style="234" customWidth="1"/>
    <col min="30" max="30" width="10" style="234" customWidth="1"/>
    <col min="31" max="33" width="12.5703125" style="234" customWidth="1"/>
    <col min="34" max="34" width="9.85546875" style="234" customWidth="1"/>
    <col min="35" max="36" width="9.140625" style="234"/>
    <col min="37" max="37" width="10.85546875" style="234" bestFit="1" customWidth="1"/>
    <col min="38" max="40" width="12.5703125" style="234" customWidth="1"/>
    <col min="41" max="43" width="9.140625" style="234"/>
    <col min="44" max="44" width="10.85546875" style="234" bestFit="1" customWidth="1"/>
    <col min="45" max="47" width="12.5703125" style="234" customWidth="1"/>
    <col min="48" max="50" width="9.140625" style="234"/>
    <col min="51" max="51" width="10.85546875" style="234" bestFit="1" customWidth="1"/>
    <col min="52" max="54" width="12.5703125" style="234" customWidth="1"/>
    <col min="55" max="57" width="9.140625" style="234"/>
    <col min="58" max="58" width="10.85546875" style="234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7"/>
      <c r="C1" s="1" t="str">
        <f>+'Summary Stats'!B1</f>
        <v>235 - Department of Labor and Industries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8" t="s">
        <v>58</v>
      </c>
      <c r="B2" s="13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L2" s="240"/>
      <c r="AM2" s="240"/>
      <c r="AN2" s="240"/>
      <c r="AS2" s="240"/>
      <c r="AT2" s="240"/>
      <c r="AU2" s="240"/>
      <c r="AZ2" s="240"/>
      <c r="BA2" s="240"/>
      <c r="BB2" s="240"/>
    </row>
    <row r="3" spans="1:61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40"/>
      <c r="Y3" s="240"/>
      <c r="Z3" s="240"/>
      <c r="AA3" s="240"/>
      <c r="AB3" s="240"/>
      <c r="AC3" s="240"/>
      <c r="AE3" s="240"/>
      <c r="AF3" s="240"/>
      <c r="AG3" s="240"/>
      <c r="AL3" s="240"/>
      <c r="AM3" s="240"/>
      <c r="AN3" s="240"/>
      <c r="AS3" s="240"/>
      <c r="AT3" s="240"/>
      <c r="AU3" s="240"/>
      <c r="AZ3" s="240"/>
      <c r="BA3" s="240"/>
      <c r="BB3" s="240"/>
    </row>
    <row r="4" spans="1:61" x14ac:dyDescent="0.25">
      <c r="A4" s="89"/>
      <c r="B4" s="13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40"/>
      <c r="Y4" s="240"/>
      <c r="Z4" s="240"/>
      <c r="AA4" s="240"/>
      <c r="AB4" s="240"/>
      <c r="AC4" s="240"/>
      <c r="AE4" s="240"/>
      <c r="AF4" s="240"/>
      <c r="AG4" s="240"/>
      <c r="AL4" s="240"/>
      <c r="AM4" s="240"/>
      <c r="AN4" s="240"/>
      <c r="AS4" s="240"/>
      <c r="AT4" s="240"/>
      <c r="AU4" s="240"/>
      <c r="AZ4" s="240"/>
      <c r="BA4" s="240"/>
      <c r="BB4" s="240"/>
    </row>
    <row r="5" spans="1:61" s="111" customFormat="1" ht="14.45" customHeight="1" x14ac:dyDescent="0.25">
      <c r="A5" s="252" t="s">
        <v>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139" t="s">
        <v>59</v>
      </c>
      <c r="R5" s="110" t="s">
        <v>5</v>
      </c>
      <c r="S5" s="255"/>
      <c r="T5" s="256"/>
      <c r="U5" s="257"/>
      <c r="V5" s="250" t="s">
        <v>6</v>
      </c>
      <c r="W5" s="251"/>
      <c r="X5" s="246" t="s">
        <v>7</v>
      </c>
      <c r="Y5" s="246"/>
      <c r="Z5" s="246"/>
      <c r="AA5" s="246" t="s">
        <v>9</v>
      </c>
      <c r="AB5" s="246"/>
      <c r="AC5" s="246"/>
      <c r="AD5" s="241" t="s">
        <v>10</v>
      </c>
      <c r="AE5" s="246" t="s">
        <v>11</v>
      </c>
      <c r="AF5" s="246"/>
      <c r="AG5" s="246"/>
      <c r="AH5" s="246" t="s">
        <v>9</v>
      </c>
      <c r="AI5" s="246"/>
      <c r="AJ5" s="246"/>
      <c r="AK5" s="241" t="s">
        <v>10</v>
      </c>
      <c r="AL5" s="246" t="s">
        <v>11</v>
      </c>
      <c r="AM5" s="246"/>
      <c r="AN5" s="246"/>
      <c r="AO5" s="246" t="s">
        <v>9</v>
      </c>
      <c r="AP5" s="246"/>
      <c r="AQ5" s="246"/>
      <c r="AR5" s="241" t="s">
        <v>10</v>
      </c>
      <c r="AS5" s="246" t="s">
        <v>11</v>
      </c>
      <c r="AT5" s="246"/>
      <c r="AU5" s="246"/>
      <c r="AV5" s="246" t="s">
        <v>9</v>
      </c>
      <c r="AW5" s="246"/>
      <c r="AX5" s="246"/>
      <c r="AY5" s="241" t="s">
        <v>10</v>
      </c>
      <c r="AZ5" s="246" t="s">
        <v>11</v>
      </c>
      <c r="BA5" s="246"/>
      <c r="BB5" s="246"/>
      <c r="BC5" s="246" t="s">
        <v>9</v>
      </c>
      <c r="BD5" s="246"/>
      <c r="BE5" s="246"/>
      <c r="BF5" s="241" t="s">
        <v>10</v>
      </c>
      <c r="BG5" s="250"/>
      <c r="BH5" s="258"/>
      <c r="BI5" s="251"/>
    </row>
    <row r="6" spans="1:61" s="57" customFormat="1" x14ac:dyDescent="0.25">
      <c r="A6" s="140"/>
      <c r="B6" s="141"/>
      <c r="C6" s="92"/>
      <c r="D6" s="93"/>
      <c r="E6" s="93"/>
      <c r="F6" s="93"/>
      <c r="G6" s="93"/>
      <c r="H6" s="93"/>
      <c r="I6" s="142"/>
      <c r="J6" s="143"/>
      <c r="K6" s="141"/>
      <c r="L6" s="141"/>
      <c r="M6" s="141"/>
      <c r="N6" s="141"/>
      <c r="O6" s="141"/>
      <c r="P6" s="141"/>
      <c r="Q6" s="93"/>
      <c r="R6" s="267" t="s">
        <v>34</v>
      </c>
      <c r="S6" s="247" t="s">
        <v>28</v>
      </c>
      <c r="T6" s="248"/>
      <c r="U6" s="249"/>
      <c r="V6" s="253"/>
      <c r="W6" s="254"/>
      <c r="X6" s="247" t="s">
        <v>29</v>
      </c>
      <c r="Y6" s="248"/>
      <c r="Z6" s="248"/>
      <c r="AA6" s="248"/>
      <c r="AB6" s="248"/>
      <c r="AC6" s="248"/>
      <c r="AD6" s="249"/>
      <c r="AE6" s="247" t="s">
        <v>30</v>
      </c>
      <c r="AF6" s="248"/>
      <c r="AG6" s="248"/>
      <c r="AH6" s="248"/>
      <c r="AI6" s="248"/>
      <c r="AJ6" s="248"/>
      <c r="AK6" s="249"/>
      <c r="AL6" s="247" t="s">
        <v>31</v>
      </c>
      <c r="AM6" s="248"/>
      <c r="AN6" s="248"/>
      <c r="AO6" s="248"/>
      <c r="AP6" s="248"/>
      <c r="AQ6" s="248"/>
      <c r="AR6" s="249"/>
      <c r="AS6" s="247" t="s">
        <v>32</v>
      </c>
      <c r="AT6" s="248"/>
      <c r="AU6" s="248"/>
      <c r="AV6" s="248"/>
      <c r="AW6" s="248"/>
      <c r="AX6" s="248"/>
      <c r="AY6" s="249"/>
      <c r="AZ6" s="247" t="s">
        <v>33</v>
      </c>
      <c r="BA6" s="248"/>
      <c r="BB6" s="248"/>
      <c r="BC6" s="248"/>
      <c r="BD6" s="248"/>
      <c r="BE6" s="248"/>
      <c r="BF6" s="249"/>
      <c r="BG6" s="56"/>
      <c r="BH6" s="56"/>
      <c r="BI6" s="56"/>
    </row>
    <row r="7" spans="1:61" s="113" customFormat="1" ht="75" x14ac:dyDescent="0.25">
      <c r="A7" s="144" t="s">
        <v>12</v>
      </c>
      <c r="B7" s="96" t="s">
        <v>13</v>
      </c>
      <c r="C7" s="145" t="s">
        <v>14</v>
      </c>
      <c r="D7" s="96" t="s">
        <v>15</v>
      </c>
      <c r="E7" s="96" t="s">
        <v>16</v>
      </c>
      <c r="F7" s="96" t="s">
        <v>17</v>
      </c>
      <c r="G7" s="96" t="s">
        <v>18</v>
      </c>
      <c r="H7" s="96" t="s">
        <v>19</v>
      </c>
      <c r="I7" s="146" t="s">
        <v>20</v>
      </c>
      <c r="J7" s="147" t="s">
        <v>60</v>
      </c>
      <c r="K7" s="96" t="s">
        <v>22</v>
      </c>
      <c r="L7" s="96" t="s">
        <v>23</v>
      </c>
      <c r="M7" s="96" t="s">
        <v>24</v>
      </c>
      <c r="N7" s="96" t="s">
        <v>61</v>
      </c>
      <c r="O7" s="96" t="s">
        <v>25</v>
      </c>
      <c r="P7" s="96" t="s">
        <v>62</v>
      </c>
      <c r="Q7" s="96" t="s">
        <v>59</v>
      </c>
      <c r="R7" s="268"/>
      <c r="S7" s="235" t="s">
        <v>35</v>
      </c>
      <c r="T7" s="235" t="s">
        <v>36</v>
      </c>
      <c r="U7" s="235" t="s">
        <v>37</v>
      </c>
      <c r="V7" s="236" t="s">
        <v>38</v>
      </c>
      <c r="W7" s="236" t="s">
        <v>39</v>
      </c>
      <c r="X7" s="235" t="s">
        <v>40</v>
      </c>
      <c r="Y7" s="235" t="s">
        <v>41</v>
      </c>
      <c r="Z7" s="235" t="s">
        <v>42</v>
      </c>
      <c r="AA7" s="235" t="s">
        <v>35</v>
      </c>
      <c r="AB7" s="235" t="s">
        <v>36</v>
      </c>
      <c r="AC7" s="235" t="s">
        <v>44</v>
      </c>
      <c r="AD7" s="235" t="s">
        <v>45</v>
      </c>
      <c r="AE7" s="235" t="s">
        <v>40</v>
      </c>
      <c r="AF7" s="235" t="s">
        <v>41</v>
      </c>
      <c r="AG7" s="235" t="s">
        <v>42</v>
      </c>
      <c r="AH7" s="235" t="s">
        <v>35</v>
      </c>
      <c r="AI7" s="235" t="s">
        <v>36</v>
      </c>
      <c r="AJ7" s="235" t="s">
        <v>44</v>
      </c>
      <c r="AK7" s="235" t="s">
        <v>45</v>
      </c>
      <c r="AL7" s="235" t="s">
        <v>40</v>
      </c>
      <c r="AM7" s="235" t="s">
        <v>41</v>
      </c>
      <c r="AN7" s="235" t="s">
        <v>42</v>
      </c>
      <c r="AO7" s="235" t="s">
        <v>35</v>
      </c>
      <c r="AP7" s="235" t="s">
        <v>36</v>
      </c>
      <c r="AQ7" s="235" t="s">
        <v>44</v>
      </c>
      <c r="AR7" s="235" t="s">
        <v>45</v>
      </c>
      <c r="AS7" s="235" t="s">
        <v>40</v>
      </c>
      <c r="AT7" s="235" t="s">
        <v>41</v>
      </c>
      <c r="AU7" s="235" t="s">
        <v>42</v>
      </c>
      <c r="AV7" s="235" t="s">
        <v>35</v>
      </c>
      <c r="AW7" s="235" t="s">
        <v>36</v>
      </c>
      <c r="AX7" s="235" t="s">
        <v>44</v>
      </c>
      <c r="AY7" s="235" t="s">
        <v>45</v>
      </c>
      <c r="AZ7" s="235" t="s">
        <v>40</v>
      </c>
      <c r="BA7" s="235" t="s">
        <v>41</v>
      </c>
      <c r="BB7" s="235" t="s">
        <v>42</v>
      </c>
      <c r="BC7" s="235" t="s">
        <v>35</v>
      </c>
      <c r="BD7" s="235" t="s">
        <v>36</v>
      </c>
      <c r="BE7" s="235" t="s">
        <v>44</v>
      </c>
      <c r="BF7" s="235" t="s">
        <v>45</v>
      </c>
      <c r="BG7" s="60" t="s">
        <v>46</v>
      </c>
      <c r="BH7" s="60" t="s">
        <v>47</v>
      </c>
      <c r="BI7" s="60" t="s">
        <v>48</v>
      </c>
    </row>
    <row r="8" spans="1:61" s="121" customFormat="1" x14ac:dyDescent="0.25">
      <c r="A8" s="148" t="s">
        <v>262</v>
      </c>
      <c r="B8" s="148" t="s">
        <v>155</v>
      </c>
      <c r="C8" s="148" t="s">
        <v>156</v>
      </c>
      <c r="D8" s="101" t="s">
        <v>157</v>
      </c>
      <c r="E8" s="148"/>
      <c r="F8" s="100" t="s">
        <v>263</v>
      </c>
      <c r="G8" s="149" t="s">
        <v>244</v>
      </c>
      <c r="H8" s="149" t="s">
        <v>246</v>
      </c>
      <c r="I8" s="150">
        <v>56.25</v>
      </c>
      <c r="J8" s="148" t="s">
        <v>264</v>
      </c>
      <c r="K8" s="148" t="s">
        <v>265</v>
      </c>
      <c r="L8" s="151">
        <v>44835</v>
      </c>
      <c r="M8" s="151">
        <v>45565</v>
      </c>
      <c r="N8" s="148">
        <f>IF(MONTH(M8)&lt;6,YEAR(M8),YEAR(M8)+1)</f>
        <v>2025</v>
      </c>
      <c r="O8" s="152">
        <v>9131.76</v>
      </c>
      <c r="P8" s="148" t="s">
        <v>287</v>
      </c>
      <c r="Q8" s="153">
        <f>IF(P8="Yes",O8*1,I8*3.56+O8)</f>
        <v>9332.01</v>
      </c>
      <c r="R8" s="118"/>
      <c r="S8" s="119"/>
      <c r="T8" s="119"/>
      <c r="U8" s="119"/>
      <c r="V8" s="62" t="s">
        <v>124</v>
      </c>
      <c r="W8" s="62"/>
      <c r="X8" s="68"/>
      <c r="Y8" s="65"/>
      <c r="Z8" s="69">
        <f>X8+Y8</f>
        <v>0</v>
      </c>
      <c r="AA8" s="65"/>
      <c r="AB8" s="65"/>
      <c r="AC8" s="65"/>
      <c r="AD8" s="65"/>
      <c r="AE8" s="68"/>
      <c r="AF8" s="65"/>
      <c r="AG8" s="69">
        <f>AE8+AF8</f>
        <v>0</v>
      </c>
      <c r="AH8" s="65"/>
      <c r="AI8" s="65"/>
      <c r="AJ8" s="65"/>
      <c r="AK8" s="65"/>
      <c r="AL8" s="68"/>
      <c r="AM8" s="65"/>
      <c r="AN8" s="69">
        <f>AL8+AM8</f>
        <v>0</v>
      </c>
      <c r="AO8" s="65"/>
      <c r="AP8" s="65"/>
      <c r="AQ8" s="65"/>
      <c r="AR8" s="65"/>
      <c r="AS8" s="68"/>
      <c r="AT8" s="65"/>
      <c r="AU8" s="69">
        <f>AS8+AT8</f>
        <v>0</v>
      </c>
      <c r="AV8" s="65"/>
      <c r="AW8" s="65"/>
      <c r="AX8" s="65"/>
      <c r="AY8" s="65"/>
      <c r="AZ8" s="68"/>
      <c r="BA8" s="65"/>
      <c r="BB8" s="69">
        <f>AZ8+BA8</f>
        <v>0</v>
      </c>
      <c r="BC8" s="65"/>
      <c r="BD8" s="65"/>
      <c r="BE8" s="65"/>
      <c r="BF8" s="65"/>
      <c r="BG8" s="120"/>
      <c r="BH8" s="120"/>
      <c r="BI8" s="120"/>
    </row>
    <row r="9" spans="1:61" s="121" customFormat="1" x14ac:dyDescent="0.25">
      <c r="A9" s="148" t="s">
        <v>266</v>
      </c>
      <c r="B9" s="148" t="s">
        <v>155</v>
      </c>
      <c r="C9" s="148" t="s">
        <v>156</v>
      </c>
      <c r="D9" s="101" t="s">
        <v>157</v>
      </c>
      <c r="E9" s="148" t="s">
        <v>156</v>
      </c>
      <c r="F9" s="100" t="s">
        <v>267</v>
      </c>
      <c r="G9" s="149" t="s">
        <v>268</v>
      </c>
      <c r="H9" s="149" t="s">
        <v>269</v>
      </c>
      <c r="I9" s="150">
        <v>179</v>
      </c>
      <c r="J9" s="148" t="s">
        <v>270</v>
      </c>
      <c r="K9" s="148" t="s">
        <v>271</v>
      </c>
      <c r="L9" s="151">
        <v>44986</v>
      </c>
      <c r="M9" s="151">
        <v>45716</v>
      </c>
      <c r="N9" s="148">
        <f t="shared" ref="N9:N11" si="0">IF(MONTH(M9)&lt;6,YEAR(M9),YEAR(M9)+1)</f>
        <v>2025</v>
      </c>
      <c r="O9" s="152">
        <v>3411.72</v>
      </c>
      <c r="P9" s="148" t="s">
        <v>287</v>
      </c>
      <c r="Q9" s="153">
        <f t="shared" ref="Q9:Q11" si="1">IF(P9="Yes",O9*1,I9*3.56+O9)</f>
        <v>4048.96</v>
      </c>
      <c r="R9" s="118"/>
      <c r="S9" s="119"/>
      <c r="T9" s="119"/>
      <c r="U9" s="119"/>
      <c r="V9" s="62" t="s">
        <v>124</v>
      </c>
      <c r="W9" s="62"/>
      <c r="X9" s="68"/>
      <c r="Y9" s="65"/>
      <c r="Z9" s="69">
        <f t="shared" ref="Z9:Z11" si="2">X9+Y9</f>
        <v>0</v>
      </c>
      <c r="AA9" s="65"/>
      <c r="AB9" s="65"/>
      <c r="AC9" s="65"/>
      <c r="AD9" s="65"/>
      <c r="AE9" s="68"/>
      <c r="AF9" s="65"/>
      <c r="AG9" s="69">
        <f t="shared" ref="AG9:AG11" si="3">AE9+AF9</f>
        <v>0</v>
      </c>
      <c r="AH9" s="65"/>
      <c r="AI9" s="65"/>
      <c r="AJ9" s="65"/>
      <c r="AK9" s="65"/>
      <c r="AL9" s="68"/>
      <c r="AM9" s="65"/>
      <c r="AN9" s="69">
        <f t="shared" ref="AN9:AN11" si="4">AL9+AM9</f>
        <v>0</v>
      </c>
      <c r="AO9" s="65"/>
      <c r="AP9" s="65"/>
      <c r="AQ9" s="65"/>
      <c r="AR9" s="65"/>
      <c r="AS9" s="68"/>
      <c r="AT9" s="65"/>
      <c r="AU9" s="69">
        <f t="shared" ref="AU9:AU11" si="5">AS9+AT9</f>
        <v>0</v>
      </c>
      <c r="AV9" s="65"/>
      <c r="AW9" s="65"/>
      <c r="AX9" s="65"/>
      <c r="AY9" s="65"/>
      <c r="AZ9" s="68"/>
      <c r="BA9" s="65"/>
      <c r="BB9" s="69">
        <f t="shared" ref="BB9:BB11" si="6">AZ9+BA9</f>
        <v>0</v>
      </c>
      <c r="BC9" s="65"/>
      <c r="BD9" s="65"/>
      <c r="BE9" s="65"/>
      <c r="BF9" s="65"/>
      <c r="BG9" s="120"/>
      <c r="BH9" s="120"/>
      <c r="BI9" s="120"/>
    </row>
    <row r="10" spans="1:61" s="121" customFormat="1" x14ac:dyDescent="0.25">
      <c r="A10" s="148" t="s">
        <v>272</v>
      </c>
      <c r="B10" s="148" t="s">
        <v>155</v>
      </c>
      <c r="C10" s="148" t="s">
        <v>156</v>
      </c>
      <c r="D10" s="101" t="s">
        <v>157</v>
      </c>
      <c r="E10" s="148"/>
      <c r="F10" s="100" t="s">
        <v>273</v>
      </c>
      <c r="G10" s="149" t="s">
        <v>54</v>
      </c>
      <c r="H10" s="149" t="s">
        <v>54</v>
      </c>
      <c r="I10" s="150">
        <v>426</v>
      </c>
      <c r="J10" s="148" t="s">
        <v>162</v>
      </c>
      <c r="K10" s="148" t="s">
        <v>274</v>
      </c>
      <c r="L10" s="151">
        <v>44621</v>
      </c>
      <c r="M10" s="151">
        <v>45351</v>
      </c>
      <c r="N10" s="148">
        <f t="shared" si="0"/>
        <v>2024</v>
      </c>
      <c r="O10" s="152">
        <v>9804.1200000000008</v>
      </c>
      <c r="P10" s="148" t="s">
        <v>287</v>
      </c>
      <c r="Q10" s="153">
        <f t="shared" si="1"/>
        <v>11320.68</v>
      </c>
      <c r="R10" s="118"/>
      <c r="S10" s="119"/>
      <c r="T10" s="119"/>
      <c r="U10" s="119"/>
      <c r="V10" s="62" t="s">
        <v>124</v>
      </c>
      <c r="W10" s="62"/>
      <c r="X10" s="68"/>
      <c r="Y10" s="65"/>
      <c r="Z10" s="69">
        <f t="shared" si="2"/>
        <v>0</v>
      </c>
      <c r="AA10" s="65"/>
      <c r="AB10" s="65"/>
      <c r="AC10" s="65"/>
      <c r="AD10" s="65"/>
      <c r="AE10" s="68"/>
      <c r="AF10" s="65"/>
      <c r="AG10" s="69">
        <f t="shared" si="3"/>
        <v>0</v>
      </c>
      <c r="AH10" s="65"/>
      <c r="AI10" s="65"/>
      <c r="AJ10" s="65"/>
      <c r="AK10" s="65"/>
      <c r="AL10" s="68"/>
      <c r="AM10" s="65"/>
      <c r="AN10" s="69">
        <f t="shared" si="4"/>
        <v>0</v>
      </c>
      <c r="AO10" s="65"/>
      <c r="AP10" s="65"/>
      <c r="AQ10" s="65"/>
      <c r="AR10" s="65"/>
      <c r="AS10" s="68"/>
      <c r="AT10" s="65"/>
      <c r="AU10" s="69">
        <f t="shared" si="5"/>
        <v>0</v>
      </c>
      <c r="AV10" s="65"/>
      <c r="AW10" s="65"/>
      <c r="AX10" s="65"/>
      <c r="AY10" s="65"/>
      <c r="AZ10" s="68"/>
      <c r="BA10" s="65"/>
      <c r="BB10" s="69">
        <f t="shared" si="6"/>
        <v>0</v>
      </c>
      <c r="BC10" s="65"/>
      <c r="BD10" s="65"/>
      <c r="BE10" s="65"/>
      <c r="BF10" s="65"/>
      <c r="BG10" s="120"/>
      <c r="BH10" s="120"/>
      <c r="BI10" s="120"/>
    </row>
    <row r="11" spans="1:61" s="121" customFormat="1" x14ac:dyDescent="0.25">
      <c r="A11" s="148" t="s">
        <v>275</v>
      </c>
      <c r="B11" s="148" t="s">
        <v>155</v>
      </c>
      <c r="C11" s="148" t="s">
        <v>156</v>
      </c>
      <c r="D11" s="101" t="s">
        <v>157</v>
      </c>
      <c r="E11" s="148"/>
      <c r="F11" s="100" t="s">
        <v>276</v>
      </c>
      <c r="G11" s="149" t="s">
        <v>160</v>
      </c>
      <c r="H11" s="149" t="s">
        <v>161</v>
      </c>
      <c r="I11" s="150">
        <v>89</v>
      </c>
      <c r="J11" s="148" t="s">
        <v>277</v>
      </c>
      <c r="K11" s="148" t="s">
        <v>278</v>
      </c>
      <c r="L11" s="151">
        <v>45292</v>
      </c>
      <c r="M11" s="151">
        <v>46022</v>
      </c>
      <c r="N11" s="148">
        <f t="shared" si="0"/>
        <v>2026</v>
      </c>
      <c r="O11" s="152">
        <v>12005.28</v>
      </c>
      <c r="P11" s="148" t="s">
        <v>287</v>
      </c>
      <c r="Q11" s="153">
        <f t="shared" si="1"/>
        <v>12322.12</v>
      </c>
      <c r="R11" s="118"/>
      <c r="S11" s="119"/>
      <c r="T11" s="119"/>
      <c r="U11" s="119"/>
      <c r="V11" s="62" t="s">
        <v>124</v>
      </c>
      <c r="W11" s="62"/>
      <c r="X11" s="68"/>
      <c r="Y11" s="65"/>
      <c r="Z11" s="69">
        <f t="shared" si="2"/>
        <v>0</v>
      </c>
      <c r="AA11" s="65"/>
      <c r="AB11" s="65"/>
      <c r="AC11" s="65"/>
      <c r="AD11" s="65"/>
      <c r="AE11" s="68"/>
      <c r="AF11" s="65"/>
      <c r="AG11" s="69">
        <f t="shared" si="3"/>
        <v>0</v>
      </c>
      <c r="AH11" s="65"/>
      <c r="AI11" s="65"/>
      <c r="AJ11" s="65"/>
      <c r="AK11" s="65"/>
      <c r="AL11" s="68"/>
      <c r="AM11" s="65"/>
      <c r="AN11" s="69">
        <f t="shared" si="4"/>
        <v>0</v>
      </c>
      <c r="AO11" s="65"/>
      <c r="AP11" s="65"/>
      <c r="AQ11" s="65"/>
      <c r="AR11" s="65"/>
      <c r="AS11" s="68"/>
      <c r="AT11" s="65"/>
      <c r="AU11" s="69">
        <f t="shared" si="5"/>
        <v>0</v>
      </c>
      <c r="AV11" s="65"/>
      <c r="AW11" s="65"/>
      <c r="AX11" s="65"/>
      <c r="AY11" s="65"/>
      <c r="AZ11" s="68"/>
      <c r="BA11" s="65"/>
      <c r="BB11" s="69">
        <f t="shared" si="6"/>
        <v>0</v>
      </c>
      <c r="BC11" s="65"/>
      <c r="BD11" s="65"/>
      <c r="BE11" s="65"/>
      <c r="BF11" s="65"/>
      <c r="BG11" s="120"/>
      <c r="BH11" s="120"/>
      <c r="BI11" s="120"/>
    </row>
    <row r="12" spans="1:61" s="121" customFormat="1" x14ac:dyDescent="0.25">
      <c r="A12" s="148" t="s">
        <v>279</v>
      </c>
      <c r="B12" s="148" t="s">
        <v>155</v>
      </c>
      <c r="C12" s="148" t="s">
        <v>156</v>
      </c>
      <c r="D12" s="101" t="s">
        <v>157</v>
      </c>
      <c r="E12" s="148"/>
      <c r="F12" s="100" t="s">
        <v>280</v>
      </c>
      <c r="G12" s="149" t="s">
        <v>253</v>
      </c>
      <c r="H12" s="149" t="s">
        <v>255</v>
      </c>
      <c r="I12" s="150">
        <v>188.98</v>
      </c>
      <c r="J12" s="148" t="s">
        <v>162</v>
      </c>
      <c r="K12" s="148" t="s">
        <v>281</v>
      </c>
      <c r="L12" s="151">
        <v>45170</v>
      </c>
      <c r="M12" s="151">
        <v>45900</v>
      </c>
      <c r="N12" s="148">
        <f>IF(MONTH(M12)&lt;6,YEAR(M12),YEAR(M12)+1)</f>
        <v>2026</v>
      </c>
      <c r="O12" s="152">
        <v>4265.76</v>
      </c>
      <c r="P12" s="148" t="s">
        <v>287</v>
      </c>
      <c r="Q12" s="153">
        <f>IF(P12="Yes",O12*1,I12*3.56+O12)</f>
        <v>4938.5288</v>
      </c>
      <c r="R12" s="118"/>
      <c r="S12" s="119"/>
      <c r="T12" s="119"/>
      <c r="U12" s="119"/>
      <c r="V12" s="62" t="s">
        <v>124</v>
      </c>
      <c r="W12" s="62"/>
      <c r="X12" s="68"/>
      <c r="Y12" s="65"/>
      <c r="Z12" s="69">
        <f t="shared" ref="Z12:Z13" si="7">X12+Y12</f>
        <v>0</v>
      </c>
      <c r="AA12" s="65"/>
      <c r="AB12" s="65"/>
      <c r="AC12" s="65"/>
      <c r="AD12" s="65"/>
      <c r="AE12" s="68"/>
      <c r="AF12" s="65"/>
      <c r="AG12" s="69">
        <f t="shared" ref="AG12:AG13" si="8">AE12+AF12</f>
        <v>0</v>
      </c>
      <c r="AH12" s="65"/>
      <c r="AI12" s="65"/>
      <c r="AJ12" s="65"/>
      <c r="AK12" s="65"/>
      <c r="AL12" s="68"/>
      <c r="AM12" s="65"/>
      <c r="AN12" s="69">
        <f t="shared" ref="AN12:AN13" si="9">AL12+AM12</f>
        <v>0</v>
      </c>
      <c r="AO12" s="65"/>
      <c r="AP12" s="65"/>
      <c r="AQ12" s="65"/>
      <c r="AR12" s="65"/>
      <c r="AS12" s="68"/>
      <c r="AT12" s="65"/>
      <c r="AU12" s="69">
        <f t="shared" ref="AU12:AU13" si="10">AS12+AT12</f>
        <v>0</v>
      </c>
      <c r="AV12" s="65"/>
      <c r="AW12" s="65"/>
      <c r="AX12" s="65"/>
      <c r="AY12" s="65"/>
      <c r="AZ12" s="68"/>
      <c r="BA12" s="65"/>
      <c r="BB12" s="69">
        <f t="shared" ref="BB12:BB13" si="11">AZ12+BA12</f>
        <v>0</v>
      </c>
      <c r="BC12" s="65"/>
      <c r="BD12" s="65"/>
      <c r="BE12" s="65"/>
      <c r="BF12" s="65"/>
      <c r="BG12" s="120"/>
      <c r="BH12" s="120"/>
      <c r="BI12" s="120"/>
    </row>
    <row r="13" spans="1:61" s="121" customFormat="1" x14ac:dyDescent="0.25">
      <c r="A13" s="148" t="s">
        <v>282</v>
      </c>
      <c r="B13" s="148" t="s">
        <v>155</v>
      </c>
      <c r="C13" s="148" t="s">
        <v>156</v>
      </c>
      <c r="D13" s="101" t="s">
        <v>157</v>
      </c>
      <c r="E13" s="148" t="s">
        <v>283</v>
      </c>
      <c r="F13" s="100" t="s">
        <v>284</v>
      </c>
      <c r="G13" s="149" t="s">
        <v>283</v>
      </c>
      <c r="H13" s="149" t="s">
        <v>285</v>
      </c>
      <c r="I13" s="150">
        <v>10323</v>
      </c>
      <c r="J13" s="148" t="s">
        <v>162</v>
      </c>
      <c r="K13" s="148" t="s">
        <v>286</v>
      </c>
      <c r="L13" s="151">
        <v>45108</v>
      </c>
      <c r="M13" s="151">
        <v>45838</v>
      </c>
      <c r="N13" s="148">
        <f>IF(MONTH(M13)&lt;6,YEAR(M13),YEAR(M13)+1)</f>
        <v>2026</v>
      </c>
      <c r="O13" s="152">
        <v>205284</v>
      </c>
      <c r="P13" s="148" t="s">
        <v>287</v>
      </c>
      <c r="Q13" s="153">
        <f>IF(P13="Yes",O13*1,I13*3.56+O13)</f>
        <v>242033.88</v>
      </c>
      <c r="R13" s="118"/>
      <c r="S13" s="119"/>
      <c r="T13" s="119"/>
      <c r="U13" s="119"/>
      <c r="V13" s="62" t="s">
        <v>124</v>
      </c>
      <c r="W13" s="62"/>
      <c r="X13" s="68"/>
      <c r="Y13" s="65"/>
      <c r="Z13" s="69">
        <f t="shared" si="7"/>
        <v>0</v>
      </c>
      <c r="AA13" s="65"/>
      <c r="AB13" s="65"/>
      <c r="AC13" s="65"/>
      <c r="AD13" s="65"/>
      <c r="AE13" s="68"/>
      <c r="AF13" s="65"/>
      <c r="AG13" s="69">
        <f t="shared" si="8"/>
        <v>0</v>
      </c>
      <c r="AH13" s="65"/>
      <c r="AI13" s="65"/>
      <c r="AJ13" s="65"/>
      <c r="AK13" s="65"/>
      <c r="AL13" s="68"/>
      <c r="AM13" s="65"/>
      <c r="AN13" s="69">
        <f t="shared" si="9"/>
        <v>0</v>
      </c>
      <c r="AO13" s="65"/>
      <c r="AP13" s="65"/>
      <c r="AQ13" s="65"/>
      <c r="AR13" s="65"/>
      <c r="AS13" s="68"/>
      <c r="AT13" s="65"/>
      <c r="AU13" s="69">
        <f t="shared" si="10"/>
        <v>0</v>
      </c>
      <c r="AV13" s="65"/>
      <c r="AW13" s="65"/>
      <c r="AX13" s="65"/>
      <c r="AY13" s="65"/>
      <c r="AZ13" s="68"/>
      <c r="BA13" s="65"/>
      <c r="BB13" s="69">
        <f t="shared" si="11"/>
        <v>0</v>
      </c>
      <c r="BC13" s="65"/>
      <c r="BD13" s="65"/>
      <c r="BE13" s="65"/>
      <c r="BF13" s="65"/>
      <c r="BG13" s="120"/>
      <c r="BH13" s="120"/>
      <c r="BI13" s="120"/>
    </row>
    <row r="14" spans="1:61" s="71" customFormat="1" x14ac:dyDescent="0.25">
      <c r="A14" s="154"/>
      <c r="B14" s="154"/>
      <c r="C14" s="154"/>
      <c r="D14" s="48"/>
      <c r="E14" s="154"/>
      <c r="F14" s="4"/>
      <c r="G14" s="4"/>
      <c r="H14" s="4"/>
      <c r="I14" s="155">
        <f>SUM(I8:I13)</f>
        <v>11262.23</v>
      </c>
      <c r="J14" s="154"/>
      <c r="K14" s="154"/>
      <c r="L14" s="156"/>
      <c r="M14" s="156"/>
      <c r="N14" s="48"/>
      <c r="O14" s="157">
        <f>SUM(O8:O13)</f>
        <v>243902.64</v>
      </c>
      <c r="P14" s="157"/>
      <c r="Q14" s="158">
        <f>SUM(Q8:Q13)</f>
        <v>283996.17879999999</v>
      </c>
      <c r="R14" s="87"/>
      <c r="S14" s="77">
        <f t="shared" ref="S14:U14" si="12">SUM(S8:S13)</f>
        <v>0</v>
      </c>
      <c r="T14" s="77">
        <f t="shared" si="12"/>
        <v>0</v>
      </c>
      <c r="U14" s="77">
        <f t="shared" si="12"/>
        <v>0</v>
      </c>
      <c r="X14" s="77">
        <f t="shared" ref="X14:BF14" si="13">SUM(X8:X13)</f>
        <v>0</v>
      </c>
      <c r="Y14" s="77">
        <f t="shared" si="13"/>
        <v>0</v>
      </c>
      <c r="Z14" s="77">
        <f t="shared" si="13"/>
        <v>0</v>
      </c>
      <c r="AA14" s="77">
        <f t="shared" si="13"/>
        <v>0</v>
      </c>
      <c r="AB14" s="77">
        <f t="shared" si="13"/>
        <v>0</v>
      </c>
      <c r="AC14" s="77">
        <f t="shared" si="13"/>
        <v>0</v>
      </c>
      <c r="AD14" s="77">
        <f t="shared" si="13"/>
        <v>0</v>
      </c>
      <c r="AE14" s="77">
        <f t="shared" si="13"/>
        <v>0</v>
      </c>
      <c r="AF14" s="77">
        <f t="shared" si="13"/>
        <v>0</v>
      </c>
      <c r="AG14" s="77">
        <f t="shared" si="13"/>
        <v>0</v>
      </c>
      <c r="AH14" s="77">
        <f t="shared" si="13"/>
        <v>0</v>
      </c>
      <c r="AI14" s="77">
        <f t="shared" si="13"/>
        <v>0</v>
      </c>
      <c r="AJ14" s="77">
        <f t="shared" si="13"/>
        <v>0</v>
      </c>
      <c r="AK14" s="77">
        <f t="shared" si="13"/>
        <v>0</v>
      </c>
      <c r="AL14" s="77">
        <f t="shared" si="13"/>
        <v>0</v>
      </c>
      <c r="AM14" s="77">
        <f t="shared" si="13"/>
        <v>0</v>
      </c>
      <c r="AN14" s="77">
        <f t="shared" si="13"/>
        <v>0</v>
      </c>
      <c r="AO14" s="77">
        <f t="shared" si="13"/>
        <v>0</v>
      </c>
      <c r="AP14" s="77">
        <f t="shared" si="13"/>
        <v>0</v>
      </c>
      <c r="AQ14" s="77">
        <f t="shared" si="13"/>
        <v>0</v>
      </c>
      <c r="AR14" s="77">
        <f t="shared" si="13"/>
        <v>0</v>
      </c>
      <c r="AS14" s="77">
        <f t="shared" si="13"/>
        <v>0</v>
      </c>
      <c r="AT14" s="77">
        <f t="shared" si="13"/>
        <v>0</v>
      </c>
      <c r="AU14" s="77">
        <f t="shared" si="13"/>
        <v>0</v>
      </c>
      <c r="AV14" s="77">
        <f t="shared" si="13"/>
        <v>0</v>
      </c>
      <c r="AW14" s="77">
        <f t="shared" si="13"/>
        <v>0</v>
      </c>
      <c r="AX14" s="77">
        <f t="shared" si="13"/>
        <v>0</v>
      </c>
      <c r="AY14" s="77">
        <f t="shared" si="13"/>
        <v>0</v>
      </c>
      <c r="AZ14" s="77">
        <f t="shared" si="13"/>
        <v>0</v>
      </c>
      <c r="BA14" s="77">
        <f t="shared" si="13"/>
        <v>0</v>
      </c>
      <c r="BB14" s="77">
        <f t="shared" si="13"/>
        <v>0</v>
      </c>
      <c r="BC14" s="77">
        <f t="shared" si="13"/>
        <v>0</v>
      </c>
      <c r="BD14" s="77">
        <f t="shared" si="13"/>
        <v>0</v>
      </c>
      <c r="BE14" s="77">
        <f t="shared" si="13"/>
        <v>0</v>
      </c>
      <c r="BF14" s="77">
        <f t="shared" si="13"/>
        <v>0</v>
      </c>
      <c r="BG14" s="77"/>
      <c r="BH14" s="77"/>
      <c r="BI14" s="77"/>
    </row>
    <row r="15" spans="1:61" x14ac:dyDescent="0.25">
      <c r="A15" s="78"/>
      <c r="B15" s="78"/>
      <c r="C15" s="78"/>
      <c r="D15" s="73"/>
      <c r="E15" s="78"/>
      <c r="F15" s="78"/>
      <c r="G15" s="78"/>
      <c r="H15" s="78"/>
      <c r="I15" s="79"/>
      <c r="J15" s="80"/>
    </row>
    <row r="16" spans="1:61" x14ac:dyDescent="0.25">
      <c r="A16" s="78"/>
      <c r="B16" s="78"/>
      <c r="C16" s="78"/>
      <c r="D16" s="73"/>
      <c r="E16" s="78"/>
      <c r="F16" s="78"/>
      <c r="G16" s="78"/>
      <c r="H16" s="78"/>
      <c r="I16" s="79"/>
      <c r="J16" s="80"/>
    </row>
    <row r="17" spans="1:61" x14ac:dyDescent="0.25">
      <c r="A17" s="265" t="s">
        <v>55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81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46" t="s">
        <v>55</v>
      </c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 t="s">
        <v>55</v>
      </c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66" t="s">
        <v>55</v>
      </c>
      <c r="BH17" s="266"/>
      <c r="BI17" s="266"/>
    </row>
    <row r="18" spans="1:61" ht="30" x14ac:dyDescent="0.25">
      <c r="A18" s="259" t="s">
        <v>56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83" t="s">
        <v>59</v>
      </c>
      <c r="R18" s="123"/>
      <c r="S18" s="255"/>
      <c r="T18" s="256"/>
      <c r="U18" s="257"/>
      <c r="V18" s="250" t="s">
        <v>6</v>
      </c>
      <c r="W18" s="251"/>
      <c r="X18" s="246" t="s">
        <v>7</v>
      </c>
      <c r="Y18" s="246"/>
      <c r="Z18" s="246"/>
      <c r="AA18" s="246" t="s">
        <v>9</v>
      </c>
      <c r="AB18" s="246"/>
      <c r="AC18" s="246"/>
      <c r="AD18" s="241" t="s">
        <v>10</v>
      </c>
      <c r="AE18" s="246" t="s">
        <v>11</v>
      </c>
      <c r="AF18" s="246"/>
      <c r="AG18" s="246"/>
      <c r="AH18" s="246" t="s">
        <v>9</v>
      </c>
      <c r="AI18" s="246"/>
      <c r="AJ18" s="246"/>
      <c r="AK18" s="241" t="s">
        <v>10</v>
      </c>
      <c r="AL18" s="246" t="s">
        <v>11</v>
      </c>
      <c r="AM18" s="246"/>
      <c r="AN18" s="246"/>
      <c r="AO18" s="246" t="s">
        <v>9</v>
      </c>
      <c r="AP18" s="246"/>
      <c r="AQ18" s="246"/>
      <c r="AR18" s="241" t="s">
        <v>10</v>
      </c>
      <c r="AS18" s="246" t="s">
        <v>11</v>
      </c>
      <c r="AT18" s="246"/>
      <c r="AU18" s="246"/>
      <c r="AV18" s="246" t="s">
        <v>9</v>
      </c>
      <c r="AW18" s="246"/>
      <c r="AX18" s="246"/>
      <c r="AY18" s="241" t="s">
        <v>10</v>
      </c>
      <c r="AZ18" s="246" t="s">
        <v>11</v>
      </c>
      <c r="BA18" s="246"/>
      <c r="BB18" s="246"/>
      <c r="BC18" s="246" t="s">
        <v>9</v>
      </c>
      <c r="BD18" s="246"/>
      <c r="BE18" s="246"/>
      <c r="BF18" s="241" t="s">
        <v>10</v>
      </c>
      <c r="BG18" s="250"/>
      <c r="BH18" s="258"/>
      <c r="BI18" s="251"/>
    </row>
    <row r="19" spans="1:61" x14ac:dyDescent="0.25">
      <c r="A19" s="12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25"/>
      <c r="Q19" s="54"/>
      <c r="R19" s="126"/>
      <c r="S19" s="247" t="s">
        <v>28</v>
      </c>
      <c r="T19" s="248"/>
      <c r="U19" s="249"/>
      <c r="V19" s="253"/>
      <c r="W19" s="254"/>
      <c r="X19" s="247" t="s">
        <v>29</v>
      </c>
      <c r="Y19" s="248"/>
      <c r="Z19" s="248"/>
      <c r="AA19" s="248"/>
      <c r="AB19" s="248"/>
      <c r="AC19" s="248"/>
      <c r="AD19" s="249"/>
      <c r="AE19" s="247" t="s">
        <v>30</v>
      </c>
      <c r="AF19" s="248"/>
      <c r="AG19" s="248"/>
      <c r="AH19" s="248"/>
      <c r="AI19" s="248"/>
      <c r="AJ19" s="248"/>
      <c r="AK19" s="249"/>
      <c r="AL19" s="247" t="s">
        <v>31</v>
      </c>
      <c r="AM19" s="248"/>
      <c r="AN19" s="248"/>
      <c r="AO19" s="248"/>
      <c r="AP19" s="248"/>
      <c r="AQ19" s="248"/>
      <c r="AR19" s="249"/>
      <c r="AS19" s="247" t="s">
        <v>32</v>
      </c>
      <c r="AT19" s="248"/>
      <c r="AU19" s="248"/>
      <c r="AV19" s="248"/>
      <c r="AW19" s="248"/>
      <c r="AX19" s="248"/>
      <c r="AY19" s="249"/>
      <c r="AZ19" s="247" t="s">
        <v>33</v>
      </c>
      <c r="BA19" s="248"/>
      <c r="BB19" s="248"/>
      <c r="BC19" s="248"/>
      <c r="BD19" s="248"/>
      <c r="BE19" s="248"/>
      <c r="BF19" s="249"/>
      <c r="BG19" s="56"/>
      <c r="BH19" s="56"/>
      <c r="BI19" s="56"/>
    </row>
    <row r="20" spans="1:61" ht="75" x14ac:dyDescent="0.25">
      <c r="A20" s="58" t="s">
        <v>12</v>
      </c>
      <c r="B20" s="58" t="s">
        <v>13</v>
      </c>
      <c r="C20" s="58" t="s">
        <v>14</v>
      </c>
      <c r="D20" s="58" t="s">
        <v>15</v>
      </c>
      <c r="E20" s="58" t="s">
        <v>16</v>
      </c>
      <c r="F20" s="58" t="s">
        <v>17</v>
      </c>
      <c r="G20" s="58" t="s">
        <v>18</v>
      </c>
      <c r="H20" s="58" t="s">
        <v>19</v>
      </c>
      <c r="I20" s="127" t="s">
        <v>20</v>
      </c>
      <c r="J20" s="127" t="s">
        <v>60</v>
      </c>
      <c r="K20" s="58" t="s">
        <v>22</v>
      </c>
      <c r="L20" s="58" t="s">
        <v>23</v>
      </c>
      <c r="M20" s="58" t="s">
        <v>24</v>
      </c>
      <c r="N20" s="128" t="s">
        <v>61</v>
      </c>
      <c r="O20" s="58" t="s">
        <v>25</v>
      </c>
      <c r="P20" s="58" t="s">
        <v>62</v>
      </c>
      <c r="Q20" s="58" t="s">
        <v>59</v>
      </c>
      <c r="R20" s="129"/>
      <c r="S20" s="235" t="s">
        <v>35</v>
      </c>
      <c r="T20" s="235" t="s">
        <v>36</v>
      </c>
      <c r="U20" s="235" t="s">
        <v>37</v>
      </c>
      <c r="V20" s="236" t="s">
        <v>38</v>
      </c>
      <c r="W20" s="236" t="s">
        <v>39</v>
      </c>
      <c r="X20" s="235" t="s">
        <v>40</v>
      </c>
      <c r="Y20" s="235" t="s">
        <v>41</v>
      </c>
      <c r="Z20" s="235" t="s">
        <v>42</v>
      </c>
      <c r="AA20" s="235" t="s">
        <v>35</v>
      </c>
      <c r="AB20" s="235" t="s">
        <v>36</v>
      </c>
      <c r="AC20" s="235" t="s">
        <v>44</v>
      </c>
      <c r="AD20" s="235" t="s">
        <v>45</v>
      </c>
      <c r="AE20" s="235" t="s">
        <v>40</v>
      </c>
      <c r="AF20" s="235" t="s">
        <v>41</v>
      </c>
      <c r="AG20" s="235" t="s">
        <v>42</v>
      </c>
      <c r="AH20" s="235" t="s">
        <v>35</v>
      </c>
      <c r="AI20" s="235" t="s">
        <v>36</v>
      </c>
      <c r="AJ20" s="235" t="s">
        <v>44</v>
      </c>
      <c r="AK20" s="235" t="s">
        <v>45</v>
      </c>
      <c r="AL20" s="235" t="s">
        <v>40</v>
      </c>
      <c r="AM20" s="235" t="s">
        <v>41</v>
      </c>
      <c r="AN20" s="235" t="s">
        <v>42</v>
      </c>
      <c r="AO20" s="235" t="s">
        <v>35</v>
      </c>
      <c r="AP20" s="235" t="s">
        <v>36</v>
      </c>
      <c r="AQ20" s="235" t="s">
        <v>44</v>
      </c>
      <c r="AR20" s="235" t="s">
        <v>45</v>
      </c>
      <c r="AS20" s="235" t="s">
        <v>40</v>
      </c>
      <c r="AT20" s="235" t="s">
        <v>41</v>
      </c>
      <c r="AU20" s="235" t="s">
        <v>42</v>
      </c>
      <c r="AV20" s="235" t="s">
        <v>35</v>
      </c>
      <c r="AW20" s="235" t="s">
        <v>36</v>
      </c>
      <c r="AX20" s="235" t="s">
        <v>44</v>
      </c>
      <c r="AY20" s="235" t="s">
        <v>45</v>
      </c>
      <c r="AZ20" s="235" t="s">
        <v>40</v>
      </c>
      <c r="BA20" s="235" t="s">
        <v>41</v>
      </c>
      <c r="BB20" s="235" t="s">
        <v>42</v>
      </c>
      <c r="BC20" s="235" t="s">
        <v>35</v>
      </c>
      <c r="BD20" s="235" t="s">
        <v>36</v>
      </c>
      <c r="BE20" s="235" t="s">
        <v>44</v>
      </c>
      <c r="BF20" s="235" t="s">
        <v>45</v>
      </c>
      <c r="BG20" s="60" t="s">
        <v>46</v>
      </c>
      <c r="BH20" s="60" t="s">
        <v>47</v>
      </c>
      <c r="BI20" s="60" t="s">
        <v>48</v>
      </c>
    </row>
    <row r="21" spans="1:61" s="71" customFormat="1" x14ac:dyDescent="0.25">
      <c r="A21" s="130"/>
      <c r="B21" s="114" t="s">
        <v>155</v>
      </c>
      <c r="C21" s="114" t="s">
        <v>156</v>
      </c>
      <c r="D21" s="62" t="s">
        <v>157</v>
      </c>
      <c r="E21" s="130"/>
      <c r="F21" s="131"/>
      <c r="G21" s="131"/>
      <c r="H21" s="131"/>
      <c r="I21" s="115"/>
      <c r="J21" s="114"/>
      <c r="K21" s="114"/>
      <c r="L21" s="116"/>
      <c r="M21" s="116"/>
      <c r="N21" s="114"/>
      <c r="O21" s="117"/>
      <c r="P21" s="114"/>
      <c r="Q21" s="118">
        <f>IF(P21="Yes",O21*1,I21*3.56+O21)</f>
        <v>0</v>
      </c>
      <c r="R21" s="132"/>
      <c r="S21" s="65"/>
      <c r="T21" s="65"/>
      <c r="U21" s="65"/>
      <c r="V21" s="62"/>
      <c r="W21" s="66"/>
      <c r="X21" s="65"/>
      <c r="Y21" s="65"/>
      <c r="Z21" s="69">
        <f>X21+Y21</f>
        <v>0</v>
      </c>
      <c r="AA21" s="65"/>
      <c r="AB21" s="65"/>
      <c r="AC21" s="65"/>
      <c r="AD21" s="65"/>
      <c r="AE21" s="65"/>
      <c r="AF21" s="65"/>
      <c r="AG21" s="69">
        <f t="shared" ref="AG21:AG34" si="14">AE21+AF21</f>
        <v>0</v>
      </c>
      <c r="AH21" s="65"/>
      <c r="AI21" s="65"/>
      <c r="AJ21" s="65"/>
      <c r="AK21" s="65"/>
      <c r="AL21" s="65"/>
      <c r="AM21" s="65"/>
      <c r="AN21" s="69">
        <f t="shared" ref="AN21:AN34" si="15">AL21+AM21</f>
        <v>0</v>
      </c>
      <c r="AO21" s="65"/>
      <c r="AP21" s="65"/>
      <c r="AQ21" s="65"/>
      <c r="AR21" s="65"/>
      <c r="AS21" s="65"/>
      <c r="AT21" s="65"/>
      <c r="AU21" s="133">
        <f t="shared" ref="AU21:AU34" si="16">AS21+AT21</f>
        <v>0</v>
      </c>
      <c r="AV21" s="65"/>
      <c r="AW21" s="65"/>
      <c r="AX21" s="65"/>
      <c r="AY21" s="65"/>
      <c r="AZ21" s="65"/>
      <c r="BA21" s="65"/>
      <c r="BB21" s="133">
        <f t="shared" ref="BB21:BB34" si="17">AZ21+BA21</f>
        <v>0</v>
      </c>
      <c r="BC21" s="65"/>
      <c r="BD21" s="65"/>
      <c r="BE21" s="65"/>
      <c r="BF21" s="65"/>
      <c r="BG21" s="66"/>
      <c r="BH21" s="66"/>
      <c r="BI21" s="66"/>
    </row>
    <row r="22" spans="1:61" s="71" customFormat="1" x14ac:dyDescent="0.25">
      <c r="A22" s="130"/>
      <c r="B22" s="114" t="s">
        <v>155</v>
      </c>
      <c r="C22" s="114" t="s">
        <v>156</v>
      </c>
      <c r="D22" s="62" t="s">
        <v>157</v>
      </c>
      <c r="E22" s="130"/>
      <c r="F22" s="131"/>
      <c r="G22" s="131"/>
      <c r="H22" s="131"/>
      <c r="I22" s="115"/>
      <c r="J22" s="114"/>
      <c r="K22" s="114"/>
      <c r="L22" s="116"/>
      <c r="M22" s="116"/>
      <c r="N22" s="114"/>
      <c r="O22" s="117"/>
      <c r="P22" s="114"/>
      <c r="Q22" s="118">
        <f t="shared" ref="Q22:Q34" si="18">IF(P22="Yes",O22*1,I22*3.56+O22)</f>
        <v>0</v>
      </c>
      <c r="R22" s="132"/>
      <c r="S22" s="65"/>
      <c r="T22" s="65"/>
      <c r="U22" s="65"/>
      <c r="V22" s="62"/>
      <c r="W22" s="66"/>
      <c r="X22" s="65"/>
      <c r="Y22" s="65"/>
      <c r="Z22" s="69">
        <f t="shared" ref="Z22:Z34" si="19">X22+Y22</f>
        <v>0</v>
      </c>
      <c r="AA22" s="65"/>
      <c r="AB22" s="65"/>
      <c r="AC22" s="65"/>
      <c r="AD22" s="65"/>
      <c r="AE22" s="65"/>
      <c r="AF22" s="65"/>
      <c r="AG22" s="69">
        <f t="shared" si="14"/>
        <v>0</v>
      </c>
      <c r="AH22" s="65"/>
      <c r="AI22" s="65"/>
      <c r="AJ22" s="65"/>
      <c r="AK22" s="65"/>
      <c r="AL22" s="65"/>
      <c r="AM22" s="65"/>
      <c r="AN22" s="69">
        <f t="shared" si="15"/>
        <v>0</v>
      </c>
      <c r="AO22" s="65"/>
      <c r="AP22" s="65"/>
      <c r="AQ22" s="65"/>
      <c r="AR22" s="65"/>
      <c r="AS22" s="65"/>
      <c r="AT22" s="65"/>
      <c r="AU22" s="133">
        <f t="shared" si="16"/>
        <v>0</v>
      </c>
      <c r="AV22" s="65"/>
      <c r="AW22" s="65"/>
      <c r="AX22" s="65"/>
      <c r="AY22" s="65"/>
      <c r="AZ22" s="65"/>
      <c r="BA22" s="65"/>
      <c r="BB22" s="133">
        <f t="shared" si="17"/>
        <v>0</v>
      </c>
      <c r="BC22" s="65"/>
      <c r="BD22" s="65"/>
      <c r="BE22" s="65"/>
      <c r="BF22" s="65"/>
      <c r="BG22" s="66"/>
      <c r="BH22" s="66"/>
      <c r="BI22" s="66"/>
    </row>
    <row r="23" spans="1:61" s="71" customFormat="1" x14ac:dyDescent="0.25">
      <c r="A23" s="130"/>
      <c r="B23" s="114" t="s">
        <v>155</v>
      </c>
      <c r="C23" s="114" t="s">
        <v>156</v>
      </c>
      <c r="D23" s="62" t="s">
        <v>157</v>
      </c>
      <c r="E23" s="130"/>
      <c r="F23" s="131"/>
      <c r="G23" s="131"/>
      <c r="H23" s="131"/>
      <c r="I23" s="115"/>
      <c r="J23" s="114"/>
      <c r="K23" s="114"/>
      <c r="L23" s="116"/>
      <c r="M23" s="116"/>
      <c r="N23" s="114"/>
      <c r="O23" s="117"/>
      <c r="P23" s="114"/>
      <c r="Q23" s="118">
        <f t="shared" si="18"/>
        <v>0</v>
      </c>
      <c r="R23" s="132"/>
      <c r="S23" s="65"/>
      <c r="T23" s="65"/>
      <c r="U23" s="65"/>
      <c r="V23" s="62"/>
      <c r="W23" s="66"/>
      <c r="X23" s="65"/>
      <c r="Y23" s="65"/>
      <c r="Z23" s="69">
        <f t="shared" si="19"/>
        <v>0</v>
      </c>
      <c r="AA23" s="65"/>
      <c r="AB23" s="65"/>
      <c r="AC23" s="65"/>
      <c r="AD23" s="65"/>
      <c r="AE23" s="65"/>
      <c r="AF23" s="65"/>
      <c r="AG23" s="69">
        <f t="shared" si="14"/>
        <v>0</v>
      </c>
      <c r="AH23" s="65"/>
      <c r="AI23" s="65"/>
      <c r="AJ23" s="65"/>
      <c r="AK23" s="65"/>
      <c r="AL23" s="65"/>
      <c r="AM23" s="65"/>
      <c r="AN23" s="69">
        <f t="shared" si="15"/>
        <v>0</v>
      </c>
      <c r="AO23" s="65"/>
      <c r="AP23" s="65"/>
      <c r="AQ23" s="65"/>
      <c r="AR23" s="65"/>
      <c r="AS23" s="65"/>
      <c r="AT23" s="65"/>
      <c r="AU23" s="133">
        <f t="shared" si="16"/>
        <v>0</v>
      </c>
      <c r="AV23" s="65"/>
      <c r="AW23" s="65"/>
      <c r="AX23" s="65"/>
      <c r="AY23" s="65"/>
      <c r="AZ23" s="65"/>
      <c r="BA23" s="65"/>
      <c r="BB23" s="133">
        <f t="shared" si="17"/>
        <v>0</v>
      </c>
      <c r="BC23" s="65"/>
      <c r="BD23" s="65"/>
      <c r="BE23" s="65"/>
      <c r="BF23" s="65"/>
      <c r="BG23" s="66"/>
      <c r="BH23" s="66"/>
      <c r="BI23" s="66"/>
    </row>
    <row r="24" spans="1:61" s="71" customFormat="1" x14ac:dyDescent="0.25">
      <c r="A24" s="130"/>
      <c r="B24" s="114" t="s">
        <v>155</v>
      </c>
      <c r="C24" s="114" t="s">
        <v>156</v>
      </c>
      <c r="D24" s="62" t="s">
        <v>157</v>
      </c>
      <c r="E24" s="130"/>
      <c r="F24" s="131"/>
      <c r="G24" s="131"/>
      <c r="H24" s="131"/>
      <c r="I24" s="115"/>
      <c r="J24" s="114"/>
      <c r="K24" s="114"/>
      <c r="L24" s="116"/>
      <c r="M24" s="116"/>
      <c r="N24" s="114"/>
      <c r="O24" s="117"/>
      <c r="P24" s="114"/>
      <c r="Q24" s="118">
        <f t="shared" si="18"/>
        <v>0</v>
      </c>
      <c r="R24" s="132"/>
      <c r="S24" s="65"/>
      <c r="T24" s="65"/>
      <c r="U24" s="65"/>
      <c r="V24" s="62"/>
      <c r="W24" s="66"/>
      <c r="X24" s="65"/>
      <c r="Y24" s="65"/>
      <c r="Z24" s="69">
        <f t="shared" si="19"/>
        <v>0</v>
      </c>
      <c r="AA24" s="65"/>
      <c r="AB24" s="65"/>
      <c r="AC24" s="65"/>
      <c r="AD24" s="65"/>
      <c r="AE24" s="65"/>
      <c r="AF24" s="65"/>
      <c r="AG24" s="69">
        <f t="shared" si="14"/>
        <v>0</v>
      </c>
      <c r="AH24" s="65"/>
      <c r="AI24" s="65"/>
      <c r="AJ24" s="65"/>
      <c r="AK24" s="65"/>
      <c r="AL24" s="65"/>
      <c r="AM24" s="65"/>
      <c r="AN24" s="69">
        <f t="shared" si="15"/>
        <v>0</v>
      </c>
      <c r="AO24" s="65"/>
      <c r="AP24" s="65"/>
      <c r="AQ24" s="65"/>
      <c r="AR24" s="65"/>
      <c r="AS24" s="65"/>
      <c r="AT24" s="65"/>
      <c r="AU24" s="133">
        <f t="shared" si="16"/>
        <v>0</v>
      </c>
      <c r="AV24" s="65"/>
      <c r="AW24" s="65"/>
      <c r="AX24" s="65"/>
      <c r="AY24" s="65"/>
      <c r="AZ24" s="65"/>
      <c r="BA24" s="65"/>
      <c r="BB24" s="133">
        <f t="shared" si="17"/>
        <v>0</v>
      </c>
      <c r="BC24" s="65"/>
      <c r="BD24" s="65"/>
      <c r="BE24" s="65"/>
      <c r="BF24" s="65"/>
      <c r="BG24" s="66"/>
      <c r="BH24" s="66"/>
      <c r="BI24" s="66"/>
    </row>
    <row r="25" spans="1:61" s="71" customFormat="1" x14ac:dyDescent="0.25">
      <c r="A25" s="130"/>
      <c r="B25" s="114" t="s">
        <v>155</v>
      </c>
      <c r="C25" s="114" t="s">
        <v>156</v>
      </c>
      <c r="D25" s="62" t="s">
        <v>157</v>
      </c>
      <c r="E25" s="130"/>
      <c r="F25" s="131"/>
      <c r="G25" s="131"/>
      <c r="H25" s="131"/>
      <c r="I25" s="115"/>
      <c r="J25" s="114"/>
      <c r="K25" s="114"/>
      <c r="L25" s="116"/>
      <c r="M25" s="116"/>
      <c r="N25" s="114"/>
      <c r="O25" s="117"/>
      <c r="P25" s="114"/>
      <c r="Q25" s="118">
        <f t="shared" si="18"/>
        <v>0</v>
      </c>
      <c r="R25" s="132"/>
      <c r="S25" s="65"/>
      <c r="T25" s="65"/>
      <c r="U25" s="65"/>
      <c r="V25" s="62"/>
      <c r="W25" s="66"/>
      <c r="X25" s="65"/>
      <c r="Y25" s="65"/>
      <c r="Z25" s="69">
        <f t="shared" si="19"/>
        <v>0</v>
      </c>
      <c r="AA25" s="65"/>
      <c r="AB25" s="65"/>
      <c r="AC25" s="65"/>
      <c r="AD25" s="65"/>
      <c r="AE25" s="65"/>
      <c r="AF25" s="65"/>
      <c r="AG25" s="69">
        <f t="shared" si="14"/>
        <v>0</v>
      </c>
      <c r="AH25" s="65"/>
      <c r="AI25" s="65"/>
      <c r="AJ25" s="65"/>
      <c r="AK25" s="65"/>
      <c r="AL25" s="65"/>
      <c r="AM25" s="65"/>
      <c r="AN25" s="69">
        <f t="shared" si="15"/>
        <v>0</v>
      </c>
      <c r="AO25" s="65"/>
      <c r="AP25" s="65"/>
      <c r="AQ25" s="65"/>
      <c r="AR25" s="65"/>
      <c r="AS25" s="65"/>
      <c r="AT25" s="65"/>
      <c r="AU25" s="133">
        <f t="shared" si="16"/>
        <v>0</v>
      </c>
      <c r="AV25" s="65"/>
      <c r="AW25" s="65"/>
      <c r="AX25" s="65"/>
      <c r="AY25" s="65"/>
      <c r="AZ25" s="65"/>
      <c r="BA25" s="65"/>
      <c r="BB25" s="133">
        <f t="shared" si="17"/>
        <v>0</v>
      </c>
      <c r="BC25" s="65"/>
      <c r="BD25" s="65"/>
      <c r="BE25" s="65"/>
      <c r="BF25" s="65"/>
      <c r="BG25" s="66"/>
      <c r="BH25" s="66"/>
      <c r="BI25" s="66"/>
    </row>
    <row r="26" spans="1:61" s="71" customFormat="1" x14ac:dyDescent="0.25">
      <c r="A26" s="130"/>
      <c r="B26" s="114" t="s">
        <v>155</v>
      </c>
      <c r="C26" s="114" t="s">
        <v>156</v>
      </c>
      <c r="D26" s="62" t="s">
        <v>157</v>
      </c>
      <c r="E26" s="130"/>
      <c r="F26" s="131"/>
      <c r="G26" s="131"/>
      <c r="H26" s="131"/>
      <c r="I26" s="115"/>
      <c r="J26" s="114"/>
      <c r="K26" s="114"/>
      <c r="L26" s="116"/>
      <c r="M26" s="116"/>
      <c r="N26" s="114"/>
      <c r="O26" s="117"/>
      <c r="P26" s="114"/>
      <c r="Q26" s="118">
        <f t="shared" si="18"/>
        <v>0</v>
      </c>
      <c r="R26" s="132"/>
      <c r="S26" s="65"/>
      <c r="T26" s="65"/>
      <c r="U26" s="65"/>
      <c r="V26" s="62"/>
      <c r="W26" s="66"/>
      <c r="X26" s="65"/>
      <c r="Y26" s="65"/>
      <c r="Z26" s="69">
        <f t="shared" si="19"/>
        <v>0</v>
      </c>
      <c r="AA26" s="65"/>
      <c r="AB26" s="65"/>
      <c r="AC26" s="65"/>
      <c r="AD26" s="65"/>
      <c r="AE26" s="65"/>
      <c r="AF26" s="65"/>
      <c r="AG26" s="69">
        <f t="shared" si="14"/>
        <v>0</v>
      </c>
      <c r="AH26" s="65"/>
      <c r="AI26" s="65"/>
      <c r="AJ26" s="65"/>
      <c r="AK26" s="65"/>
      <c r="AL26" s="65"/>
      <c r="AM26" s="65"/>
      <c r="AN26" s="69">
        <f t="shared" si="15"/>
        <v>0</v>
      </c>
      <c r="AO26" s="65"/>
      <c r="AP26" s="65"/>
      <c r="AQ26" s="65"/>
      <c r="AR26" s="65"/>
      <c r="AS26" s="65"/>
      <c r="AT26" s="65"/>
      <c r="AU26" s="133">
        <f t="shared" si="16"/>
        <v>0</v>
      </c>
      <c r="AV26" s="65"/>
      <c r="AW26" s="65"/>
      <c r="AX26" s="65"/>
      <c r="AY26" s="65"/>
      <c r="AZ26" s="65"/>
      <c r="BA26" s="65"/>
      <c r="BB26" s="133">
        <f t="shared" si="17"/>
        <v>0</v>
      </c>
      <c r="BC26" s="65"/>
      <c r="BD26" s="65"/>
      <c r="BE26" s="65"/>
      <c r="BF26" s="65"/>
      <c r="BG26" s="66"/>
      <c r="BH26" s="66"/>
      <c r="BI26" s="66"/>
    </row>
    <row r="27" spans="1:61" s="71" customFormat="1" x14ac:dyDescent="0.25">
      <c r="A27" s="130"/>
      <c r="B27" s="114" t="s">
        <v>155</v>
      </c>
      <c r="C27" s="114" t="s">
        <v>156</v>
      </c>
      <c r="D27" s="62" t="s">
        <v>157</v>
      </c>
      <c r="E27" s="130"/>
      <c r="F27" s="131"/>
      <c r="G27" s="131"/>
      <c r="H27" s="131"/>
      <c r="I27" s="115"/>
      <c r="J27" s="114"/>
      <c r="K27" s="114"/>
      <c r="L27" s="116"/>
      <c r="M27" s="116"/>
      <c r="N27" s="114"/>
      <c r="O27" s="117"/>
      <c r="P27" s="114"/>
      <c r="Q27" s="118">
        <f t="shared" si="18"/>
        <v>0</v>
      </c>
      <c r="R27" s="132"/>
      <c r="S27" s="65"/>
      <c r="T27" s="65"/>
      <c r="U27" s="65"/>
      <c r="V27" s="62"/>
      <c r="W27" s="66"/>
      <c r="X27" s="65"/>
      <c r="Y27" s="65"/>
      <c r="Z27" s="69">
        <f t="shared" si="19"/>
        <v>0</v>
      </c>
      <c r="AA27" s="65"/>
      <c r="AB27" s="65"/>
      <c r="AC27" s="65"/>
      <c r="AD27" s="65"/>
      <c r="AE27" s="65"/>
      <c r="AF27" s="65"/>
      <c r="AG27" s="69">
        <f t="shared" si="14"/>
        <v>0</v>
      </c>
      <c r="AH27" s="65"/>
      <c r="AI27" s="65"/>
      <c r="AJ27" s="65"/>
      <c r="AK27" s="65"/>
      <c r="AL27" s="65"/>
      <c r="AM27" s="65"/>
      <c r="AN27" s="69">
        <f t="shared" si="15"/>
        <v>0</v>
      </c>
      <c r="AO27" s="65"/>
      <c r="AP27" s="65"/>
      <c r="AQ27" s="65"/>
      <c r="AR27" s="65"/>
      <c r="AS27" s="65"/>
      <c r="AT27" s="65"/>
      <c r="AU27" s="133">
        <f t="shared" si="16"/>
        <v>0</v>
      </c>
      <c r="AV27" s="65"/>
      <c r="AW27" s="65"/>
      <c r="AX27" s="65"/>
      <c r="AY27" s="65"/>
      <c r="AZ27" s="65"/>
      <c r="BA27" s="65"/>
      <c r="BB27" s="133">
        <f t="shared" si="17"/>
        <v>0</v>
      </c>
      <c r="BC27" s="65"/>
      <c r="BD27" s="65"/>
      <c r="BE27" s="65"/>
      <c r="BF27" s="65"/>
      <c r="BG27" s="66"/>
      <c r="BH27" s="66"/>
      <c r="BI27" s="66"/>
    </row>
    <row r="28" spans="1:61" s="71" customFormat="1" x14ac:dyDescent="0.25">
      <c r="A28" s="130"/>
      <c r="B28" s="114" t="s">
        <v>155</v>
      </c>
      <c r="C28" s="114" t="s">
        <v>156</v>
      </c>
      <c r="D28" s="62" t="s">
        <v>157</v>
      </c>
      <c r="E28" s="130"/>
      <c r="F28" s="131"/>
      <c r="G28" s="131"/>
      <c r="H28" s="131"/>
      <c r="I28" s="115"/>
      <c r="J28" s="114"/>
      <c r="K28" s="114"/>
      <c r="L28" s="116"/>
      <c r="M28" s="116"/>
      <c r="N28" s="114"/>
      <c r="O28" s="117"/>
      <c r="P28" s="114"/>
      <c r="Q28" s="118">
        <f t="shared" si="18"/>
        <v>0</v>
      </c>
      <c r="R28" s="132"/>
      <c r="S28" s="65"/>
      <c r="T28" s="65"/>
      <c r="U28" s="65"/>
      <c r="V28" s="62"/>
      <c r="W28" s="66"/>
      <c r="X28" s="65"/>
      <c r="Y28" s="65"/>
      <c r="Z28" s="69">
        <f t="shared" si="19"/>
        <v>0</v>
      </c>
      <c r="AA28" s="65"/>
      <c r="AB28" s="65"/>
      <c r="AC28" s="65"/>
      <c r="AD28" s="65"/>
      <c r="AE28" s="65"/>
      <c r="AF28" s="65"/>
      <c r="AG28" s="69">
        <f t="shared" si="14"/>
        <v>0</v>
      </c>
      <c r="AH28" s="65"/>
      <c r="AI28" s="65"/>
      <c r="AJ28" s="65"/>
      <c r="AK28" s="65"/>
      <c r="AL28" s="65"/>
      <c r="AM28" s="65"/>
      <c r="AN28" s="69">
        <f t="shared" si="15"/>
        <v>0</v>
      </c>
      <c r="AO28" s="65"/>
      <c r="AP28" s="65"/>
      <c r="AQ28" s="65"/>
      <c r="AR28" s="65"/>
      <c r="AS28" s="65"/>
      <c r="AT28" s="65"/>
      <c r="AU28" s="133">
        <f t="shared" si="16"/>
        <v>0</v>
      </c>
      <c r="AV28" s="65"/>
      <c r="AW28" s="65"/>
      <c r="AX28" s="65"/>
      <c r="AY28" s="65"/>
      <c r="AZ28" s="65"/>
      <c r="BA28" s="65"/>
      <c r="BB28" s="133">
        <f t="shared" si="17"/>
        <v>0</v>
      </c>
      <c r="BC28" s="65"/>
      <c r="BD28" s="65"/>
      <c r="BE28" s="65"/>
      <c r="BF28" s="65"/>
      <c r="BG28" s="66"/>
      <c r="BH28" s="66"/>
      <c r="BI28" s="66"/>
    </row>
    <row r="29" spans="1:61" s="71" customFormat="1" x14ac:dyDescent="0.25">
      <c r="A29" s="130"/>
      <c r="B29" s="114" t="s">
        <v>155</v>
      </c>
      <c r="C29" s="114" t="s">
        <v>156</v>
      </c>
      <c r="D29" s="62" t="s">
        <v>157</v>
      </c>
      <c r="E29" s="130"/>
      <c r="F29" s="131"/>
      <c r="G29" s="131"/>
      <c r="H29" s="131"/>
      <c r="I29" s="115"/>
      <c r="J29" s="114"/>
      <c r="K29" s="114"/>
      <c r="L29" s="116"/>
      <c r="M29" s="116"/>
      <c r="N29" s="114"/>
      <c r="O29" s="117"/>
      <c r="P29" s="114"/>
      <c r="Q29" s="118">
        <f t="shared" si="18"/>
        <v>0</v>
      </c>
      <c r="R29" s="132"/>
      <c r="S29" s="65"/>
      <c r="T29" s="65"/>
      <c r="U29" s="65"/>
      <c r="V29" s="62"/>
      <c r="W29" s="66"/>
      <c r="X29" s="65"/>
      <c r="Y29" s="65"/>
      <c r="Z29" s="69">
        <f t="shared" si="19"/>
        <v>0</v>
      </c>
      <c r="AA29" s="65"/>
      <c r="AB29" s="65"/>
      <c r="AC29" s="65"/>
      <c r="AD29" s="65"/>
      <c r="AE29" s="65"/>
      <c r="AF29" s="65"/>
      <c r="AG29" s="69">
        <f t="shared" si="14"/>
        <v>0</v>
      </c>
      <c r="AH29" s="65"/>
      <c r="AI29" s="65"/>
      <c r="AJ29" s="65"/>
      <c r="AK29" s="65"/>
      <c r="AL29" s="65"/>
      <c r="AM29" s="65"/>
      <c r="AN29" s="69">
        <f t="shared" si="15"/>
        <v>0</v>
      </c>
      <c r="AO29" s="65"/>
      <c r="AP29" s="65"/>
      <c r="AQ29" s="65"/>
      <c r="AR29" s="65"/>
      <c r="AS29" s="65"/>
      <c r="AT29" s="65"/>
      <c r="AU29" s="133">
        <f t="shared" si="16"/>
        <v>0</v>
      </c>
      <c r="AV29" s="65"/>
      <c r="AW29" s="65"/>
      <c r="AX29" s="65"/>
      <c r="AY29" s="65"/>
      <c r="AZ29" s="65"/>
      <c r="BA29" s="65"/>
      <c r="BB29" s="133">
        <f t="shared" si="17"/>
        <v>0</v>
      </c>
      <c r="BC29" s="65"/>
      <c r="BD29" s="65"/>
      <c r="BE29" s="65"/>
      <c r="BF29" s="65"/>
      <c r="BG29" s="66"/>
      <c r="BH29" s="66"/>
      <c r="BI29" s="66"/>
    </row>
    <row r="30" spans="1:61" s="71" customFormat="1" x14ac:dyDescent="0.25">
      <c r="A30" s="130"/>
      <c r="B30" s="114" t="s">
        <v>155</v>
      </c>
      <c r="C30" s="114" t="s">
        <v>156</v>
      </c>
      <c r="D30" s="62" t="s">
        <v>157</v>
      </c>
      <c r="E30" s="130"/>
      <c r="F30" s="131"/>
      <c r="G30" s="131"/>
      <c r="H30" s="131"/>
      <c r="I30" s="115"/>
      <c r="J30" s="114"/>
      <c r="K30" s="114"/>
      <c r="L30" s="116"/>
      <c r="M30" s="116"/>
      <c r="N30" s="114"/>
      <c r="O30" s="117"/>
      <c r="P30" s="114"/>
      <c r="Q30" s="118">
        <f t="shared" si="18"/>
        <v>0</v>
      </c>
      <c r="R30" s="132"/>
      <c r="S30" s="65"/>
      <c r="T30" s="65"/>
      <c r="U30" s="65"/>
      <c r="V30" s="62"/>
      <c r="W30" s="66"/>
      <c r="X30" s="65"/>
      <c r="Y30" s="65"/>
      <c r="Z30" s="69">
        <f t="shared" si="19"/>
        <v>0</v>
      </c>
      <c r="AA30" s="65"/>
      <c r="AB30" s="65"/>
      <c r="AC30" s="65"/>
      <c r="AD30" s="65"/>
      <c r="AE30" s="65"/>
      <c r="AF30" s="65"/>
      <c r="AG30" s="69">
        <f t="shared" si="14"/>
        <v>0</v>
      </c>
      <c r="AH30" s="65"/>
      <c r="AI30" s="65"/>
      <c r="AJ30" s="65"/>
      <c r="AK30" s="65"/>
      <c r="AL30" s="65"/>
      <c r="AM30" s="65"/>
      <c r="AN30" s="69">
        <f t="shared" si="15"/>
        <v>0</v>
      </c>
      <c r="AO30" s="65"/>
      <c r="AP30" s="65"/>
      <c r="AQ30" s="65"/>
      <c r="AR30" s="65"/>
      <c r="AS30" s="65"/>
      <c r="AT30" s="65"/>
      <c r="AU30" s="133">
        <f t="shared" si="16"/>
        <v>0</v>
      </c>
      <c r="AV30" s="65"/>
      <c r="AW30" s="65"/>
      <c r="AX30" s="65"/>
      <c r="AY30" s="65"/>
      <c r="AZ30" s="65"/>
      <c r="BA30" s="65"/>
      <c r="BB30" s="133">
        <f t="shared" si="17"/>
        <v>0</v>
      </c>
      <c r="BC30" s="65"/>
      <c r="BD30" s="65"/>
      <c r="BE30" s="65"/>
      <c r="BF30" s="65"/>
      <c r="BG30" s="66"/>
      <c r="BH30" s="66"/>
      <c r="BI30" s="66"/>
    </row>
    <row r="31" spans="1:61" s="71" customFormat="1" x14ac:dyDescent="0.25">
      <c r="A31" s="130"/>
      <c r="B31" s="114" t="s">
        <v>155</v>
      </c>
      <c r="C31" s="114" t="s">
        <v>156</v>
      </c>
      <c r="D31" s="62" t="s">
        <v>157</v>
      </c>
      <c r="E31" s="130"/>
      <c r="F31" s="131"/>
      <c r="G31" s="131"/>
      <c r="H31" s="131"/>
      <c r="I31" s="115"/>
      <c r="J31" s="114"/>
      <c r="K31" s="114"/>
      <c r="L31" s="116"/>
      <c r="M31" s="116"/>
      <c r="N31" s="114"/>
      <c r="O31" s="117"/>
      <c r="P31" s="114"/>
      <c r="Q31" s="118">
        <f t="shared" si="18"/>
        <v>0</v>
      </c>
      <c r="R31" s="132"/>
      <c r="S31" s="65"/>
      <c r="T31" s="65"/>
      <c r="U31" s="65"/>
      <c r="V31" s="62"/>
      <c r="W31" s="66"/>
      <c r="X31" s="65"/>
      <c r="Y31" s="65"/>
      <c r="Z31" s="69">
        <f t="shared" si="19"/>
        <v>0</v>
      </c>
      <c r="AA31" s="65"/>
      <c r="AB31" s="65"/>
      <c r="AC31" s="65"/>
      <c r="AD31" s="65"/>
      <c r="AE31" s="65"/>
      <c r="AF31" s="65"/>
      <c r="AG31" s="69">
        <f t="shared" si="14"/>
        <v>0</v>
      </c>
      <c r="AH31" s="65"/>
      <c r="AI31" s="65"/>
      <c r="AJ31" s="65"/>
      <c r="AK31" s="65"/>
      <c r="AL31" s="65"/>
      <c r="AM31" s="65"/>
      <c r="AN31" s="69">
        <f t="shared" si="15"/>
        <v>0</v>
      </c>
      <c r="AO31" s="65"/>
      <c r="AP31" s="65"/>
      <c r="AQ31" s="65"/>
      <c r="AR31" s="65"/>
      <c r="AS31" s="65"/>
      <c r="AT31" s="65"/>
      <c r="AU31" s="133">
        <f t="shared" si="16"/>
        <v>0</v>
      </c>
      <c r="AV31" s="65"/>
      <c r="AW31" s="65"/>
      <c r="AX31" s="65"/>
      <c r="AY31" s="65"/>
      <c r="AZ31" s="65"/>
      <c r="BA31" s="65"/>
      <c r="BB31" s="133">
        <f t="shared" si="17"/>
        <v>0</v>
      </c>
      <c r="BC31" s="65"/>
      <c r="BD31" s="65"/>
      <c r="BE31" s="65"/>
      <c r="BF31" s="65"/>
      <c r="BG31" s="66"/>
      <c r="BH31" s="66"/>
      <c r="BI31" s="66"/>
    </row>
    <row r="32" spans="1:61" s="71" customFormat="1" x14ac:dyDescent="0.25">
      <c r="A32" s="130"/>
      <c r="B32" s="114" t="s">
        <v>155</v>
      </c>
      <c r="C32" s="114" t="s">
        <v>156</v>
      </c>
      <c r="D32" s="62" t="s">
        <v>157</v>
      </c>
      <c r="E32" s="130"/>
      <c r="F32" s="131"/>
      <c r="G32" s="131"/>
      <c r="H32" s="131"/>
      <c r="I32" s="115"/>
      <c r="J32" s="114"/>
      <c r="K32" s="114"/>
      <c r="L32" s="116"/>
      <c r="M32" s="116"/>
      <c r="N32" s="114"/>
      <c r="O32" s="117"/>
      <c r="P32" s="114"/>
      <c r="Q32" s="118">
        <f t="shared" si="18"/>
        <v>0</v>
      </c>
      <c r="R32" s="132"/>
      <c r="S32" s="65"/>
      <c r="T32" s="65"/>
      <c r="U32" s="65"/>
      <c r="V32" s="62"/>
      <c r="W32" s="66"/>
      <c r="X32" s="65"/>
      <c r="Y32" s="65"/>
      <c r="Z32" s="69">
        <f t="shared" si="19"/>
        <v>0</v>
      </c>
      <c r="AA32" s="65"/>
      <c r="AB32" s="65"/>
      <c r="AC32" s="65"/>
      <c r="AD32" s="65"/>
      <c r="AE32" s="65"/>
      <c r="AF32" s="65"/>
      <c r="AG32" s="69">
        <f t="shared" si="14"/>
        <v>0</v>
      </c>
      <c r="AH32" s="65"/>
      <c r="AI32" s="65"/>
      <c r="AJ32" s="65"/>
      <c r="AK32" s="65"/>
      <c r="AL32" s="65"/>
      <c r="AM32" s="65"/>
      <c r="AN32" s="69">
        <f t="shared" si="15"/>
        <v>0</v>
      </c>
      <c r="AO32" s="65"/>
      <c r="AP32" s="65"/>
      <c r="AQ32" s="65"/>
      <c r="AR32" s="65"/>
      <c r="AS32" s="65"/>
      <c r="AT32" s="65"/>
      <c r="AU32" s="133">
        <f t="shared" si="16"/>
        <v>0</v>
      </c>
      <c r="AV32" s="65"/>
      <c r="AW32" s="65"/>
      <c r="AX32" s="65"/>
      <c r="AY32" s="65"/>
      <c r="AZ32" s="65"/>
      <c r="BA32" s="65"/>
      <c r="BB32" s="133">
        <f t="shared" si="17"/>
        <v>0</v>
      </c>
      <c r="BC32" s="65"/>
      <c r="BD32" s="65"/>
      <c r="BE32" s="65"/>
      <c r="BF32" s="65"/>
      <c r="BG32" s="66"/>
      <c r="BH32" s="66"/>
      <c r="BI32" s="66"/>
    </row>
    <row r="33" spans="1:61" s="71" customFormat="1" x14ac:dyDescent="0.25">
      <c r="A33" s="130"/>
      <c r="B33" s="114" t="s">
        <v>155</v>
      </c>
      <c r="C33" s="114" t="s">
        <v>156</v>
      </c>
      <c r="D33" s="62" t="s">
        <v>157</v>
      </c>
      <c r="E33" s="130"/>
      <c r="F33" s="131"/>
      <c r="G33" s="131"/>
      <c r="H33" s="131"/>
      <c r="I33" s="115"/>
      <c r="J33" s="114"/>
      <c r="K33" s="114"/>
      <c r="L33" s="116"/>
      <c r="M33" s="116"/>
      <c r="N33" s="114"/>
      <c r="O33" s="117"/>
      <c r="P33" s="114"/>
      <c r="Q33" s="118">
        <f t="shared" si="18"/>
        <v>0</v>
      </c>
      <c r="R33" s="132"/>
      <c r="S33" s="65"/>
      <c r="T33" s="65"/>
      <c r="U33" s="65"/>
      <c r="V33" s="62"/>
      <c r="W33" s="66"/>
      <c r="X33" s="65"/>
      <c r="Y33" s="65"/>
      <c r="Z33" s="69">
        <f t="shared" si="19"/>
        <v>0</v>
      </c>
      <c r="AA33" s="65"/>
      <c r="AB33" s="65"/>
      <c r="AC33" s="65"/>
      <c r="AD33" s="65"/>
      <c r="AE33" s="65"/>
      <c r="AF33" s="65"/>
      <c r="AG33" s="69">
        <f t="shared" si="14"/>
        <v>0</v>
      </c>
      <c r="AH33" s="65"/>
      <c r="AI33" s="65"/>
      <c r="AJ33" s="65"/>
      <c r="AK33" s="65"/>
      <c r="AL33" s="65"/>
      <c r="AM33" s="65"/>
      <c r="AN33" s="69">
        <f t="shared" si="15"/>
        <v>0</v>
      </c>
      <c r="AO33" s="65"/>
      <c r="AP33" s="65"/>
      <c r="AQ33" s="65"/>
      <c r="AR33" s="65"/>
      <c r="AS33" s="65"/>
      <c r="AT33" s="65"/>
      <c r="AU33" s="133">
        <f t="shared" si="16"/>
        <v>0</v>
      </c>
      <c r="AV33" s="65"/>
      <c r="AW33" s="65"/>
      <c r="AX33" s="65"/>
      <c r="AY33" s="65"/>
      <c r="AZ33" s="65"/>
      <c r="BA33" s="65"/>
      <c r="BB33" s="133">
        <f t="shared" si="17"/>
        <v>0</v>
      </c>
      <c r="BC33" s="65"/>
      <c r="BD33" s="65"/>
      <c r="BE33" s="65"/>
      <c r="BF33" s="65"/>
      <c r="BG33" s="66"/>
      <c r="BH33" s="66"/>
      <c r="BI33" s="66"/>
    </row>
    <row r="34" spans="1:61" s="71" customFormat="1" x14ac:dyDescent="0.25">
      <c r="A34" s="130"/>
      <c r="B34" s="114" t="s">
        <v>155</v>
      </c>
      <c r="C34" s="114" t="s">
        <v>156</v>
      </c>
      <c r="D34" s="62" t="s">
        <v>157</v>
      </c>
      <c r="E34" s="130"/>
      <c r="F34" s="131"/>
      <c r="G34" s="131"/>
      <c r="H34" s="131"/>
      <c r="I34" s="115"/>
      <c r="J34" s="114"/>
      <c r="K34" s="114"/>
      <c r="L34" s="116"/>
      <c r="M34" s="116"/>
      <c r="N34" s="114"/>
      <c r="O34" s="117"/>
      <c r="P34" s="114"/>
      <c r="Q34" s="118">
        <f t="shared" si="18"/>
        <v>0</v>
      </c>
      <c r="R34" s="132"/>
      <c r="S34" s="65"/>
      <c r="T34" s="65"/>
      <c r="U34" s="65"/>
      <c r="V34" s="62"/>
      <c r="W34" s="66"/>
      <c r="X34" s="65"/>
      <c r="Y34" s="65"/>
      <c r="Z34" s="69">
        <f t="shared" si="19"/>
        <v>0</v>
      </c>
      <c r="AA34" s="65"/>
      <c r="AB34" s="65"/>
      <c r="AC34" s="65"/>
      <c r="AD34" s="65"/>
      <c r="AE34" s="65"/>
      <c r="AF34" s="65"/>
      <c r="AG34" s="69">
        <f t="shared" si="14"/>
        <v>0</v>
      </c>
      <c r="AH34" s="65"/>
      <c r="AI34" s="65"/>
      <c r="AJ34" s="65"/>
      <c r="AK34" s="65"/>
      <c r="AL34" s="65"/>
      <c r="AM34" s="65"/>
      <c r="AN34" s="69">
        <f t="shared" si="15"/>
        <v>0</v>
      </c>
      <c r="AO34" s="65"/>
      <c r="AP34" s="65"/>
      <c r="AQ34" s="65"/>
      <c r="AR34" s="65"/>
      <c r="AS34" s="65"/>
      <c r="AT34" s="65"/>
      <c r="AU34" s="133">
        <f t="shared" si="16"/>
        <v>0</v>
      </c>
      <c r="AV34" s="65"/>
      <c r="AW34" s="65"/>
      <c r="AX34" s="65"/>
      <c r="AY34" s="65"/>
      <c r="AZ34" s="65"/>
      <c r="BA34" s="65"/>
      <c r="BB34" s="133">
        <f t="shared" si="17"/>
        <v>0</v>
      </c>
      <c r="BC34" s="65"/>
      <c r="BD34" s="65"/>
      <c r="BE34" s="65"/>
      <c r="BF34" s="65"/>
      <c r="BG34" s="66"/>
      <c r="BH34" s="66"/>
      <c r="BI34" s="66"/>
    </row>
    <row r="35" spans="1:61" s="77" customFormat="1" x14ac:dyDescent="0.25">
      <c r="D35" s="87"/>
      <c r="I35" s="134">
        <f>SUM(I21:I34)</f>
        <v>0</v>
      </c>
      <c r="J35" s="122"/>
      <c r="K35" s="122"/>
      <c r="L35" s="135"/>
      <c r="M35" s="135"/>
      <c r="N35" s="73"/>
      <c r="O35" s="136">
        <f>SUM(O21:O34)</f>
        <v>0</v>
      </c>
      <c r="P35" s="136"/>
      <c r="Q35" s="87">
        <f>SUM(Q21:Q34)</f>
        <v>0</v>
      </c>
      <c r="S35" s="77">
        <f t="shared" ref="S35:U35" si="20">SUM(S21:S34)</f>
        <v>0</v>
      </c>
      <c r="T35" s="77">
        <f t="shared" si="20"/>
        <v>0</v>
      </c>
      <c r="U35" s="77">
        <f t="shared" si="20"/>
        <v>0</v>
      </c>
      <c r="V35" s="71"/>
      <c r="W35" s="71"/>
      <c r="X35" s="77">
        <f>SUM(X21:X34)</f>
        <v>0</v>
      </c>
      <c r="Y35" s="77">
        <f t="shared" ref="Y35:BF35" si="21">SUM(Y21:Y34)</f>
        <v>0</v>
      </c>
      <c r="Z35" s="77">
        <f t="shared" si="21"/>
        <v>0</v>
      </c>
      <c r="AA35" s="77">
        <f t="shared" si="21"/>
        <v>0</v>
      </c>
      <c r="AB35" s="77">
        <f t="shared" si="21"/>
        <v>0</v>
      </c>
      <c r="AC35" s="77">
        <f t="shared" si="21"/>
        <v>0</v>
      </c>
      <c r="AD35" s="77">
        <f t="shared" si="21"/>
        <v>0</v>
      </c>
      <c r="AE35" s="77">
        <f t="shared" si="21"/>
        <v>0</v>
      </c>
      <c r="AF35" s="77">
        <f t="shared" si="21"/>
        <v>0</v>
      </c>
      <c r="AG35" s="77">
        <f t="shared" si="21"/>
        <v>0</v>
      </c>
      <c r="AH35" s="77">
        <f t="shared" si="21"/>
        <v>0</v>
      </c>
      <c r="AI35" s="77">
        <f t="shared" si="21"/>
        <v>0</v>
      </c>
      <c r="AJ35" s="77">
        <f t="shared" si="21"/>
        <v>0</v>
      </c>
      <c r="AK35" s="77">
        <f t="shared" si="21"/>
        <v>0</v>
      </c>
      <c r="AL35" s="77">
        <f t="shared" si="21"/>
        <v>0</v>
      </c>
      <c r="AM35" s="77">
        <f t="shared" si="21"/>
        <v>0</v>
      </c>
      <c r="AN35" s="77">
        <f t="shared" si="21"/>
        <v>0</v>
      </c>
      <c r="AO35" s="77">
        <f t="shared" si="21"/>
        <v>0</v>
      </c>
      <c r="AP35" s="77">
        <f t="shared" si="21"/>
        <v>0</v>
      </c>
      <c r="AQ35" s="77">
        <f t="shared" si="21"/>
        <v>0</v>
      </c>
      <c r="AR35" s="77">
        <f t="shared" si="21"/>
        <v>0</v>
      </c>
      <c r="AS35" s="77">
        <f t="shared" si="21"/>
        <v>0</v>
      </c>
      <c r="AT35" s="77">
        <f t="shared" si="21"/>
        <v>0</v>
      </c>
      <c r="AU35" s="77">
        <f t="shared" si="21"/>
        <v>0</v>
      </c>
      <c r="AV35" s="77">
        <f t="shared" si="21"/>
        <v>0</v>
      </c>
      <c r="AW35" s="77">
        <f t="shared" si="21"/>
        <v>0</v>
      </c>
      <c r="AX35" s="77">
        <f t="shared" si="21"/>
        <v>0</v>
      </c>
      <c r="AY35" s="77">
        <f t="shared" si="21"/>
        <v>0</v>
      </c>
      <c r="AZ35" s="77">
        <f t="shared" si="21"/>
        <v>0</v>
      </c>
      <c r="BA35" s="77">
        <f t="shared" si="21"/>
        <v>0</v>
      </c>
      <c r="BB35" s="77">
        <f t="shared" si="21"/>
        <v>0</v>
      </c>
      <c r="BC35" s="77">
        <f t="shared" si="21"/>
        <v>0</v>
      </c>
      <c r="BD35" s="77">
        <f t="shared" si="21"/>
        <v>0</v>
      </c>
      <c r="BE35" s="77">
        <f t="shared" si="21"/>
        <v>0</v>
      </c>
      <c r="BF35" s="77">
        <f t="shared" si="21"/>
        <v>0</v>
      </c>
    </row>
    <row r="36" spans="1:61" x14ac:dyDescent="0.25">
      <c r="A36" s="78"/>
      <c r="B36" s="78"/>
      <c r="C36" s="78"/>
      <c r="D36" s="73"/>
      <c r="E36" s="78"/>
      <c r="F36" s="78"/>
      <c r="G36" s="78"/>
      <c r="H36" s="78"/>
      <c r="I36" s="79"/>
      <c r="J36" s="80"/>
    </row>
    <row r="37" spans="1:61" x14ac:dyDescent="0.25">
      <c r="A37" s="78"/>
      <c r="B37" s="78"/>
      <c r="C37" s="78"/>
      <c r="D37" s="73"/>
      <c r="E37" s="78"/>
      <c r="F37" s="78"/>
      <c r="G37" s="78"/>
      <c r="H37" s="78"/>
      <c r="I37" s="79"/>
      <c r="J37" s="80"/>
    </row>
    <row r="38" spans="1:61" x14ac:dyDescent="0.25">
      <c r="A38" s="78"/>
      <c r="B38" s="78"/>
      <c r="C38" s="78"/>
      <c r="D38" s="73"/>
      <c r="E38" s="78"/>
      <c r="F38" s="78"/>
      <c r="G38" s="78"/>
      <c r="H38" s="78"/>
      <c r="I38" s="79"/>
      <c r="J38" s="80"/>
    </row>
    <row r="39" spans="1:61" x14ac:dyDescent="0.25">
      <c r="A39" s="78"/>
      <c r="B39" s="78"/>
      <c r="C39" s="78"/>
      <c r="D39" s="73"/>
      <c r="E39" s="78"/>
      <c r="F39" s="78"/>
      <c r="G39" s="78"/>
      <c r="H39" s="78"/>
      <c r="I39" s="79"/>
      <c r="J39" s="80"/>
    </row>
    <row r="40" spans="1:61" x14ac:dyDescent="0.25">
      <c r="A40" s="78"/>
      <c r="B40" s="78"/>
      <c r="C40" s="78"/>
      <c r="D40" s="73"/>
      <c r="E40" s="78"/>
      <c r="F40" s="78"/>
      <c r="G40" s="78"/>
      <c r="H40" s="78"/>
      <c r="I40" s="79"/>
      <c r="J40" s="80"/>
    </row>
    <row r="41" spans="1:61" x14ac:dyDescent="0.25">
      <c r="A41" s="78"/>
      <c r="B41" s="78"/>
      <c r="C41" s="78"/>
      <c r="D41" s="73"/>
      <c r="E41" s="78"/>
      <c r="F41" s="78"/>
      <c r="G41" s="78"/>
      <c r="H41" s="78"/>
      <c r="I41" s="79"/>
      <c r="J41" s="80"/>
    </row>
    <row r="42" spans="1:61" x14ac:dyDescent="0.25">
      <c r="A42" s="78"/>
      <c r="B42" s="78"/>
      <c r="C42" s="78"/>
      <c r="D42" s="73"/>
      <c r="E42" s="78"/>
      <c r="F42" s="78"/>
      <c r="G42" s="78"/>
      <c r="H42" s="78"/>
      <c r="I42" s="79"/>
      <c r="J42" s="80"/>
    </row>
    <row r="43" spans="1:61" x14ac:dyDescent="0.25">
      <c r="A43" s="78"/>
      <c r="B43" s="78"/>
      <c r="C43" s="78"/>
      <c r="D43" s="73"/>
      <c r="E43" s="78"/>
      <c r="F43" s="78"/>
      <c r="G43" s="78"/>
      <c r="H43" s="78"/>
      <c r="I43" s="79"/>
      <c r="J43" s="80"/>
    </row>
    <row r="44" spans="1:61" x14ac:dyDescent="0.25">
      <c r="A44" s="78"/>
      <c r="B44" s="78"/>
      <c r="C44" s="78"/>
      <c r="D44" s="73"/>
      <c r="E44" s="78"/>
      <c r="F44" s="78"/>
      <c r="G44" s="78"/>
      <c r="H44" s="78"/>
      <c r="I44" s="79"/>
      <c r="J44" s="80"/>
    </row>
    <row r="45" spans="1:61" x14ac:dyDescent="0.25">
      <c r="A45" s="78"/>
      <c r="B45" s="78"/>
      <c r="C45" s="78"/>
      <c r="D45" s="73"/>
      <c r="E45" s="78"/>
      <c r="F45" s="78"/>
      <c r="G45" s="78"/>
      <c r="H45" s="78"/>
      <c r="I45" s="79"/>
      <c r="J45" s="80"/>
    </row>
    <row r="46" spans="1:61" x14ac:dyDescent="0.25">
      <c r="A46" s="78"/>
      <c r="B46" s="78"/>
      <c r="C46" s="78"/>
      <c r="D46" s="73"/>
      <c r="E46" s="78"/>
      <c r="F46" s="78"/>
      <c r="G46" s="78"/>
      <c r="H46" s="78"/>
      <c r="I46" s="79"/>
      <c r="J46" s="80"/>
    </row>
    <row r="47" spans="1:61" x14ac:dyDescent="0.25">
      <c r="A47" s="78"/>
      <c r="B47" s="78"/>
      <c r="C47" s="78"/>
      <c r="D47" s="73"/>
      <c r="E47" s="78"/>
      <c r="F47" s="78"/>
      <c r="G47" s="78"/>
      <c r="H47" s="78"/>
      <c r="I47" s="79"/>
      <c r="J47" s="80"/>
    </row>
    <row r="48" spans="1:61" x14ac:dyDescent="0.25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</sheetData>
  <sheetProtection algorithmName="SHA-512" hashValue="kWcdNO5qCe+ngMkF2vyzEaKYNB6zeEaiMv/g5NNhcUP53r0stz1dNr4CORZPPldWifD7Jkp9iGvkEtOQtfqRiA==" saltValue="0x5G1u9UkLPlAv8PrmbEVg==" spinCount="100000" sheet="1" objects="1" scenarios="1"/>
  <dataConsolidate/>
  <mergeCells count="48">
    <mergeCell ref="S17:AD17"/>
    <mergeCell ref="AE17:AR17"/>
    <mergeCell ref="AS17:BF17"/>
    <mergeCell ref="BG17:BI17"/>
    <mergeCell ref="A5:P5"/>
    <mergeCell ref="V5:W5"/>
    <mergeCell ref="X5:Z5"/>
    <mergeCell ref="AA5:AC5"/>
    <mergeCell ref="AE5:AG5"/>
    <mergeCell ref="AH5:AJ5"/>
    <mergeCell ref="R6:R7"/>
    <mergeCell ref="A18:P18"/>
    <mergeCell ref="A17:Q17"/>
    <mergeCell ref="AS19:AY19"/>
    <mergeCell ref="AZ19:BF19"/>
    <mergeCell ref="S19:U19"/>
    <mergeCell ref="V19:W19"/>
    <mergeCell ref="X19:AD19"/>
    <mergeCell ref="AE19:AK19"/>
    <mergeCell ref="AL19:AR19"/>
    <mergeCell ref="S18:U18"/>
    <mergeCell ref="V18:W18"/>
    <mergeCell ref="X18:Z18"/>
    <mergeCell ref="AA18:AC18"/>
    <mergeCell ref="AE18:AG18"/>
    <mergeCell ref="AH18:AJ18"/>
    <mergeCell ref="AL18:AN18"/>
    <mergeCell ref="AO18:AQ18"/>
    <mergeCell ref="AS18:AU18"/>
    <mergeCell ref="AV18:AX18"/>
    <mergeCell ref="AZ18:BB18"/>
    <mergeCell ref="BC18:BE18"/>
    <mergeCell ref="BG18:BI18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V8:V13 V21:V34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3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47.140625" style="51" bestFit="1" customWidth="1"/>
    <col min="6" max="6" width="26.28515625" style="51" bestFit="1" customWidth="1"/>
    <col min="7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3.28515625" style="234" customWidth="1"/>
    <col min="16" max="17" width="13.28515625" style="51" customWidth="1"/>
    <col min="18" max="57" width="13.28515625" style="230" customWidth="1"/>
    <col min="58" max="59" width="13.2851562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235 - Department of Labor and Industries</v>
      </c>
      <c r="D1"/>
      <c r="E1"/>
      <c r="F1"/>
      <c r="G1"/>
      <c r="H1"/>
      <c r="I1"/>
      <c r="J1"/>
      <c r="K1"/>
    </row>
    <row r="2" spans="1:60" x14ac:dyDescent="0.25">
      <c r="A2" s="88" t="s">
        <v>63</v>
      </c>
      <c r="B2"/>
      <c r="C2"/>
      <c r="D2"/>
      <c r="E2"/>
      <c r="F2"/>
      <c r="G2"/>
      <c r="H2"/>
      <c r="I2"/>
      <c r="J2"/>
      <c r="K2"/>
      <c r="L2" s="52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H2" s="237"/>
      <c r="AI2" s="237"/>
      <c r="AJ2" s="237"/>
      <c r="AP2" s="237"/>
      <c r="AQ2" s="237"/>
      <c r="AR2" s="237"/>
      <c r="AX2" s="237"/>
      <c r="AY2" s="237"/>
      <c r="AZ2" s="237"/>
    </row>
    <row r="3" spans="1:60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 s="52"/>
      <c r="R3" s="237"/>
      <c r="S3" s="237"/>
      <c r="T3" s="237"/>
      <c r="U3" s="237"/>
      <c r="V3" s="237"/>
      <c r="W3" s="237"/>
      <c r="X3" s="237"/>
      <c r="Z3" s="237"/>
      <c r="AA3" s="237"/>
      <c r="AB3" s="237"/>
      <c r="AH3" s="237"/>
      <c r="AI3" s="237"/>
      <c r="AJ3" s="237"/>
      <c r="AP3" s="237"/>
      <c r="AQ3" s="237"/>
      <c r="AR3" s="237"/>
      <c r="AX3" s="237"/>
      <c r="AY3" s="237"/>
      <c r="AZ3" s="237"/>
    </row>
    <row r="4" spans="1:60" x14ac:dyDescent="0.25">
      <c r="A4"/>
      <c r="B4"/>
      <c r="C4"/>
      <c r="D4"/>
      <c r="E4"/>
      <c r="F4" s="91"/>
      <c r="G4"/>
      <c r="H4"/>
      <c r="I4"/>
      <c r="J4"/>
      <c r="K4"/>
      <c r="L4" s="52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H4" s="237"/>
      <c r="AI4" s="237"/>
      <c r="AJ4" s="237"/>
      <c r="AP4" s="237"/>
      <c r="AQ4" s="237"/>
      <c r="AR4" s="237"/>
      <c r="AX4" s="237"/>
      <c r="AY4" s="237"/>
      <c r="AZ4" s="237"/>
    </row>
    <row r="5" spans="1:60" x14ac:dyDescent="0.25">
      <c r="A5" s="269" t="s">
        <v>3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53" t="s">
        <v>5</v>
      </c>
      <c r="M5" s="271"/>
      <c r="N5" s="272"/>
      <c r="O5" s="273"/>
      <c r="P5" s="274" t="s">
        <v>6</v>
      </c>
      <c r="Q5" s="275"/>
      <c r="R5" s="276" t="s">
        <v>7</v>
      </c>
      <c r="S5" s="276"/>
      <c r="T5" s="276"/>
      <c r="U5" s="242" t="s">
        <v>8</v>
      </c>
      <c r="V5" s="276" t="s">
        <v>9</v>
      </c>
      <c r="W5" s="276"/>
      <c r="X5" s="276"/>
      <c r="Y5" s="242" t="s">
        <v>10</v>
      </c>
      <c r="Z5" s="276" t="s">
        <v>11</v>
      </c>
      <c r="AA5" s="276"/>
      <c r="AB5" s="276"/>
      <c r="AC5" s="242" t="s">
        <v>8</v>
      </c>
      <c r="AD5" s="276" t="s">
        <v>9</v>
      </c>
      <c r="AE5" s="276"/>
      <c r="AF5" s="276"/>
      <c r="AG5" s="242" t="s">
        <v>10</v>
      </c>
      <c r="AH5" s="276" t="s">
        <v>11</v>
      </c>
      <c r="AI5" s="276"/>
      <c r="AJ5" s="276"/>
      <c r="AK5" s="242" t="s">
        <v>8</v>
      </c>
      <c r="AL5" s="276" t="s">
        <v>9</v>
      </c>
      <c r="AM5" s="276"/>
      <c r="AN5" s="276"/>
      <c r="AO5" s="242" t="s">
        <v>10</v>
      </c>
      <c r="AP5" s="276" t="s">
        <v>11</v>
      </c>
      <c r="AQ5" s="276"/>
      <c r="AR5" s="276"/>
      <c r="AS5" s="242" t="s">
        <v>8</v>
      </c>
      <c r="AT5" s="276" t="s">
        <v>9</v>
      </c>
      <c r="AU5" s="276"/>
      <c r="AV5" s="276"/>
      <c r="AW5" s="242" t="s">
        <v>10</v>
      </c>
      <c r="AX5" s="276" t="s">
        <v>11</v>
      </c>
      <c r="AY5" s="276"/>
      <c r="AZ5" s="276"/>
      <c r="BA5" s="242" t="s">
        <v>8</v>
      </c>
      <c r="BB5" s="276" t="s">
        <v>9</v>
      </c>
      <c r="BC5" s="276"/>
      <c r="BD5" s="276"/>
      <c r="BE5" s="242" t="s">
        <v>10</v>
      </c>
      <c r="BF5" s="274"/>
      <c r="BG5" s="277"/>
      <c r="BH5" s="275"/>
    </row>
    <row r="6" spans="1:60" s="57" customFormat="1" x14ac:dyDescent="0.25">
      <c r="A6" s="92"/>
      <c r="B6" s="93"/>
      <c r="C6" s="93"/>
      <c r="D6" s="93"/>
      <c r="E6" s="94"/>
      <c r="F6" s="93"/>
      <c r="G6" s="93"/>
      <c r="H6" s="94"/>
      <c r="I6" s="95"/>
      <c r="J6" s="95"/>
      <c r="K6" s="93"/>
      <c r="L6" s="55"/>
      <c r="M6" s="278" t="s">
        <v>28</v>
      </c>
      <c r="N6" s="279"/>
      <c r="O6" s="280"/>
      <c r="P6" s="253"/>
      <c r="Q6" s="254"/>
      <c r="R6" s="281" t="s">
        <v>29</v>
      </c>
      <c r="S6" s="282"/>
      <c r="T6" s="282"/>
      <c r="U6" s="282"/>
      <c r="V6" s="282"/>
      <c r="W6" s="282"/>
      <c r="X6" s="282"/>
      <c r="Y6" s="283"/>
      <c r="Z6" s="281" t="s">
        <v>30</v>
      </c>
      <c r="AA6" s="282"/>
      <c r="AB6" s="282"/>
      <c r="AC6" s="282"/>
      <c r="AD6" s="282"/>
      <c r="AE6" s="282"/>
      <c r="AF6" s="282"/>
      <c r="AG6" s="283"/>
      <c r="AH6" s="281" t="s">
        <v>31</v>
      </c>
      <c r="AI6" s="282"/>
      <c r="AJ6" s="282"/>
      <c r="AK6" s="282"/>
      <c r="AL6" s="282"/>
      <c r="AM6" s="282"/>
      <c r="AN6" s="282"/>
      <c r="AO6" s="283"/>
      <c r="AP6" s="281" t="s">
        <v>32</v>
      </c>
      <c r="AQ6" s="282"/>
      <c r="AR6" s="282"/>
      <c r="AS6" s="282"/>
      <c r="AT6" s="282"/>
      <c r="AU6" s="282"/>
      <c r="AV6" s="282"/>
      <c r="AW6" s="283"/>
      <c r="AX6" s="281" t="s">
        <v>33</v>
      </c>
      <c r="AY6" s="282"/>
      <c r="AZ6" s="282"/>
      <c r="BA6" s="282"/>
      <c r="BB6" s="282"/>
      <c r="BC6" s="282"/>
      <c r="BD6" s="282"/>
      <c r="BE6" s="283"/>
      <c r="BF6" s="56"/>
      <c r="BG6" s="56"/>
      <c r="BH6" s="56"/>
    </row>
    <row r="7" spans="1:60" ht="60" x14ac:dyDescent="0.25">
      <c r="A7" s="96" t="s">
        <v>64</v>
      </c>
      <c r="B7" s="96" t="s">
        <v>13</v>
      </c>
      <c r="C7" s="96" t="s">
        <v>14</v>
      </c>
      <c r="D7" s="96" t="s">
        <v>15</v>
      </c>
      <c r="E7" s="97" t="s">
        <v>16</v>
      </c>
      <c r="F7" s="96" t="s">
        <v>17</v>
      </c>
      <c r="G7" s="96" t="s">
        <v>18</v>
      </c>
      <c r="H7" s="97" t="s">
        <v>19</v>
      </c>
      <c r="I7" s="98" t="s">
        <v>20</v>
      </c>
      <c r="J7" s="98" t="s">
        <v>65</v>
      </c>
      <c r="K7" s="99" t="s">
        <v>66</v>
      </c>
      <c r="L7" s="59" t="s">
        <v>67</v>
      </c>
      <c r="M7" s="235" t="s">
        <v>35</v>
      </c>
      <c r="N7" s="235" t="s">
        <v>36</v>
      </c>
      <c r="O7" s="235" t="s">
        <v>37</v>
      </c>
      <c r="P7" s="236" t="s">
        <v>38</v>
      </c>
      <c r="Q7" s="236" t="s">
        <v>39</v>
      </c>
      <c r="R7" s="231" t="s">
        <v>40</v>
      </c>
      <c r="S7" s="231" t="s">
        <v>41</v>
      </c>
      <c r="T7" s="231" t="s">
        <v>42</v>
      </c>
      <c r="U7" s="231" t="s">
        <v>43</v>
      </c>
      <c r="V7" s="231" t="s">
        <v>35</v>
      </c>
      <c r="W7" s="231" t="s">
        <v>36</v>
      </c>
      <c r="X7" s="231" t="s">
        <v>44</v>
      </c>
      <c r="Y7" s="231" t="s">
        <v>45</v>
      </c>
      <c r="Z7" s="231" t="s">
        <v>40</v>
      </c>
      <c r="AA7" s="231" t="s">
        <v>41</v>
      </c>
      <c r="AB7" s="231" t="s">
        <v>42</v>
      </c>
      <c r="AC7" s="231" t="s">
        <v>43</v>
      </c>
      <c r="AD7" s="231" t="s">
        <v>35</v>
      </c>
      <c r="AE7" s="231" t="s">
        <v>36</v>
      </c>
      <c r="AF7" s="231" t="s">
        <v>44</v>
      </c>
      <c r="AG7" s="231" t="s">
        <v>45</v>
      </c>
      <c r="AH7" s="231" t="s">
        <v>40</v>
      </c>
      <c r="AI7" s="231" t="s">
        <v>41</v>
      </c>
      <c r="AJ7" s="231" t="s">
        <v>42</v>
      </c>
      <c r="AK7" s="231" t="s">
        <v>43</v>
      </c>
      <c r="AL7" s="231" t="s">
        <v>35</v>
      </c>
      <c r="AM7" s="231" t="s">
        <v>36</v>
      </c>
      <c r="AN7" s="231" t="s">
        <v>44</v>
      </c>
      <c r="AO7" s="231" t="s">
        <v>45</v>
      </c>
      <c r="AP7" s="231" t="s">
        <v>40</v>
      </c>
      <c r="AQ7" s="231" t="s">
        <v>41</v>
      </c>
      <c r="AR7" s="231" t="s">
        <v>42</v>
      </c>
      <c r="AS7" s="231" t="s">
        <v>43</v>
      </c>
      <c r="AT7" s="231" t="s">
        <v>35</v>
      </c>
      <c r="AU7" s="231" t="s">
        <v>36</v>
      </c>
      <c r="AV7" s="231" t="s">
        <v>44</v>
      </c>
      <c r="AW7" s="231" t="s">
        <v>45</v>
      </c>
      <c r="AX7" s="231" t="s">
        <v>40</v>
      </c>
      <c r="AY7" s="231" t="s">
        <v>41</v>
      </c>
      <c r="AZ7" s="231" t="s">
        <v>42</v>
      </c>
      <c r="BA7" s="231" t="s">
        <v>43</v>
      </c>
      <c r="BB7" s="231" t="s">
        <v>35</v>
      </c>
      <c r="BC7" s="231" t="s">
        <v>36</v>
      </c>
      <c r="BD7" s="231" t="s">
        <v>44</v>
      </c>
      <c r="BE7" s="231" t="s">
        <v>45</v>
      </c>
      <c r="BF7" s="60" t="s">
        <v>46</v>
      </c>
      <c r="BG7" s="60" t="s">
        <v>47</v>
      </c>
      <c r="BH7" s="60" t="s">
        <v>48</v>
      </c>
    </row>
    <row r="8" spans="1:60" s="71" customFormat="1" x14ac:dyDescent="0.25">
      <c r="A8" s="100" t="s">
        <v>154</v>
      </c>
      <c r="B8" s="100" t="s">
        <v>155</v>
      </c>
      <c r="C8" s="100" t="s">
        <v>156</v>
      </c>
      <c r="D8" s="101" t="s">
        <v>157</v>
      </c>
      <c r="E8" s="100" t="s">
        <v>158</v>
      </c>
      <c r="F8" s="100" t="s">
        <v>159</v>
      </c>
      <c r="G8" s="100" t="s">
        <v>160</v>
      </c>
      <c r="H8" s="100" t="s">
        <v>161</v>
      </c>
      <c r="I8" s="102">
        <v>412404</v>
      </c>
      <c r="J8" s="103" t="s">
        <v>162</v>
      </c>
      <c r="K8" s="104">
        <f t="shared" ref="K8:K11" si="0">I8*9.16</f>
        <v>3777620.64</v>
      </c>
      <c r="L8" s="66"/>
      <c r="M8" s="67"/>
      <c r="N8" s="67"/>
      <c r="O8" s="67"/>
      <c r="P8" s="62" t="s">
        <v>123</v>
      </c>
      <c r="Q8" s="62"/>
      <c r="R8" s="238"/>
      <c r="S8" s="233"/>
      <c r="T8" s="239">
        <f>R8+S8</f>
        <v>0</v>
      </c>
      <c r="U8" s="233"/>
      <c r="V8" s="233"/>
      <c r="W8" s="233"/>
      <c r="X8" s="233"/>
      <c r="Y8" s="233"/>
      <c r="Z8" s="238"/>
      <c r="AA8" s="233"/>
      <c r="AB8" s="239">
        <f>Z8+AA8</f>
        <v>0</v>
      </c>
      <c r="AC8" s="233"/>
      <c r="AD8" s="233"/>
      <c r="AE8" s="233"/>
      <c r="AF8" s="233"/>
      <c r="AG8" s="233"/>
      <c r="AH8" s="238"/>
      <c r="AI8" s="233"/>
      <c r="AJ8" s="239">
        <f>AH8+AI8</f>
        <v>0</v>
      </c>
      <c r="AK8" s="233"/>
      <c r="AL8" s="233"/>
      <c r="AM8" s="233"/>
      <c r="AN8" s="233"/>
      <c r="AO8" s="233"/>
      <c r="AP8" s="238"/>
      <c r="AQ8" s="233"/>
      <c r="AR8" s="239">
        <f>AP8+AQ8</f>
        <v>0</v>
      </c>
      <c r="AS8" s="233"/>
      <c r="AT8" s="233"/>
      <c r="AU8" s="233"/>
      <c r="AV8" s="233"/>
      <c r="AW8" s="233"/>
      <c r="AX8" s="238"/>
      <c r="AY8" s="233"/>
      <c r="AZ8" s="239">
        <f>AX8+AY8</f>
        <v>0</v>
      </c>
      <c r="BA8" s="233"/>
      <c r="BB8" s="233"/>
      <c r="BC8" s="233"/>
      <c r="BD8" s="233"/>
      <c r="BE8" s="233"/>
      <c r="BF8" s="70"/>
      <c r="BG8" s="70"/>
      <c r="BH8" s="70"/>
    </row>
    <row r="9" spans="1:60" s="71" customFormat="1" x14ac:dyDescent="0.25">
      <c r="A9" s="100" t="s">
        <v>163</v>
      </c>
      <c r="B9" s="100" t="s">
        <v>155</v>
      </c>
      <c r="C9" s="100" t="s">
        <v>156</v>
      </c>
      <c r="D9" s="101" t="s">
        <v>157</v>
      </c>
      <c r="E9" s="100" t="s">
        <v>164</v>
      </c>
      <c r="F9" s="100" t="s">
        <v>159</v>
      </c>
      <c r="G9" s="100" t="s">
        <v>160</v>
      </c>
      <c r="H9" s="100" t="s">
        <v>161</v>
      </c>
      <c r="I9" s="102">
        <v>1500</v>
      </c>
      <c r="J9" s="103" t="s">
        <v>165</v>
      </c>
      <c r="K9" s="104">
        <f t="shared" si="0"/>
        <v>13740</v>
      </c>
      <c r="L9" s="66"/>
      <c r="M9" s="67"/>
      <c r="N9" s="67"/>
      <c r="O9" s="67"/>
      <c r="P9" s="62"/>
      <c r="Q9" s="62"/>
      <c r="R9" s="238"/>
      <c r="S9" s="233"/>
      <c r="T9" s="239">
        <f t="shared" ref="T9:T12" si="1">R9+S9</f>
        <v>0</v>
      </c>
      <c r="U9" s="233"/>
      <c r="V9" s="233"/>
      <c r="W9" s="233"/>
      <c r="X9" s="233"/>
      <c r="Y9" s="233"/>
      <c r="Z9" s="238"/>
      <c r="AA9" s="233"/>
      <c r="AB9" s="239">
        <f t="shared" ref="AB9:AB12" si="2">Z9+AA9</f>
        <v>0</v>
      </c>
      <c r="AC9" s="233"/>
      <c r="AD9" s="233"/>
      <c r="AE9" s="233"/>
      <c r="AF9" s="233"/>
      <c r="AG9" s="233"/>
      <c r="AH9" s="238"/>
      <c r="AI9" s="233"/>
      <c r="AJ9" s="239">
        <f t="shared" ref="AJ9:AJ12" si="3">AH9+AI9</f>
        <v>0</v>
      </c>
      <c r="AK9" s="233"/>
      <c r="AL9" s="233"/>
      <c r="AM9" s="233"/>
      <c r="AN9" s="233"/>
      <c r="AO9" s="233"/>
      <c r="AP9" s="238"/>
      <c r="AQ9" s="233"/>
      <c r="AR9" s="239">
        <f t="shared" ref="AR9:AR12" si="4">AP9+AQ9</f>
        <v>0</v>
      </c>
      <c r="AS9" s="233"/>
      <c r="AT9" s="233"/>
      <c r="AU9" s="233"/>
      <c r="AV9" s="233"/>
      <c r="AW9" s="233"/>
      <c r="AX9" s="238"/>
      <c r="AY9" s="233"/>
      <c r="AZ9" s="239">
        <f t="shared" ref="AZ9:AZ11" si="5">AX9+AY9</f>
        <v>0</v>
      </c>
      <c r="BA9" s="233"/>
      <c r="BB9" s="233"/>
      <c r="BC9" s="233"/>
      <c r="BD9" s="233"/>
      <c r="BE9" s="233"/>
      <c r="BF9" s="70"/>
      <c r="BG9" s="70"/>
      <c r="BH9" s="70"/>
    </row>
    <row r="10" spans="1:60" s="71" customFormat="1" x14ac:dyDescent="0.25">
      <c r="A10" s="100" t="s">
        <v>166</v>
      </c>
      <c r="B10" s="100" t="s">
        <v>155</v>
      </c>
      <c r="C10" s="100" t="s">
        <v>156</v>
      </c>
      <c r="D10" s="101" t="s">
        <v>157</v>
      </c>
      <c r="E10" s="100" t="s">
        <v>167</v>
      </c>
      <c r="F10" s="100" t="s">
        <v>159</v>
      </c>
      <c r="G10" s="100" t="s">
        <v>160</v>
      </c>
      <c r="H10" s="100" t="s">
        <v>161</v>
      </c>
      <c r="I10" s="102">
        <v>900</v>
      </c>
      <c r="J10" s="103" t="s">
        <v>165</v>
      </c>
      <c r="K10" s="104">
        <f t="shared" si="0"/>
        <v>8244</v>
      </c>
      <c r="L10" s="66"/>
      <c r="M10" s="67"/>
      <c r="N10" s="67"/>
      <c r="O10" s="67"/>
      <c r="P10" s="62"/>
      <c r="Q10" s="62"/>
      <c r="R10" s="238"/>
      <c r="S10" s="233"/>
      <c r="T10" s="239">
        <f t="shared" si="1"/>
        <v>0</v>
      </c>
      <c r="U10" s="233"/>
      <c r="V10" s="233"/>
      <c r="W10" s="233"/>
      <c r="X10" s="233"/>
      <c r="Y10" s="233"/>
      <c r="Z10" s="238"/>
      <c r="AA10" s="233"/>
      <c r="AB10" s="239">
        <f t="shared" si="2"/>
        <v>0</v>
      </c>
      <c r="AC10" s="233"/>
      <c r="AD10" s="233"/>
      <c r="AE10" s="233"/>
      <c r="AF10" s="233"/>
      <c r="AG10" s="233"/>
      <c r="AH10" s="238"/>
      <c r="AI10" s="233"/>
      <c r="AJ10" s="239">
        <f t="shared" si="3"/>
        <v>0</v>
      </c>
      <c r="AK10" s="233"/>
      <c r="AL10" s="233"/>
      <c r="AM10" s="233"/>
      <c r="AN10" s="233"/>
      <c r="AO10" s="233"/>
      <c r="AP10" s="238"/>
      <c r="AQ10" s="233"/>
      <c r="AR10" s="239">
        <f t="shared" si="4"/>
        <v>0</v>
      </c>
      <c r="AS10" s="233"/>
      <c r="AT10" s="233"/>
      <c r="AU10" s="233"/>
      <c r="AV10" s="233"/>
      <c r="AW10" s="233"/>
      <c r="AX10" s="238"/>
      <c r="AY10" s="233"/>
      <c r="AZ10" s="239">
        <f t="shared" si="5"/>
        <v>0</v>
      </c>
      <c r="BA10" s="233"/>
      <c r="BB10" s="233"/>
      <c r="BC10" s="233"/>
      <c r="BD10" s="233"/>
      <c r="BE10" s="233"/>
      <c r="BF10" s="70"/>
      <c r="BG10" s="70"/>
      <c r="BH10" s="70"/>
    </row>
    <row r="11" spans="1:60" s="71" customFormat="1" x14ac:dyDescent="0.25">
      <c r="A11" s="100" t="s">
        <v>168</v>
      </c>
      <c r="B11" s="100" t="s">
        <v>155</v>
      </c>
      <c r="C11" s="100" t="s">
        <v>156</v>
      </c>
      <c r="D11" s="101" t="s">
        <v>157</v>
      </c>
      <c r="E11" s="100" t="s">
        <v>169</v>
      </c>
      <c r="F11" s="100" t="s">
        <v>170</v>
      </c>
      <c r="G11" s="100" t="s">
        <v>160</v>
      </c>
      <c r="H11" s="100" t="s">
        <v>161</v>
      </c>
      <c r="I11" s="102">
        <v>650</v>
      </c>
      <c r="J11" s="103" t="s">
        <v>165</v>
      </c>
      <c r="K11" s="104">
        <f t="shared" si="0"/>
        <v>5954</v>
      </c>
      <c r="L11" s="66"/>
      <c r="M11" s="67"/>
      <c r="N11" s="67"/>
      <c r="O11" s="67"/>
      <c r="P11" s="62"/>
      <c r="Q11" s="62"/>
      <c r="R11" s="238"/>
      <c r="S11" s="233"/>
      <c r="T11" s="239">
        <f t="shared" si="1"/>
        <v>0</v>
      </c>
      <c r="U11" s="233"/>
      <c r="V11" s="233"/>
      <c r="W11" s="233"/>
      <c r="X11" s="233"/>
      <c r="Y11" s="233"/>
      <c r="Z11" s="238"/>
      <c r="AA11" s="233"/>
      <c r="AB11" s="239">
        <f t="shared" si="2"/>
        <v>0</v>
      </c>
      <c r="AC11" s="233"/>
      <c r="AD11" s="233"/>
      <c r="AE11" s="233"/>
      <c r="AF11" s="233"/>
      <c r="AG11" s="233"/>
      <c r="AH11" s="238"/>
      <c r="AI11" s="233"/>
      <c r="AJ11" s="239">
        <f t="shared" si="3"/>
        <v>0</v>
      </c>
      <c r="AK11" s="233"/>
      <c r="AL11" s="233"/>
      <c r="AM11" s="233"/>
      <c r="AN11" s="233"/>
      <c r="AO11" s="233"/>
      <c r="AP11" s="238"/>
      <c r="AQ11" s="233"/>
      <c r="AR11" s="239">
        <f t="shared" si="4"/>
        <v>0</v>
      </c>
      <c r="AS11" s="233"/>
      <c r="AT11" s="233"/>
      <c r="AU11" s="233"/>
      <c r="AV11" s="233"/>
      <c r="AW11" s="233"/>
      <c r="AX11" s="238"/>
      <c r="AY11" s="233"/>
      <c r="AZ11" s="239">
        <f t="shared" si="5"/>
        <v>0</v>
      </c>
      <c r="BA11" s="233"/>
      <c r="BB11" s="233"/>
      <c r="BC11" s="233"/>
      <c r="BD11" s="233"/>
      <c r="BE11" s="233"/>
      <c r="BF11" s="70"/>
      <c r="BG11" s="70"/>
      <c r="BH11" s="70"/>
    </row>
    <row r="12" spans="1:60" s="71" customFormat="1" x14ac:dyDescent="0.25">
      <c r="A12" s="100" t="s">
        <v>171</v>
      </c>
      <c r="B12" s="100" t="s">
        <v>155</v>
      </c>
      <c r="C12" s="100" t="s">
        <v>156</v>
      </c>
      <c r="D12" s="101" t="s">
        <v>157</v>
      </c>
      <c r="E12" s="100" t="s">
        <v>172</v>
      </c>
      <c r="F12" s="100" t="s">
        <v>173</v>
      </c>
      <c r="G12" s="100" t="s">
        <v>160</v>
      </c>
      <c r="H12" s="100" t="s">
        <v>161</v>
      </c>
      <c r="I12" s="102">
        <v>51772</v>
      </c>
      <c r="J12" s="103" t="s">
        <v>174</v>
      </c>
      <c r="K12" s="104">
        <f>I12*9.16</f>
        <v>474231.52</v>
      </c>
      <c r="L12" s="66"/>
      <c r="M12" s="67"/>
      <c r="N12" s="67"/>
      <c r="O12" s="67"/>
      <c r="P12" s="62"/>
      <c r="Q12" s="62"/>
      <c r="R12" s="238"/>
      <c r="S12" s="233"/>
      <c r="T12" s="239">
        <f t="shared" si="1"/>
        <v>0</v>
      </c>
      <c r="U12" s="233"/>
      <c r="V12" s="233"/>
      <c r="W12" s="233"/>
      <c r="X12" s="233"/>
      <c r="Y12" s="233"/>
      <c r="Z12" s="238"/>
      <c r="AA12" s="233"/>
      <c r="AB12" s="239">
        <f t="shared" si="2"/>
        <v>0</v>
      </c>
      <c r="AC12" s="233"/>
      <c r="AD12" s="233"/>
      <c r="AE12" s="233"/>
      <c r="AF12" s="233"/>
      <c r="AG12" s="233"/>
      <c r="AH12" s="238"/>
      <c r="AI12" s="233"/>
      <c r="AJ12" s="239">
        <f t="shared" si="3"/>
        <v>0</v>
      </c>
      <c r="AK12" s="233"/>
      <c r="AL12" s="233"/>
      <c r="AM12" s="233"/>
      <c r="AN12" s="233"/>
      <c r="AO12" s="233"/>
      <c r="AP12" s="238"/>
      <c r="AQ12" s="233"/>
      <c r="AR12" s="239">
        <f t="shared" si="4"/>
        <v>0</v>
      </c>
      <c r="AS12" s="233"/>
      <c r="AT12" s="233"/>
      <c r="AU12" s="233"/>
      <c r="AV12" s="233"/>
      <c r="AW12" s="233"/>
      <c r="AX12" s="238"/>
      <c r="AY12" s="233"/>
      <c r="AZ12" s="239">
        <f>AX12+AY12</f>
        <v>0</v>
      </c>
      <c r="BA12" s="233"/>
      <c r="BB12" s="233"/>
      <c r="BC12" s="233"/>
      <c r="BD12" s="233"/>
      <c r="BE12" s="233"/>
      <c r="BF12" s="70"/>
      <c r="BG12" s="70"/>
      <c r="BH12" s="70"/>
    </row>
    <row r="13" spans="1:60" s="71" customFormat="1" x14ac:dyDescent="0.25">
      <c r="A13" s="105"/>
      <c r="B13" s="105"/>
      <c r="C13" s="105"/>
      <c r="D13" s="48"/>
      <c r="E13" s="105"/>
      <c r="F13" s="105"/>
      <c r="G13" s="105"/>
      <c r="H13" s="105"/>
      <c r="I13" s="106">
        <f>SUM(I8:I12)</f>
        <v>467226</v>
      </c>
      <c r="J13" s="107"/>
      <c r="K13" s="108">
        <f>SUM(K8:K12)</f>
        <v>4279790.16</v>
      </c>
      <c r="L13" s="77">
        <f t="shared" ref="L13:O13" si="6">SUM(L8:L12)</f>
        <v>0</v>
      </c>
      <c r="M13" s="77">
        <f t="shared" si="6"/>
        <v>0</v>
      </c>
      <c r="N13" s="77">
        <f t="shared" si="6"/>
        <v>0</v>
      </c>
      <c r="O13" s="77">
        <f t="shared" si="6"/>
        <v>0</v>
      </c>
      <c r="R13" s="232">
        <f t="shared" ref="R13:BE13" si="7">SUM(R8:R12)</f>
        <v>0</v>
      </c>
      <c r="S13" s="232">
        <f t="shared" si="7"/>
        <v>0</v>
      </c>
      <c r="T13" s="232">
        <f t="shared" si="7"/>
        <v>0</v>
      </c>
      <c r="U13" s="232">
        <f t="shared" si="7"/>
        <v>0</v>
      </c>
      <c r="V13" s="232">
        <f t="shared" si="7"/>
        <v>0</v>
      </c>
      <c r="W13" s="232">
        <f t="shared" si="7"/>
        <v>0</v>
      </c>
      <c r="X13" s="232">
        <f t="shared" si="7"/>
        <v>0</v>
      </c>
      <c r="Y13" s="232">
        <f t="shared" si="7"/>
        <v>0</v>
      </c>
      <c r="Z13" s="232">
        <f t="shared" si="7"/>
        <v>0</v>
      </c>
      <c r="AA13" s="232">
        <f t="shared" si="7"/>
        <v>0</v>
      </c>
      <c r="AB13" s="232">
        <f t="shared" si="7"/>
        <v>0</v>
      </c>
      <c r="AC13" s="232">
        <f t="shared" si="7"/>
        <v>0</v>
      </c>
      <c r="AD13" s="232">
        <f t="shared" si="7"/>
        <v>0</v>
      </c>
      <c r="AE13" s="232">
        <f t="shared" si="7"/>
        <v>0</v>
      </c>
      <c r="AF13" s="232">
        <f t="shared" si="7"/>
        <v>0</v>
      </c>
      <c r="AG13" s="232">
        <f t="shared" si="7"/>
        <v>0</v>
      </c>
      <c r="AH13" s="232">
        <f t="shared" si="7"/>
        <v>0</v>
      </c>
      <c r="AI13" s="232">
        <f t="shared" si="7"/>
        <v>0</v>
      </c>
      <c r="AJ13" s="232">
        <f t="shared" si="7"/>
        <v>0</v>
      </c>
      <c r="AK13" s="232">
        <f t="shared" si="7"/>
        <v>0</v>
      </c>
      <c r="AL13" s="232">
        <f t="shared" si="7"/>
        <v>0</v>
      </c>
      <c r="AM13" s="232">
        <f t="shared" si="7"/>
        <v>0</v>
      </c>
      <c r="AN13" s="232">
        <f t="shared" si="7"/>
        <v>0</v>
      </c>
      <c r="AO13" s="232">
        <f t="shared" si="7"/>
        <v>0</v>
      </c>
      <c r="AP13" s="232">
        <f t="shared" si="7"/>
        <v>0</v>
      </c>
      <c r="AQ13" s="232">
        <f t="shared" si="7"/>
        <v>0</v>
      </c>
      <c r="AR13" s="232">
        <f t="shared" si="7"/>
        <v>0</v>
      </c>
      <c r="AS13" s="232">
        <f t="shared" si="7"/>
        <v>0</v>
      </c>
      <c r="AT13" s="232">
        <f t="shared" si="7"/>
        <v>0</v>
      </c>
      <c r="AU13" s="232">
        <f t="shared" si="7"/>
        <v>0</v>
      </c>
      <c r="AV13" s="232">
        <f t="shared" si="7"/>
        <v>0</v>
      </c>
      <c r="AW13" s="232">
        <f t="shared" si="7"/>
        <v>0</v>
      </c>
      <c r="AX13" s="232">
        <f t="shared" si="7"/>
        <v>0</v>
      </c>
      <c r="AY13" s="232">
        <f t="shared" si="7"/>
        <v>0</v>
      </c>
      <c r="AZ13" s="232">
        <f t="shared" si="7"/>
        <v>0</v>
      </c>
      <c r="BA13" s="232">
        <f t="shared" si="7"/>
        <v>0</v>
      </c>
      <c r="BB13" s="232">
        <f t="shared" si="7"/>
        <v>0</v>
      </c>
      <c r="BC13" s="232">
        <f t="shared" si="7"/>
        <v>0</v>
      </c>
      <c r="BD13" s="232">
        <f t="shared" si="7"/>
        <v>0</v>
      </c>
      <c r="BE13" s="232">
        <f t="shared" si="7"/>
        <v>0</v>
      </c>
    </row>
    <row r="14" spans="1:60" x14ac:dyDescent="0.25">
      <c r="A14" s="78"/>
      <c r="B14" s="78"/>
      <c r="C14" s="78"/>
      <c r="D14" s="73"/>
      <c r="E14" s="78"/>
      <c r="F14" s="78"/>
      <c r="G14" s="78"/>
      <c r="H14" s="78"/>
      <c r="I14" s="79"/>
      <c r="J14" s="80"/>
    </row>
    <row r="15" spans="1:60" x14ac:dyDescent="0.25">
      <c r="A15" s="265" t="s">
        <v>55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3" t="s">
        <v>55</v>
      </c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70" t="s">
        <v>55</v>
      </c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63" t="s">
        <v>55</v>
      </c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</row>
    <row r="16" spans="1:60" x14ac:dyDescent="0.25">
      <c r="A16" s="287" t="s">
        <v>56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  <c r="L16" s="285"/>
      <c r="M16" s="271"/>
      <c r="N16" s="272"/>
      <c r="O16" s="273"/>
      <c r="P16" s="274" t="s">
        <v>6</v>
      </c>
      <c r="Q16" s="275"/>
      <c r="R16" s="276" t="s">
        <v>7</v>
      </c>
      <c r="S16" s="276"/>
      <c r="T16" s="276"/>
      <c r="U16" s="242" t="s">
        <v>8</v>
      </c>
      <c r="V16" s="276" t="s">
        <v>9</v>
      </c>
      <c r="W16" s="276"/>
      <c r="X16" s="276"/>
      <c r="Y16" s="242" t="s">
        <v>10</v>
      </c>
      <c r="Z16" s="276" t="s">
        <v>11</v>
      </c>
      <c r="AA16" s="276"/>
      <c r="AB16" s="276"/>
      <c r="AC16" s="242" t="s">
        <v>8</v>
      </c>
      <c r="AD16" s="276" t="s">
        <v>9</v>
      </c>
      <c r="AE16" s="276"/>
      <c r="AF16" s="276"/>
      <c r="AG16" s="242" t="s">
        <v>10</v>
      </c>
      <c r="AH16" s="276" t="s">
        <v>11</v>
      </c>
      <c r="AI16" s="276"/>
      <c r="AJ16" s="276"/>
      <c r="AK16" s="242" t="s">
        <v>8</v>
      </c>
      <c r="AL16" s="276" t="s">
        <v>9</v>
      </c>
      <c r="AM16" s="276"/>
      <c r="AN16" s="276"/>
      <c r="AO16" s="242" t="s">
        <v>10</v>
      </c>
      <c r="AP16" s="276" t="s">
        <v>11</v>
      </c>
      <c r="AQ16" s="276"/>
      <c r="AR16" s="276"/>
      <c r="AS16" s="242" t="s">
        <v>8</v>
      </c>
      <c r="AT16" s="276" t="s">
        <v>9</v>
      </c>
      <c r="AU16" s="276"/>
      <c r="AV16" s="276"/>
      <c r="AW16" s="242" t="s">
        <v>10</v>
      </c>
      <c r="AX16" s="276" t="s">
        <v>11</v>
      </c>
      <c r="AY16" s="276"/>
      <c r="AZ16" s="276"/>
      <c r="BA16" s="242" t="s">
        <v>8</v>
      </c>
      <c r="BB16" s="276" t="s">
        <v>9</v>
      </c>
      <c r="BC16" s="276"/>
      <c r="BD16" s="276"/>
      <c r="BE16" s="242" t="s">
        <v>10</v>
      </c>
      <c r="BF16" s="274"/>
      <c r="BG16" s="277"/>
      <c r="BH16" s="275"/>
    </row>
    <row r="17" spans="1:60" x14ac:dyDescent="0.25">
      <c r="A17" s="284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6"/>
      <c r="M17" s="278" t="s">
        <v>28</v>
      </c>
      <c r="N17" s="279"/>
      <c r="O17" s="280"/>
      <c r="P17" s="253"/>
      <c r="Q17" s="254"/>
      <c r="R17" s="281" t="s">
        <v>29</v>
      </c>
      <c r="S17" s="282"/>
      <c r="T17" s="282"/>
      <c r="U17" s="282"/>
      <c r="V17" s="282"/>
      <c r="W17" s="282"/>
      <c r="X17" s="282"/>
      <c r="Y17" s="283"/>
      <c r="Z17" s="281" t="s">
        <v>30</v>
      </c>
      <c r="AA17" s="282"/>
      <c r="AB17" s="282"/>
      <c r="AC17" s="282"/>
      <c r="AD17" s="282"/>
      <c r="AE17" s="282"/>
      <c r="AF17" s="282"/>
      <c r="AG17" s="283"/>
      <c r="AH17" s="281" t="s">
        <v>31</v>
      </c>
      <c r="AI17" s="282"/>
      <c r="AJ17" s="282"/>
      <c r="AK17" s="282"/>
      <c r="AL17" s="282"/>
      <c r="AM17" s="282"/>
      <c r="AN17" s="282"/>
      <c r="AO17" s="283"/>
      <c r="AP17" s="281" t="s">
        <v>32</v>
      </c>
      <c r="AQ17" s="282"/>
      <c r="AR17" s="282"/>
      <c r="AS17" s="282"/>
      <c r="AT17" s="282"/>
      <c r="AU17" s="282"/>
      <c r="AV17" s="282"/>
      <c r="AW17" s="283"/>
      <c r="AX17" s="281" t="s">
        <v>33</v>
      </c>
      <c r="AY17" s="282"/>
      <c r="AZ17" s="282"/>
      <c r="BA17" s="282"/>
      <c r="BB17" s="282"/>
      <c r="BC17" s="282"/>
      <c r="BD17" s="282"/>
      <c r="BE17" s="283"/>
      <c r="BF17" s="56"/>
      <c r="BG17" s="56"/>
      <c r="BH17" s="56"/>
    </row>
    <row r="18" spans="1:60" ht="60" x14ac:dyDescent="0.25">
      <c r="A18" s="83" t="s">
        <v>64</v>
      </c>
      <c r="B18" s="83" t="s">
        <v>13</v>
      </c>
      <c r="C18" s="83" t="s">
        <v>14</v>
      </c>
      <c r="D18" s="83" t="s">
        <v>15</v>
      </c>
      <c r="E18" s="84" t="s">
        <v>16</v>
      </c>
      <c r="F18" s="83" t="s">
        <v>17</v>
      </c>
      <c r="G18" s="83" t="s">
        <v>18</v>
      </c>
      <c r="H18" s="84" t="s">
        <v>19</v>
      </c>
      <c r="I18" s="85" t="s">
        <v>20</v>
      </c>
      <c r="J18" s="85" t="s">
        <v>65</v>
      </c>
      <c r="K18" s="83" t="s">
        <v>68</v>
      </c>
      <c r="L18" s="86"/>
      <c r="M18" s="235" t="s">
        <v>35</v>
      </c>
      <c r="N18" s="235" t="s">
        <v>36</v>
      </c>
      <c r="O18" s="235" t="s">
        <v>37</v>
      </c>
      <c r="P18" s="236" t="s">
        <v>38</v>
      </c>
      <c r="Q18" s="236" t="s">
        <v>39</v>
      </c>
      <c r="R18" s="231" t="s">
        <v>40</v>
      </c>
      <c r="S18" s="231" t="s">
        <v>41</v>
      </c>
      <c r="T18" s="231" t="s">
        <v>42</v>
      </c>
      <c r="U18" s="231" t="s">
        <v>43</v>
      </c>
      <c r="V18" s="231" t="s">
        <v>35</v>
      </c>
      <c r="W18" s="231" t="s">
        <v>36</v>
      </c>
      <c r="X18" s="231" t="s">
        <v>44</v>
      </c>
      <c r="Y18" s="231" t="s">
        <v>45</v>
      </c>
      <c r="Z18" s="231" t="s">
        <v>40</v>
      </c>
      <c r="AA18" s="231" t="s">
        <v>41</v>
      </c>
      <c r="AB18" s="231" t="s">
        <v>42</v>
      </c>
      <c r="AC18" s="231" t="s">
        <v>43</v>
      </c>
      <c r="AD18" s="231" t="s">
        <v>35</v>
      </c>
      <c r="AE18" s="231" t="s">
        <v>36</v>
      </c>
      <c r="AF18" s="231" t="s">
        <v>44</v>
      </c>
      <c r="AG18" s="231" t="s">
        <v>45</v>
      </c>
      <c r="AH18" s="231" t="s">
        <v>40</v>
      </c>
      <c r="AI18" s="231" t="s">
        <v>41</v>
      </c>
      <c r="AJ18" s="231" t="s">
        <v>42</v>
      </c>
      <c r="AK18" s="231" t="s">
        <v>43</v>
      </c>
      <c r="AL18" s="231" t="s">
        <v>35</v>
      </c>
      <c r="AM18" s="231" t="s">
        <v>36</v>
      </c>
      <c r="AN18" s="231" t="s">
        <v>44</v>
      </c>
      <c r="AO18" s="231" t="s">
        <v>45</v>
      </c>
      <c r="AP18" s="231" t="s">
        <v>40</v>
      </c>
      <c r="AQ18" s="231" t="s">
        <v>41</v>
      </c>
      <c r="AR18" s="231" t="s">
        <v>42</v>
      </c>
      <c r="AS18" s="231" t="s">
        <v>43</v>
      </c>
      <c r="AT18" s="231" t="s">
        <v>35</v>
      </c>
      <c r="AU18" s="231" t="s">
        <v>36</v>
      </c>
      <c r="AV18" s="231" t="s">
        <v>44</v>
      </c>
      <c r="AW18" s="231" t="s">
        <v>45</v>
      </c>
      <c r="AX18" s="231" t="s">
        <v>40</v>
      </c>
      <c r="AY18" s="231" t="s">
        <v>41</v>
      </c>
      <c r="AZ18" s="231" t="s">
        <v>42</v>
      </c>
      <c r="BA18" s="231" t="s">
        <v>43</v>
      </c>
      <c r="BB18" s="231" t="s">
        <v>35</v>
      </c>
      <c r="BC18" s="231" t="s">
        <v>36</v>
      </c>
      <c r="BD18" s="231" t="s">
        <v>44</v>
      </c>
      <c r="BE18" s="231" t="s">
        <v>45</v>
      </c>
      <c r="BF18" s="60" t="s">
        <v>46</v>
      </c>
      <c r="BG18" s="60" t="s">
        <v>47</v>
      </c>
      <c r="BH18" s="60" t="s">
        <v>48</v>
      </c>
    </row>
    <row r="19" spans="1:60" s="71" customFormat="1" x14ac:dyDescent="0.25">
      <c r="A19" s="66"/>
      <c r="B19" s="61" t="s">
        <v>155</v>
      </c>
      <c r="C19" s="61" t="s">
        <v>156</v>
      </c>
      <c r="D19" s="62" t="s">
        <v>157</v>
      </c>
      <c r="E19" s="66"/>
      <c r="F19" s="66"/>
      <c r="G19" s="66"/>
      <c r="H19" s="66"/>
      <c r="I19" s="63"/>
      <c r="J19" s="64"/>
      <c r="K19" s="65">
        <f>I19*9.16</f>
        <v>0</v>
      </c>
      <c r="L19" s="66"/>
      <c r="M19" s="65"/>
      <c r="N19" s="65"/>
      <c r="O19" s="65"/>
      <c r="P19" s="62"/>
      <c r="Q19" s="66"/>
      <c r="R19" s="233"/>
      <c r="S19" s="233"/>
      <c r="T19" s="239">
        <f>R19+S19</f>
        <v>0</v>
      </c>
      <c r="U19" s="233"/>
      <c r="V19" s="233"/>
      <c r="W19" s="233"/>
      <c r="X19" s="233"/>
      <c r="Y19" s="233"/>
      <c r="Z19" s="233"/>
      <c r="AA19" s="233"/>
      <c r="AB19" s="239">
        <f>Z19+AA19</f>
        <v>0</v>
      </c>
      <c r="AC19" s="233"/>
      <c r="AD19" s="233"/>
      <c r="AE19" s="233"/>
      <c r="AF19" s="233"/>
      <c r="AG19" s="233"/>
      <c r="AH19" s="233"/>
      <c r="AI19" s="233"/>
      <c r="AJ19" s="239">
        <f>AH19+AI19</f>
        <v>0</v>
      </c>
      <c r="AK19" s="233"/>
      <c r="AL19" s="233"/>
      <c r="AM19" s="233"/>
      <c r="AN19" s="233"/>
      <c r="AO19" s="233"/>
      <c r="AP19" s="233"/>
      <c r="AQ19" s="233"/>
      <c r="AR19" s="239">
        <f>AP19+AQ19</f>
        <v>0</v>
      </c>
      <c r="AS19" s="233"/>
      <c r="AT19" s="233"/>
      <c r="AU19" s="233"/>
      <c r="AV19" s="233"/>
      <c r="AW19" s="233"/>
      <c r="AX19" s="233"/>
      <c r="AY19" s="233"/>
      <c r="AZ19" s="239">
        <f>AX19+AY19</f>
        <v>0</v>
      </c>
      <c r="BA19" s="233"/>
      <c r="BB19" s="233"/>
      <c r="BC19" s="233"/>
      <c r="BD19" s="233"/>
      <c r="BE19" s="233"/>
      <c r="BF19" s="66"/>
      <c r="BG19" s="66"/>
      <c r="BH19" s="66"/>
    </row>
    <row r="20" spans="1:60" s="71" customFormat="1" x14ac:dyDescent="0.25">
      <c r="A20" s="66"/>
      <c r="B20" s="61" t="s">
        <v>155</v>
      </c>
      <c r="C20" s="61" t="s">
        <v>156</v>
      </c>
      <c r="D20" s="62" t="s">
        <v>157</v>
      </c>
      <c r="E20" s="66"/>
      <c r="F20" s="66"/>
      <c r="G20" s="66"/>
      <c r="H20" s="66"/>
      <c r="I20" s="63"/>
      <c r="J20" s="64"/>
      <c r="K20" s="65">
        <f t="shared" ref="K20:K32" si="8">I20*9.16</f>
        <v>0</v>
      </c>
      <c r="L20" s="66"/>
      <c r="M20" s="65"/>
      <c r="N20" s="65"/>
      <c r="O20" s="65"/>
      <c r="P20" s="62"/>
      <c r="Q20" s="66"/>
      <c r="R20" s="233"/>
      <c r="S20" s="233"/>
      <c r="T20" s="239">
        <f t="shared" ref="T20:T32" si="9">R20+S20</f>
        <v>0</v>
      </c>
      <c r="U20" s="233"/>
      <c r="V20" s="233"/>
      <c r="W20" s="233"/>
      <c r="X20" s="233"/>
      <c r="Y20" s="233"/>
      <c r="Z20" s="233"/>
      <c r="AA20" s="233"/>
      <c r="AB20" s="239">
        <f t="shared" ref="AB20:AB32" si="10">Z20+AA20</f>
        <v>0</v>
      </c>
      <c r="AC20" s="233"/>
      <c r="AD20" s="233"/>
      <c r="AE20" s="233"/>
      <c r="AF20" s="233"/>
      <c r="AG20" s="233"/>
      <c r="AH20" s="233"/>
      <c r="AI20" s="233"/>
      <c r="AJ20" s="239">
        <f t="shared" ref="AJ20:AJ32" si="11">AH20+AI20</f>
        <v>0</v>
      </c>
      <c r="AK20" s="233"/>
      <c r="AL20" s="233"/>
      <c r="AM20" s="233"/>
      <c r="AN20" s="233"/>
      <c r="AO20" s="233"/>
      <c r="AP20" s="233"/>
      <c r="AQ20" s="233"/>
      <c r="AR20" s="239">
        <f t="shared" ref="AR20:AR32" si="12">AP20+AQ20</f>
        <v>0</v>
      </c>
      <c r="AS20" s="233"/>
      <c r="AT20" s="233"/>
      <c r="AU20" s="233"/>
      <c r="AV20" s="233"/>
      <c r="AW20" s="233"/>
      <c r="AX20" s="233"/>
      <c r="AY20" s="233"/>
      <c r="AZ20" s="239">
        <f t="shared" ref="AZ20:AZ32" si="13">AX20+AY20</f>
        <v>0</v>
      </c>
      <c r="BA20" s="233"/>
      <c r="BB20" s="233"/>
      <c r="BC20" s="233"/>
      <c r="BD20" s="233"/>
      <c r="BE20" s="233"/>
      <c r="BF20" s="66"/>
      <c r="BG20" s="66"/>
      <c r="BH20" s="66"/>
    </row>
    <row r="21" spans="1:60" s="71" customFormat="1" x14ac:dyDescent="0.25">
      <c r="A21" s="66"/>
      <c r="B21" s="61" t="s">
        <v>155</v>
      </c>
      <c r="C21" s="61" t="s">
        <v>156</v>
      </c>
      <c r="D21" s="62" t="s">
        <v>157</v>
      </c>
      <c r="E21" s="66"/>
      <c r="F21" s="66"/>
      <c r="G21" s="66"/>
      <c r="H21" s="66"/>
      <c r="I21" s="63"/>
      <c r="J21" s="64"/>
      <c r="K21" s="65">
        <f t="shared" si="8"/>
        <v>0</v>
      </c>
      <c r="L21" s="66"/>
      <c r="M21" s="65"/>
      <c r="N21" s="65"/>
      <c r="O21" s="65"/>
      <c r="P21" s="62"/>
      <c r="Q21" s="66"/>
      <c r="R21" s="233"/>
      <c r="S21" s="233"/>
      <c r="T21" s="239">
        <f t="shared" si="9"/>
        <v>0</v>
      </c>
      <c r="U21" s="233"/>
      <c r="V21" s="233"/>
      <c r="W21" s="233"/>
      <c r="X21" s="233"/>
      <c r="Y21" s="233"/>
      <c r="Z21" s="233"/>
      <c r="AA21" s="233"/>
      <c r="AB21" s="239">
        <f t="shared" si="10"/>
        <v>0</v>
      </c>
      <c r="AC21" s="233"/>
      <c r="AD21" s="233"/>
      <c r="AE21" s="233"/>
      <c r="AF21" s="233"/>
      <c r="AG21" s="233"/>
      <c r="AH21" s="233"/>
      <c r="AI21" s="233"/>
      <c r="AJ21" s="239">
        <f t="shared" si="11"/>
        <v>0</v>
      </c>
      <c r="AK21" s="233"/>
      <c r="AL21" s="233"/>
      <c r="AM21" s="233"/>
      <c r="AN21" s="233"/>
      <c r="AO21" s="233"/>
      <c r="AP21" s="233"/>
      <c r="AQ21" s="233"/>
      <c r="AR21" s="239">
        <f t="shared" si="12"/>
        <v>0</v>
      </c>
      <c r="AS21" s="233"/>
      <c r="AT21" s="233"/>
      <c r="AU21" s="233"/>
      <c r="AV21" s="233"/>
      <c r="AW21" s="233"/>
      <c r="AX21" s="233"/>
      <c r="AY21" s="233"/>
      <c r="AZ21" s="239">
        <f t="shared" si="13"/>
        <v>0</v>
      </c>
      <c r="BA21" s="233"/>
      <c r="BB21" s="233"/>
      <c r="BC21" s="233"/>
      <c r="BD21" s="233"/>
      <c r="BE21" s="233"/>
      <c r="BF21" s="66"/>
      <c r="BG21" s="66"/>
      <c r="BH21" s="66"/>
    </row>
    <row r="22" spans="1:60" s="71" customFormat="1" x14ac:dyDescent="0.25">
      <c r="A22" s="66"/>
      <c r="B22" s="61" t="s">
        <v>155</v>
      </c>
      <c r="C22" s="61" t="s">
        <v>156</v>
      </c>
      <c r="D22" s="62" t="s">
        <v>157</v>
      </c>
      <c r="E22" s="66"/>
      <c r="F22" s="66"/>
      <c r="G22" s="66"/>
      <c r="H22" s="66"/>
      <c r="I22" s="63"/>
      <c r="J22" s="64"/>
      <c r="K22" s="65">
        <f t="shared" si="8"/>
        <v>0</v>
      </c>
      <c r="L22" s="66"/>
      <c r="M22" s="65"/>
      <c r="N22" s="65"/>
      <c r="O22" s="65"/>
      <c r="P22" s="62"/>
      <c r="Q22" s="66"/>
      <c r="R22" s="233"/>
      <c r="S22" s="233"/>
      <c r="T22" s="239">
        <f t="shared" si="9"/>
        <v>0</v>
      </c>
      <c r="U22" s="233"/>
      <c r="V22" s="233"/>
      <c r="W22" s="233"/>
      <c r="X22" s="233"/>
      <c r="Y22" s="233"/>
      <c r="Z22" s="233"/>
      <c r="AA22" s="233"/>
      <c r="AB22" s="239">
        <f t="shared" si="10"/>
        <v>0</v>
      </c>
      <c r="AC22" s="233"/>
      <c r="AD22" s="233"/>
      <c r="AE22" s="233"/>
      <c r="AF22" s="233"/>
      <c r="AG22" s="233"/>
      <c r="AH22" s="233"/>
      <c r="AI22" s="233"/>
      <c r="AJ22" s="239">
        <f t="shared" si="11"/>
        <v>0</v>
      </c>
      <c r="AK22" s="233"/>
      <c r="AL22" s="233"/>
      <c r="AM22" s="233"/>
      <c r="AN22" s="233"/>
      <c r="AO22" s="233"/>
      <c r="AP22" s="233"/>
      <c r="AQ22" s="233"/>
      <c r="AR22" s="239">
        <f t="shared" si="12"/>
        <v>0</v>
      </c>
      <c r="AS22" s="233"/>
      <c r="AT22" s="233"/>
      <c r="AU22" s="233"/>
      <c r="AV22" s="233"/>
      <c r="AW22" s="233"/>
      <c r="AX22" s="233"/>
      <c r="AY22" s="233"/>
      <c r="AZ22" s="239">
        <f t="shared" si="13"/>
        <v>0</v>
      </c>
      <c r="BA22" s="233"/>
      <c r="BB22" s="233"/>
      <c r="BC22" s="233"/>
      <c r="BD22" s="233"/>
      <c r="BE22" s="233"/>
      <c r="BF22" s="66"/>
      <c r="BG22" s="66"/>
      <c r="BH22" s="66"/>
    </row>
    <row r="23" spans="1:60" s="71" customFormat="1" x14ac:dyDescent="0.25">
      <c r="A23" s="66"/>
      <c r="B23" s="61" t="s">
        <v>155</v>
      </c>
      <c r="C23" s="61" t="s">
        <v>156</v>
      </c>
      <c r="D23" s="62" t="s">
        <v>157</v>
      </c>
      <c r="E23" s="66"/>
      <c r="F23" s="66"/>
      <c r="G23" s="66"/>
      <c r="H23" s="66"/>
      <c r="I23" s="63"/>
      <c r="J23" s="64"/>
      <c r="K23" s="65">
        <f t="shared" si="8"/>
        <v>0</v>
      </c>
      <c r="L23" s="66"/>
      <c r="M23" s="65"/>
      <c r="N23" s="65"/>
      <c r="O23" s="65"/>
      <c r="P23" s="62"/>
      <c r="Q23" s="66"/>
      <c r="R23" s="233"/>
      <c r="S23" s="233"/>
      <c r="T23" s="239">
        <f t="shared" si="9"/>
        <v>0</v>
      </c>
      <c r="U23" s="233"/>
      <c r="V23" s="233"/>
      <c r="W23" s="233"/>
      <c r="X23" s="233"/>
      <c r="Y23" s="233"/>
      <c r="Z23" s="233"/>
      <c r="AA23" s="233"/>
      <c r="AB23" s="239">
        <f t="shared" si="10"/>
        <v>0</v>
      </c>
      <c r="AC23" s="233"/>
      <c r="AD23" s="233"/>
      <c r="AE23" s="233"/>
      <c r="AF23" s="233"/>
      <c r="AG23" s="233"/>
      <c r="AH23" s="233"/>
      <c r="AI23" s="233"/>
      <c r="AJ23" s="239">
        <f t="shared" si="11"/>
        <v>0</v>
      </c>
      <c r="AK23" s="233"/>
      <c r="AL23" s="233"/>
      <c r="AM23" s="233"/>
      <c r="AN23" s="233"/>
      <c r="AO23" s="233"/>
      <c r="AP23" s="233"/>
      <c r="AQ23" s="233"/>
      <c r="AR23" s="239">
        <f t="shared" si="12"/>
        <v>0</v>
      </c>
      <c r="AS23" s="233"/>
      <c r="AT23" s="233"/>
      <c r="AU23" s="233"/>
      <c r="AV23" s="233"/>
      <c r="AW23" s="233"/>
      <c r="AX23" s="233"/>
      <c r="AY23" s="233"/>
      <c r="AZ23" s="239">
        <f t="shared" si="13"/>
        <v>0</v>
      </c>
      <c r="BA23" s="233"/>
      <c r="BB23" s="233"/>
      <c r="BC23" s="233"/>
      <c r="BD23" s="233"/>
      <c r="BE23" s="233"/>
      <c r="BF23" s="66"/>
      <c r="BG23" s="66"/>
      <c r="BH23" s="66"/>
    </row>
    <row r="24" spans="1:60" s="71" customFormat="1" x14ac:dyDescent="0.25">
      <c r="A24" s="66"/>
      <c r="B24" s="61" t="s">
        <v>155</v>
      </c>
      <c r="C24" s="61" t="s">
        <v>156</v>
      </c>
      <c r="D24" s="62" t="s">
        <v>157</v>
      </c>
      <c r="E24" s="66"/>
      <c r="F24" s="66"/>
      <c r="G24" s="66"/>
      <c r="H24" s="66"/>
      <c r="I24" s="63"/>
      <c r="J24" s="64"/>
      <c r="K24" s="65">
        <f t="shared" si="8"/>
        <v>0</v>
      </c>
      <c r="L24" s="66"/>
      <c r="M24" s="65"/>
      <c r="N24" s="65"/>
      <c r="O24" s="65"/>
      <c r="P24" s="62"/>
      <c r="Q24" s="66"/>
      <c r="R24" s="233"/>
      <c r="S24" s="233"/>
      <c r="T24" s="239">
        <f t="shared" si="9"/>
        <v>0</v>
      </c>
      <c r="U24" s="233"/>
      <c r="V24" s="233"/>
      <c r="W24" s="233"/>
      <c r="X24" s="233"/>
      <c r="Y24" s="233"/>
      <c r="Z24" s="233"/>
      <c r="AA24" s="233"/>
      <c r="AB24" s="239">
        <f t="shared" si="10"/>
        <v>0</v>
      </c>
      <c r="AC24" s="233"/>
      <c r="AD24" s="233"/>
      <c r="AE24" s="233"/>
      <c r="AF24" s="233"/>
      <c r="AG24" s="233"/>
      <c r="AH24" s="233"/>
      <c r="AI24" s="233"/>
      <c r="AJ24" s="239">
        <f t="shared" si="11"/>
        <v>0</v>
      </c>
      <c r="AK24" s="233"/>
      <c r="AL24" s="233"/>
      <c r="AM24" s="233"/>
      <c r="AN24" s="233"/>
      <c r="AO24" s="233"/>
      <c r="AP24" s="233"/>
      <c r="AQ24" s="233"/>
      <c r="AR24" s="239">
        <f t="shared" si="12"/>
        <v>0</v>
      </c>
      <c r="AS24" s="233"/>
      <c r="AT24" s="233"/>
      <c r="AU24" s="233"/>
      <c r="AV24" s="233"/>
      <c r="AW24" s="233"/>
      <c r="AX24" s="233"/>
      <c r="AY24" s="233"/>
      <c r="AZ24" s="239">
        <f t="shared" si="13"/>
        <v>0</v>
      </c>
      <c r="BA24" s="233"/>
      <c r="BB24" s="233"/>
      <c r="BC24" s="233"/>
      <c r="BD24" s="233"/>
      <c r="BE24" s="233"/>
      <c r="BF24" s="66"/>
      <c r="BG24" s="66"/>
      <c r="BH24" s="66"/>
    </row>
    <row r="25" spans="1:60" s="71" customFormat="1" x14ac:dyDescent="0.25">
      <c r="A25" s="66"/>
      <c r="B25" s="61" t="s">
        <v>155</v>
      </c>
      <c r="C25" s="61" t="s">
        <v>156</v>
      </c>
      <c r="D25" s="62" t="s">
        <v>157</v>
      </c>
      <c r="E25" s="66"/>
      <c r="F25" s="66"/>
      <c r="G25" s="66"/>
      <c r="H25" s="66"/>
      <c r="I25" s="63"/>
      <c r="J25" s="64"/>
      <c r="K25" s="65">
        <f t="shared" si="8"/>
        <v>0</v>
      </c>
      <c r="L25" s="66"/>
      <c r="M25" s="65"/>
      <c r="N25" s="65"/>
      <c r="O25" s="65"/>
      <c r="P25" s="62"/>
      <c r="Q25" s="66"/>
      <c r="R25" s="233"/>
      <c r="S25" s="233"/>
      <c r="T25" s="239">
        <f t="shared" si="9"/>
        <v>0</v>
      </c>
      <c r="U25" s="233"/>
      <c r="V25" s="233"/>
      <c r="W25" s="233"/>
      <c r="X25" s="233"/>
      <c r="Y25" s="233"/>
      <c r="Z25" s="233"/>
      <c r="AA25" s="233"/>
      <c r="AB25" s="239">
        <f t="shared" si="10"/>
        <v>0</v>
      </c>
      <c r="AC25" s="233"/>
      <c r="AD25" s="233"/>
      <c r="AE25" s="233"/>
      <c r="AF25" s="233"/>
      <c r="AG25" s="233"/>
      <c r="AH25" s="233"/>
      <c r="AI25" s="233"/>
      <c r="AJ25" s="239">
        <f t="shared" si="11"/>
        <v>0</v>
      </c>
      <c r="AK25" s="233"/>
      <c r="AL25" s="233"/>
      <c r="AM25" s="233"/>
      <c r="AN25" s="233"/>
      <c r="AO25" s="233"/>
      <c r="AP25" s="233"/>
      <c r="AQ25" s="233"/>
      <c r="AR25" s="239">
        <f t="shared" si="12"/>
        <v>0</v>
      </c>
      <c r="AS25" s="233"/>
      <c r="AT25" s="233"/>
      <c r="AU25" s="233"/>
      <c r="AV25" s="233"/>
      <c r="AW25" s="233"/>
      <c r="AX25" s="233"/>
      <c r="AY25" s="233"/>
      <c r="AZ25" s="239">
        <f t="shared" si="13"/>
        <v>0</v>
      </c>
      <c r="BA25" s="233"/>
      <c r="BB25" s="233"/>
      <c r="BC25" s="233"/>
      <c r="BD25" s="233"/>
      <c r="BE25" s="233"/>
      <c r="BF25" s="66"/>
      <c r="BG25" s="66"/>
      <c r="BH25" s="66"/>
    </row>
    <row r="26" spans="1:60" s="71" customFormat="1" x14ac:dyDescent="0.25">
      <c r="A26" s="66"/>
      <c r="B26" s="61" t="s">
        <v>155</v>
      </c>
      <c r="C26" s="61" t="s">
        <v>156</v>
      </c>
      <c r="D26" s="62" t="s">
        <v>157</v>
      </c>
      <c r="E26" s="66"/>
      <c r="F26" s="66"/>
      <c r="G26" s="66"/>
      <c r="H26" s="66"/>
      <c r="I26" s="63"/>
      <c r="J26" s="64"/>
      <c r="K26" s="65">
        <f t="shared" si="8"/>
        <v>0</v>
      </c>
      <c r="L26" s="66"/>
      <c r="M26" s="65"/>
      <c r="N26" s="65"/>
      <c r="O26" s="65"/>
      <c r="P26" s="62"/>
      <c r="Q26" s="66"/>
      <c r="R26" s="233"/>
      <c r="S26" s="233"/>
      <c r="T26" s="239">
        <f t="shared" si="9"/>
        <v>0</v>
      </c>
      <c r="U26" s="233"/>
      <c r="V26" s="233"/>
      <c r="W26" s="233"/>
      <c r="X26" s="233"/>
      <c r="Y26" s="233"/>
      <c r="Z26" s="233"/>
      <c r="AA26" s="233"/>
      <c r="AB26" s="239">
        <f t="shared" si="10"/>
        <v>0</v>
      </c>
      <c r="AC26" s="233"/>
      <c r="AD26" s="233"/>
      <c r="AE26" s="233"/>
      <c r="AF26" s="233"/>
      <c r="AG26" s="233"/>
      <c r="AH26" s="233"/>
      <c r="AI26" s="233"/>
      <c r="AJ26" s="239">
        <f t="shared" si="11"/>
        <v>0</v>
      </c>
      <c r="AK26" s="233"/>
      <c r="AL26" s="233"/>
      <c r="AM26" s="233"/>
      <c r="AN26" s="233"/>
      <c r="AO26" s="233"/>
      <c r="AP26" s="233"/>
      <c r="AQ26" s="233"/>
      <c r="AR26" s="239">
        <f t="shared" si="12"/>
        <v>0</v>
      </c>
      <c r="AS26" s="233"/>
      <c r="AT26" s="233"/>
      <c r="AU26" s="233"/>
      <c r="AV26" s="233"/>
      <c r="AW26" s="233"/>
      <c r="AX26" s="233"/>
      <c r="AY26" s="233"/>
      <c r="AZ26" s="239">
        <f t="shared" si="13"/>
        <v>0</v>
      </c>
      <c r="BA26" s="233"/>
      <c r="BB26" s="233"/>
      <c r="BC26" s="233"/>
      <c r="BD26" s="233"/>
      <c r="BE26" s="233"/>
      <c r="BF26" s="66"/>
      <c r="BG26" s="66"/>
      <c r="BH26" s="66"/>
    </row>
    <row r="27" spans="1:60" s="71" customFormat="1" x14ac:dyDescent="0.25">
      <c r="A27" s="66"/>
      <c r="B27" s="61" t="s">
        <v>155</v>
      </c>
      <c r="C27" s="61" t="s">
        <v>156</v>
      </c>
      <c r="D27" s="62" t="s">
        <v>157</v>
      </c>
      <c r="E27" s="66"/>
      <c r="F27" s="66"/>
      <c r="G27" s="66"/>
      <c r="H27" s="66"/>
      <c r="I27" s="63"/>
      <c r="J27" s="64"/>
      <c r="K27" s="65">
        <f t="shared" si="8"/>
        <v>0</v>
      </c>
      <c r="L27" s="66"/>
      <c r="M27" s="65"/>
      <c r="N27" s="65"/>
      <c r="O27" s="65"/>
      <c r="P27" s="62"/>
      <c r="Q27" s="66"/>
      <c r="R27" s="233"/>
      <c r="S27" s="233"/>
      <c r="T27" s="239">
        <f t="shared" si="9"/>
        <v>0</v>
      </c>
      <c r="U27" s="233"/>
      <c r="V27" s="233"/>
      <c r="W27" s="233"/>
      <c r="X27" s="233"/>
      <c r="Y27" s="233"/>
      <c r="Z27" s="233"/>
      <c r="AA27" s="233"/>
      <c r="AB27" s="239">
        <f t="shared" si="10"/>
        <v>0</v>
      </c>
      <c r="AC27" s="233"/>
      <c r="AD27" s="233"/>
      <c r="AE27" s="233"/>
      <c r="AF27" s="233"/>
      <c r="AG27" s="233"/>
      <c r="AH27" s="233"/>
      <c r="AI27" s="233"/>
      <c r="AJ27" s="239">
        <f t="shared" si="11"/>
        <v>0</v>
      </c>
      <c r="AK27" s="233"/>
      <c r="AL27" s="233"/>
      <c r="AM27" s="233"/>
      <c r="AN27" s="233"/>
      <c r="AO27" s="233"/>
      <c r="AP27" s="233"/>
      <c r="AQ27" s="233"/>
      <c r="AR27" s="239">
        <f t="shared" si="12"/>
        <v>0</v>
      </c>
      <c r="AS27" s="233"/>
      <c r="AT27" s="233"/>
      <c r="AU27" s="233"/>
      <c r="AV27" s="233"/>
      <c r="AW27" s="233"/>
      <c r="AX27" s="233"/>
      <c r="AY27" s="233"/>
      <c r="AZ27" s="239">
        <f t="shared" si="13"/>
        <v>0</v>
      </c>
      <c r="BA27" s="233"/>
      <c r="BB27" s="233"/>
      <c r="BC27" s="233"/>
      <c r="BD27" s="233"/>
      <c r="BE27" s="233"/>
      <c r="BF27" s="66"/>
      <c r="BG27" s="66"/>
      <c r="BH27" s="66"/>
    </row>
    <row r="28" spans="1:60" s="71" customFormat="1" x14ac:dyDescent="0.25">
      <c r="A28" s="66"/>
      <c r="B28" s="61" t="s">
        <v>155</v>
      </c>
      <c r="C28" s="61" t="s">
        <v>156</v>
      </c>
      <c r="D28" s="62" t="s">
        <v>157</v>
      </c>
      <c r="E28" s="66"/>
      <c r="F28" s="66"/>
      <c r="G28" s="66"/>
      <c r="H28" s="66"/>
      <c r="I28" s="63"/>
      <c r="J28" s="64"/>
      <c r="K28" s="65">
        <f t="shared" si="8"/>
        <v>0</v>
      </c>
      <c r="L28" s="66"/>
      <c r="M28" s="65"/>
      <c r="N28" s="65"/>
      <c r="O28" s="65"/>
      <c r="P28" s="62"/>
      <c r="Q28" s="66"/>
      <c r="R28" s="233"/>
      <c r="S28" s="233"/>
      <c r="T28" s="239">
        <f t="shared" si="9"/>
        <v>0</v>
      </c>
      <c r="U28" s="233"/>
      <c r="V28" s="233"/>
      <c r="W28" s="233"/>
      <c r="X28" s="233"/>
      <c r="Y28" s="233"/>
      <c r="Z28" s="233"/>
      <c r="AA28" s="233"/>
      <c r="AB28" s="239">
        <f t="shared" si="10"/>
        <v>0</v>
      </c>
      <c r="AC28" s="233"/>
      <c r="AD28" s="233"/>
      <c r="AE28" s="233"/>
      <c r="AF28" s="233"/>
      <c r="AG28" s="233"/>
      <c r="AH28" s="233"/>
      <c r="AI28" s="233"/>
      <c r="AJ28" s="239">
        <f t="shared" si="11"/>
        <v>0</v>
      </c>
      <c r="AK28" s="233"/>
      <c r="AL28" s="233"/>
      <c r="AM28" s="233"/>
      <c r="AN28" s="233"/>
      <c r="AO28" s="233"/>
      <c r="AP28" s="233"/>
      <c r="AQ28" s="233"/>
      <c r="AR28" s="239">
        <f t="shared" si="12"/>
        <v>0</v>
      </c>
      <c r="AS28" s="233"/>
      <c r="AT28" s="233"/>
      <c r="AU28" s="233"/>
      <c r="AV28" s="233"/>
      <c r="AW28" s="233"/>
      <c r="AX28" s="233"/>
      <c r="AY28" s="233"/>
      <c r="AZ28" s="239">
        <f t="shared" si="13"/>
        <v>0</v>
      </c>
      <c r="BA28" s="233"/>
      <c r="BB28" s="233"/>
      <c r="BC28" s="233"/>
      <c r="BD28" s="233"/>
      <c r="BE28" s="233"/>
      <c r="BF28" s="66"/>
      <c r="BG28" s="66"/>
      <c r="BH28" s="66"/>
    </row>
    <row r="29" spans="1:60" s="71" customFormat="1" x14ac:dyDescent="0.25">
      <c r="A29" s="66"/>
      <c r="B29" s="61" t="s">
        <v>155</v>
      </c>
      <c r="C29" s="61" t="s">
        <v>156</v>
      </c>
      <c r="D29" s="62" t="s">
        <v>157</v>
      </c>
      <c r="E29" s="66"/>
      <c r="F29" s="66"/>
      <c r="G29" s="66"/>
      <c r="H29" s="66"/>
      <c r="I29" s="63"/>
      <c r="J29" s="64"/>
      <c r="K29" s="65">
        <f t="shared" si="8"/>
        <v>0</v>
      </c>
      <c r="L29" s="66"/>
      <c r="M29" s="65"/>
      <c r="N29" s="65"/>
      <c r="O29" s="65"/>
      <c r="P29" s="62"/>
      <c r="Q29" s="66"/>
      <c r="R29" s="233"/>
      <c r="S29" s="233"/>
      <c r="T29" s="239">
        <f t="shared" si="9"/>
        <v>0</v>
      </c>
      <c r="U29" s="233"/>
      <c r="V29" s="233"/>
      <c r="W29" s="233"/>
      <c r="X29" s="233"/>
      <c r="Y29" s="233"/>
      <c r="Z29" s="233"/>
      <c r="AA29" s="233"/>
      <c r="AB29" s="239">
        <f t="shared" si="10"/>
        <v>0</v>
      </c>
      <c r="AC29" s="233"/>
      <c r="AD29" s="233"/>
      <c r="AE29" s="233"/>
      <c r="AF29" s="233"/>
      <c r="AG29" s="233"/>
      <c r="AH29" s="233"/>
      <c r="AI29" s="233"/>
      <c r="AJ29" s="239">
        <f t="shared" si="11"/>
        <v>0</v>
      </c>
      <c r="AK29" s="233"/>
      <c r="AL29" s="233"/>
      <c r="AM29" s="233"/>
      <c r="AN29" s="233"/>
      <c r="AO29" s="233"/>
      <c r="AP29" s="233"/>
      <c r="AQ29" s="233"/>
      <c r="AR29" s="239">
        <f t="shared" si="12"/>
        <v>0</v>
      </c>
      <c r="AS29" s="233"/>
      <c r="AT29" s="233"/>
      <c r="AU29" s="233"/>
      <c r="AV29" s="233"/>
      <c r="AW29" s="233"/>
      <c r="AX29" s="233"/>
      <c r="AY29" s="233"/>
      <c r="AZ29" s="239">
        <f t="shared" si="13"/>
        <v>0</v>
      </c>
      <c r="BA29" s="233"/>
      <c r="BB29" s="233"/>
      <c r="BC29" s="233"/>
      <c r="BD29" s="233"/>
      <c r="BE29" s="233"/>
      <c r="BF29" s="66"/>
      <c r="BG29" s="66"/>
      <c r="BH29" s="66"/>
    </row>
    <row r="30" spans="1:60" s="71" customFormat="1" x14ac:dyDescent="0.25">
      <c r="A30" s="66"/>
      <c r="B30" s="61" t="s">
        <v>155</v>
      </c>
      <c r="C30" s="61" t="s">
        <v>156</v>
      </c>
      <c r="D30" s="62" t="s">
        <v>157</v>
      </c>
      <c r="E30" s="66"/>
      <c r="F30" s="66"/>
      <c r="G30" s="66"/>
      <c r="H30" s="66"/>
      <c r="I30" s="63"/>
      <c r="J30" s="64"/>
      <c r="K30" s="65">
        <f t="shared" si="8"/>
        <v>0</v>
      </c>
      <c r="L30" s="66"/>
      <c r="M30" s="65"/>
      <c r="N30" s="65"/>
      <c r="O30" s="65"/>
      <c r="P30" s="62"/>
      <c r="Q30" s="66"/>
      <c r="R30" s="233"/>
      <c r="S30" s="233"/>
      <c r="T30" s="239">
        <f t="shared" si="9"/>
        <v>0</v>
      </c>
      <c r="U30" s="233"/>
      <c r="V30" s="233"/>
      <c r="W30" s="233"/>
      <c r="X30" s="233"/>
      <c r="Y30" s="233"/>
      <c r="Z30" s="233"/>
      <c r="AA30" s="233"/>
      <c r="AB30" s="239">
        <f t="shared" si="10"/>
        <v>0</v>
      </c>
      <c r="AC30" s="233"/>
      <c r="AD30" s="233"/>
      <c r="AE30" s="233"/>
      <c r="AF30" s="233"/>
      <c r="AG30" s="233"/>
      <c r="AH30" s="233"/>
      <c r="AI30" s="233"/>
      <c r="AJ30" s="239">
        <f t="shared" si="11"/>
        <v>0</v>
      </c>
      <c r="AK30" s="233"/>
      <c r="AL30" s="233"/>
      <c r="AM30" s="233"/>
      <c r="AN30" s="233"/>
      <c r="AO30" s="233"/>
      <c r="AP30" s="233"/>
      <c r="AQ30" s="233"/>
      <c r="AR30" s="239">
        <f t="shared" si="12"/>
        <v>0</v>
      </c>
      <c r="AS30" s="233"/>
      <c r="AT30" s="233"/>
      <c r="AU30" s="233"/>
      <c r="AV30" s="233"/>
      <c r="AW30" s="233"/>
      <c r="AX30" s="233"/>
      <c r="AY30" s="233"/>
      <c r="AZ30" s="239">
        <f t="shared" si="13"/>
        <v>0</v>
      </c>
      <c r="BA30" s="233"/>
      <c r="BB30" s="233"/>
      <c r="BC30" s="233"/>
      <c r="BD30" s="233"/>
      <c r="BE30" s="233"/>
      <c r="BF30" s="66"/>
      <c r="BG30" s="66"/>
      <c r="BH30" s="66"/>
    </row>
    <row r="31" spans="1:60" s="71" customFormat="1" x14ac:dyDescent="0.25">
      <c r="A31" s="66"/>
      <c r="B31" s="61" t="s">
        <v>155</v>
      </c>
      <c r="C31" s="61" t="s">
        <v>156</v>
      </c>
      <c r="D31" s="62" t="s">
        <v>157</v>
      </c>
      <c r="E31" s="66"/>
      <c r="F31" s="66"/>
      <c r="G31" s="66"/>
      <c r="H31" s="66"/>
      <c r="I31" s="63"/>
      <c r="J31" s="64"/>
      <c r="K31" s="65">
        <f t="shared" si="8"/>
        <v>0</v>
      </c>
      <c r="L31" s="66"/>
      <c r="M31" s="65"/>
      <c r="N31" s="65"/>
      <c r="O31" s="65"/>
      <c r="P31" s="62"/>
      <c r="Q31" s="66"/>
      <c r="R31" s="233"/>
      <c r="S31" s="233"/>
      <c r="T31" s="239">
        <f t="shared" si="9"/>
        <v>0</v>
      </c>
      <c r="U31" s="233"/>
      <c r="V31" s="233"/>
      <c r="W31" s="233"/>
      <c r="X31" s="233"/>
      <c r="Y31" s="233"/>
      <c r="Z31" s="233"/>
      <c r="AA31" s="233"/>
      <c r="AB31" s="239">
        <f t="shared" si="10"/>
        <v>0</v>
      </c>
      <c r="AC31" s="233"/>
      <c r="AD31" s="233"/>
      <c r="AE31" s="233"/>
      <c r="AF31" s="233"/>
      <c r="AG31" s="233"/>
      <c r="AH31" s="233"/>
      <c r="AI31" s="233"/>
      <c r="AJ31" s="239">
        <f t="shared" si="11"/>
        <v>0</v>
      </c>
      <c r="AK31" s="233"/>
      <c r="AL31" s="233"/>
      <c r="AM31" s="233"/>
      <c r="AN31" s="233"/>
      <c r="AO31" s="233"/>
      <c r="AP31" s="233"/>
      <c r="AQ31" s="233"/>
      <c r="AR31" s="239">
        <f t="shared" si="12"/>
        <v>0</v>
      </c>
      <c r="AS31" s="233"/>
      <c r="AT31" s="233"/>
      <c r="AU31" s="233"/>
      <c r="AV31" s="233"/>
      <c r="AW31" s="233"/>
      <c r="AX31" s="233"/>
      <c r="AY31" s="233"/>
      <c r="AZ31" s="239">
        <f t="shared" si="13"/>
        <v>0</v>
      </c>
      <c r="BA31" s="233"/>
      <c r="BB31" s="233"/>
      <c r="BC31" s="233"/>
      <c r="BD31" s="233"/>
      <c r="BE31" s="233"/>
      <c r="BF31" s="66"/>
      <c r="BG31" s="66"/>
      <c r="BH31" s="66"/>
    </row>
    <row r="32" spans="1:60" s="71" customFormat="1" x14ac:dyDescent="0.25">
      <c r="A32" s="66"/>
      <c r="B32" s="61" t="s">
        <v>155</v>
      </c>
      <c r="C32" s="61" t="s">
        <v>156</v>
      </c>
      <c r="D32" s="62" t="s">
        <v>157</v>
      </c>
      <c r="E32" s="66"/>
      <c r="F32" s="66"/>
      <c r="G32" s="66"/>
      <c r="H32" s="66"/>
      <c r="I32" s="63"/>
      <c r="J32" s="64"/>
      <c r="K32" s="65">
        <f t="shared" si="8"/>
        <v>0</v>
      </c>
      <c r="L32" s="66"/>
      <c r="M32" s="65"/>
      <c r="N32" s="65"/>
      <c r="O32" s="65"/>
      <c r="P32" s="62"/>
      <c r="Q32" s="66"/>
      <c r="R32" s="233"/>
      <c r="S32" s="233"/>
      <c r="T32" s="239">
        <f t="shared" si="9"/>
        <v>0</v>
      </c>
      <c r="U32" s="233"/>
      <c r="V32" s="233"/>
      <c r="W32" s="233"/>
      <c r="X32" s="233"/>
      <c r="Y32" s="233"/>
      <c r="Z32" s="233"/>
      <c r="AA32" s="233"/>
      <c r="AB32" s="239">
        <f t="shared" si="10"/>
        <v>0</v>
      </c>
      <c r="AC32" s="233"/>
      <c r="AD32" s="233"/>
      <c r="AE32" s="233"/>
      <c r="AF32" s="233"/>
      <c r="AG32" s="233"/>
      <c r="AH32" s="233"/>
      <c r="AI32" s="233"/>
      <c r="AJ32" s="239">
        <f t="shared" si="11"/>
        <v>0</v>
      </c>
      <c r="AK32" s="233"/>
      <c r="AL32" s="233"/>
      <c r="AM32" s="233"/>
      <c r="AN32" s="233"/>
      <c r="AO32" s="233"/>
      <c r="AP32" s="233"/>
      <c r="AQ32" s="233"/>
      <c r="AR32" s="239">
        <f t="shared" si="12"/>
        <v>0</v>
      </c>
      <c r="AS32" s="233"/>
      <c r="AT32" s="233"/>
      <c r="AU32" s="233"/>
      <c r="AV32" s="233"/>
      <c r="AW32" s="233"/>
      <c r="AX32" s="233"/>
      <c r="AY32" s="233"/>
      <c r="AZ32" s="239">
        <f t="shared" si="13"/>
        <v>0</v>
      </c>
      <c r="BA32" s="233"/>
      <c r="BB32" s="233"/>
      <c r="BC32" s="233"/>
      <c r="BD32" s="233"/>
      <c r="BE32" s="233"/>
      <c r="BF32" s="66"/>
      <c r="BG32" s="66"/>
      <c r="BH32" s="66"/>
    </row>
    <row r="33" spans="1:57" s="77" customFormat="1" x14ac:dyDescent="0.25">
      <c r="D33" s="87"/>
      <c r="I33" s="74">
        <f>SUM(I19:I32)</f>
        <v>0</v>
      </c>
      <c r="J33" s="75"/>
      <c r="K33" s="76">
        <f>SUM(K19:K32)</f>
        <v>0</v>
      </c>
      <c r="M33" s="77">
        <f t="shared" ref="M33:O33" si="14">SUM(M19:M32)</f>
        <v>0</v>
      </c>
      <c r="N33" s="77">
        <f t="shared" si="14"/>
        <v>0</v>
      </c>
      <c r="O33" s="77">
        <f t="shared" si="14"/>
        <v>0</v>
      </c>
      <c r="P33" s="71"/>
      <c r="Q33" s="71"/>
      <c r="R33" s="232">
        <f>SUM(R19:R32)</f>
        <v>0</v>
      </c>
      <c r="S33" s="232">
        <f t="shared" ref="S33:BE33" si="15">SUM(S19:S32)</f>
        <v>0</v>
      </c>
      <c r="T33" s="232">
        <f t="shared" si="15"/>
        <v>0</v>
      </c>
      <c r="U33" s="232">
        <f t="shared" si="15"/>
        <v>0</v>
      </c>
      <c r="V33" s="232">
        <f t="shared" si="15"/>
        <v>0</v>
      </c>
      <c r="W33" s="232">
        <f t="shared" si="15"/>
        <v>0</v>
      </c>
      <c r="X33" s="232">
        <f t="shared" si="15"/>
        <v>0</v>
      </c>
      <c r="Y33" s="232">
        <f t="shared" si="15"/>
        <v>0</v>
      </c>
      <c r="Z33" s="232">
        <f t="shared" si="15"/>
        <v>0</v>
      </c>
      <c r="AA33" s="232">
        <f t="shared" si="15"/>
        <v>0</v>
      </c>
      <c r="AB33" s="232">
        <f t="shared" si="15"/>
        <v>0</v>
      </c>
      <c r="AC33" s="232">
        <f t="shared" si="15"/>
        <v>0</v>
      </c>
      <c r="AD33" s="232">
        <f t="shared" si="15"/>
        <v>0</v>
      </c>
      <c r="AE33" s="232">
        <f t="shared" si="15"/>
        <v>0</v>
      </c>
      <c r="AF33" s="232">
        <f t="shared" si="15"/>
        <v>0</v>
      </c>
      <c r="AG33" s="232">
        <f t="shared" si="15"/>
        <v>0</v>
      </c>
      <c r="AH33" s="232">
        <f t="shared" si="15"/>
        <v>0</v>
      </c>
      <c r="AI33" s="232">
        <f t="shared" si="15"/>
        <v>0</v>
      </c>
      <c r="AJ33" s="232">
        <f t="shared" si="15"/>
        <v>0</v>
      </c>
      <c r="AK33" s="232">
        <f t="shared" si="15"/>
        <v>0</v>
      </c>
      <c r="AL33" s="232">
        <f t="shared" si="15"/>
        <v>0</v>
      </c>
      <c r="AM33" s="232">
        <f t="shared" si="15"/>
        <v>0</v>
      </c>
      <c r="AN33" s="232">
        <f t="shared" si="15"/>
        <v>0</v>
      </c>
      <c r="AO33" s="232">
        <f t="shared" si="15"/>
        <v>0</v>
      </c>
      <c r="AP33" s="232">
        <f t="shared" si="15"/>
        <v>0</v>
      </c>
      <c r="AQ33" s="232">
        <f t="shared" si="15"/>
        <v>0</v>
      </c>
      <c r="AR33" s="232">
        <f t="shared" si="15"/>
        <v>0</v>
      </c>
      <c r="AS33" s="232">
        <f t="shared" si="15"/>
        <v>0</v>
      </c>
      <c r="AT33" s="232">
        <f t="shared" si="15"/>
        <v>0</v>
      </c>
      <c r="AU33" s="232">
        <f t="shared" si="15"/>
        <v>0</v>
      </c>
      <c r="AV33" s="232">
        <f t="shared" si="15"/>
        <v>0</v>
      </c>
      <c r="AW33" s="232">
        <f t="shared" si="15"/>
        <v>0</v>
      </c>
      <c r="AX33" s="232">
        <f t="shared" si="15"/>
        <v>0</v>
      </c>
      <c r="AY33" s="232">
        <f t="shared" si="15"/>
        <v>0</v>
      </c>
      <c r="AZ33" s="232">
        <f t="shared" si="15"/>
        <v>0</v>
      </c>
      <c r="BA33" s="232">
        <f t="shared" si="15"/>
        <v>0</v>
      </c>
      <c r="BB33" s="232">
        <f t="shared" si="15"/>
        <v>0</v>
      </c>
      <c r="BC33" s="232">
        <f t="shared" si="15"/>
        <v>0</v>
      </c>
      <c r="BD33" s="232">
        <f t="shared" si="15"/>
        <v>0</v>
      </c>
      <c r="BE33" s="232">
        <f t="shared" si="15"/>
        <v>0</v>
      </c>
    </row>
    <row r="34" spans="1:57" x14ac:dyDescent="0.25">
      <c r="A34" s="78"/>
      <c r="B34" s="78"/>
      <c r="C34" s="78"/>
      <c r="D34" s="73"/>
      <c r="E34" s="78"/>
      <c r="F34" s="78"/>
      <c r="G34" s="78"/>
      <c r="H34" s="78"/>
      <c r="I34" s="79"/>
      <c r="J34" s="80"/>
    </row>
    <row r="35" spans="1:57" x14ac:dyDescent="0.25">
      <c r="A35" s="78"/>
      <c r="B35" s="78"/>
      <c r="C35" s="78"/>
      <c r="D35" s="73"/>
      <c r="E35" s="78"/>
      <c r="F35" s="78"/>
      <c r="G35" s="78"/>
      <c r="H35" s="78"/>
      <c r="I35" s="79"/>
      <c r="J35" s="80"/>
    </row>
    <row r="36" spans="1:57" x14ac:dyDescent="0.25">
      <c r="A36" s="78"/>
      <c r="B36" s="78"/>
      <c r="C36" s="78"/>
      <c r="D36" s="73"/>
      <c r="E36" s="78"/>
      <c r="F36" s="78"/>
      <c r="G36" s="78"/>
      <c r="H36" s="78"/>
      <c r="I36" s="79"/>
      <c r="J36" s="80"/>
    </row>
    <row r="37" spans="1:57" x14ac:dyDescent="0.25">
      <c r="A37" s="78"/>
      <c r="B37" s="78"/>
      <c r="C37" s="78"/>
      <c r="D37" s="73"/>
      <c r="E37" s="78"/>
      <c r="F37" s="78"/>
      <c r="G37" s="78"/>
      <c r="H37" s="78"/>
      <c r="I37" s="79"/>
      <c r="J37" s="80"/>
    </row>
    <row r="38" spans="1:57" x14ac:dyDescent="0.25">
      <c r="A38" s="78"/>
      <c r="B38" s="78"/>
      <c r="C38" s="78"/>
      <c r="D38" s="73"/>
      <c r="E38" s="78"/>
      <c r="F38" s="78"/>
      <c r="G38" s="78"/>
      <c r="H38" s="78"/>
      <c r="I38" s="79"/>
      <c r="J38" s="80"/>
    </row>
    <row r="39" spans="1:57" x14ac:dyDescent="0.25">
      <c r="A39" s="78"/>
      <c r="B39" s="78"/>
      <c r="C39" s="78"/>
      <c r="D39" s="73"/>
      <c r="E39" s="78"/>
      <c r="F39" s="78"/>
      <c r="G39" s="78"/>
      <c r="H39" s="78"/>
      <c r="I39" s="79"/>
      <c r="J39" s="80"/>
    </row>
    <row r="40" spans="1:57" x14ac:dyDescent="0.25">
      <c r="A40" s="78"/>
      <c r="B40" s="78"/>
      <c r="C40" s="78"/>
      <c r="D40" s="73"/>
      <c r="E40" s="78"/>
      <c r="F40" s="78"/>
      <c r="G40" s="78"/>
      <c r="H40" s="78"/>
      <c r="I40" s="79"/>
      <c r="J40" s="80"/>
    </row>
    <row r="41" spans="1:57" x14ac:dyDescent="0.25">
      <c r="A41" s="78"/>
      <c r="B41" s="78"/>
      <c r="C41" s="78"/>
      <c r="D41" s="73"/>
      <c r="E41" s="78"/>
      <c r="F41" s="78"/>
      <c r="G41" s="78"/>
      <c r="H41" s="78"/>
      <c r="I41" s="79"/>
      <c r="J41" s="80"/>
    </row>
    <row r="42" spans="1:57" x14ac:dyDescent="0.25">
      <c r="A42" s="78"/>
      <c r="B42" s="78"/>
      <c r="C42" s="78"/>
      <c r="D42" s="73"/>
      <c r="E42" s="78"/>
      <c r="F42" s="78"/>
      <c r="G42" s="78"/>
      <c r="H42" s="78"/>
      <c r="I42" s="79"/>
      <c r="J42" s="80"/>
    </row>
    <row r="43" spans="1:57" x14ac:dyDescent="0.25">
      <c r="A43" s="78"/>
      <c r="B43" s="78"/>
      <c r="C43" s="78"/>
      <c r="D43" s="73"/>
      <c r="E43" s="78"/>
      <c r="F43" s="78"/>
      <c r="G43" s="78"/>
      <c r="H43" s="78"/>
      <c r="I43" s="79"/>
      <c r="J43" s="80"/>
    </row>
    <row r="44" spans="1:57" x14ac:dyDescent="0.25">
      <c r="A44" s="78"/>
      <c r="B44" s="78"/>
      <c r="C44" s="78"/>
      <c r="D44" s="73"/>
      <c r="E44" s="78"/>
      <c r="F44" s="78"/>
      <c r="G44" s="78"/>
      <c r="H44" s="78"/>
      <c r="I44" s="79"/>
      <c r="J44" s="80"/>
    </row>
    <row r="45" spans="1:57" x14ac:dyDescent="0.25">
      <c r="A45" s="78"/>
      <c r="B45" s="78"/>
      <c r="C45" s="78"/>
      <c r="D45" s="73"/>
      <c r="E45" s="78"/>
      <c r="F45" s="78"/>
      <c r="G45" s="78"/>
      <c r="H45" s="78"/>
      <c r="I45" s="79"/>
      <c r="J45" s="80"/>
    </row>
    <row r="46" spans="1:57" x14ac:dyDescent="0.25">
      <c r="A46" s="78"/>
      <c r="B46" s="78"/>
      <c r="C46" s="78"/>
      <c r="D46" s="73"/>
      <c r="E46" s="78"/>
      <c r="F46" s="78"/>
      <c r="G46" s="78"/>
      <c r="H46" s="78"/>
      <c r="I46" s="79"/>
      <c r="J46" s="80"/>
    </row>
    <row r="47" spans="1:57" x14ac:dyDescent="0.25">
      <c r="A47" s="78"/>
      <c r="B47" s="78"/>
      <c r="C47" s="78"/>
      <c r="D47" s="73"/>
      <c r="E47" s="78"/>
      <c r="F47" s="78"/>
      <c r="G47" s="78"/>
      <c r="H47" s="78"/>
      <c r="I47" s="79"/>
      <c r="J47" s="80"/>
    </row>
    <row r="48" spans="1:57" x14ac:dyDescent="0.25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</sheetData>
  <sheetProtection algorithmName="SHA-512" hashValue="baL2a+CVVCA0OgNe6MxSgXZlb5RpSftRe6RdaR9JB05T5Z3snlm63+6OLz/I9PHkh8FHxk3KctogRJ9it7yKTw==" saltValue="DUAMl4PGUeVcv1TVB9jvfA==" spinCount="100000" sheet="1" objects="1" scenarios="1"/>
  <mergeCells count="48">
    <mergeCell ref="AT15:BH15"/>
    <mergeCell ref="M16:O16"/>
    <mergeCell ref="P16:Q16"/>
    <mergeCell ref="R16:T16"/>
    <mergeCell ref="Z16:AB16"/>
    <mergeCell ref="AL16:AN16"/>
    <mergeCell ref="BF16:BH16"/>
    <mergeCell ref="A17:K17"/>
    <mergeCell ref="M17:O17"/>
    <mergeCell ref="P17:Q17"/>
    <mergeCell ref="R17:Y17"/>
    <mergeCell ref="Z17:AG17"/>
    <mergeCell ref="L16:L17"/>
    <mergeCell ref="A16:K16"/>
    <mergeCell ref="AD16:AF16"/>
    <mergeCell ref="V16:X16"/>
    <mergeCell ref="AP17:AW17"/>
    <mergeCell ref="AP16:AR16"/>
    <mergeCell ref="AT16:AV16"/>
    <mergeCell ref="AX17:BE17"/>
    <mergeCell ref="AH17:AO17"/>
    <mergeCell ref="AX16:AZ16"/>
    <mergeCell ref="BB16:BD16"/>
    <mergeCell ref="AH16:AJ16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5:K15"/>
    <mergeCell ref="A5:K5"/>
    <mergeCell ref="L15:AC15"/>
    <mergeCell ref="AD15:AS15"/>
    <mergeCell ref="M5:O5"/>
    <mergeCell ref="P5:Q5"/>
    <mergeCell ref="R5:T5"/>
    <mergeCell ref="V5:X5"/>
    <mergeCell ref="AH5:AJ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P8:P12 P19:P32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140625" customWidth="1"/>
  </cols>
  <sheetData>
    <row r="1" spans="1:9" x14ac:dyDescent="0.25">
      <c r="A1" s="290" t="s">
        <v>81</v>
      </c>
      <c r="B1" s="290"/>
      <c r="C1" s="290"/>
      <c r="D1" s="290"/>
      <c r="E1" s="290"/>
      <c r="F1" s="290"/>
      <c r="G1" s="290"/>
      <c r="H1" s="290"/>
      <c r="I1" s="290"/>
    </row>
    <row r="2" spans="1:9" x14ac:dyDescent="0.25">
      <c r="A2" s="290" t="s">
        <v>82</v>
      </c>
      <c r="B2" s="290"/>
      <c r="C2" s="290"/>
      <c r="D2" s="290"/>
      <c r="E2" s="290"/>
      <c r="F2" s="290"/>
      <c r="G2" s="290"/>
      <c r="H2" s="290"/>
      <c r="I2" s="290"/>
    </row>
    <row r="3" spans="1:9" x14ac:dyDescent="0.25">
      <c r="A3" s="290" t="s">
        <v>83</v>
      </c>
      <c r="B3" s="290"/>
      <c r="C3" s="290"/>
      <c r="D3" s="290"/>
      <c r="E3" s="290"/>
      <c r="F3" s="290"/>
      <c r="G3" s="290"/>
      <c r="H3" s="290"/>
      <c r="I3" s="290"/>
    </row>
    <row r="4" spans="1:9" ht="40.5" customHeight="1" x14ac:dyDescent="0.25">
      <c r="A4" s="294" t="s">
        <v>84</v>
      </c>
      <c r="B4" s="294"/>
      <c r="C4" s="294"/>
      <c r="D4" s="294"/>
      <c r="E4" s="294"/>
      <c r="F4" s="294"/>
      <c r="G4" s="294"/>
      <c r="H4" s="294"/>
      <c r="I4" s="294"/>
    </row>
    <row r="5" spans="1:9" ht="42" customHeight="1" x14ac:dyDescent="0.25">
      <c r="A5" s="294" t="s">
        <v>85</v>
      </c>
      <c r="B5" s="294"/>
      <c r="C5" s="294"/>
      <c r="D5" s="294"/>
      <c r="E5" s="294"/>
      <c r="F5" s="294"/>
      <c r="G5" s="294"/>
      <c r="H5" s="294"/>
      <c r="I5" s="294"/>
    </row>
    <row r="6" spans="1:9" ht="15.75" thickBot="1" x14ac:dyDescent="0.3">
      <c r="A6" t="s">
        <v>86</v>
      </c>
    </row>
    <row r="7" spans="1:9" ht="15.75" thickBot="1" x14ac:dyDescent="0.3">
      <c r="A7" s="299" t="s">
        <v>87</v>
      </c>
      <c r="B7" s="300"/>
      <c r="C7" s="300"/>
      <c r="D7" s="300"/>
      <c r="E7" s="300"/>
      <c r="F7" s="300"/>
      <c r="G7" s="300"/>
      <c r="H7" s="300"/>
      <c r="I7" s="301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91" t="s">
        <v>104</v>
      </c>
      <c r="B21" s="292"/>
      <c r="C21" s="292"/>
      <c r="D21" s="292"/>
      <c r="E21" s="292"/>
      <c r="F21" s="292"/>
      <c r="G21" s="292"/>
      <c r="H21" s="292"/>
      <c r="I21" s="292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91" t="s">
        <v>108</v>
      </c>
      <c r="B37" s="292"/>
      <c r="C37" s="292"/>
      <c r="D37" s="292"/>
      <c r="E37" s="292"/>
      <c r="F37" s="292"/>
      <c r="G37" s="292"/>
      <c r="H37" s="292"/>
      <c r="I37" s="292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95" t="s">
        <v>111</v>
      </c>
      <c r="B54" s="296"/>
      <c r="C54" s="296"/>
      <c r="D54" s="296"/>
      <c r="E54" s="296"/>
      <c r="F54" s="296"/>
      <c r="G54" s="296"/>
      <c r="H54" s="296"/>
      <c r="I54" s="296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97" t="s">
        <v>112</v>
      </c>
      <c r="B70" s="298"/>
      <c r="C70" s="298"/>
      <c r="D70" s="298"/>
      <c r="E70" s="298"/>
      <c r="F70" s="298"/>
      <c r="G70" s="298"/>
      <c r="H70" s="298"/>
      <c r="I70" s="298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93"/>
      <c r="B84" s="293"/>
      <c r="C84" s="293"/>
      <c r="D84" s="293"/>
      <c r="E84" s="293"/>
      <c r="F84" s="293"/>
      <c r="G84" s="293"/>
      <c r="H84" s="293"/>
      <c r="I84" s="293"/>
      <c r="J84" s="293"/>
    </row>
  </sheetData>
  <sheetProtection algorithmName="SHA-512" hashValue="dhLXDN49PxNF01GUD0zGaO6badc3wNFdnGjbA7vdYy3V9TDhF2R/mROPDYO6akzK+0q8MAXl8cYYzws/LP81qA==" saltValue="wXuqYdHNy8fHstZ7TG+Jh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1099-217D-4134-A244-9FDF80C7A297}">
  <sheetPr>
    <tabColor rgb="FF7030A0"/>
  </sheetPr>
  <dimension ref="B1:I71"/>
  <sheetViews>
    <sheetView showGridLines="0" topLeftCell="A6" zoomScaleNormal="100" workbookViewId="0">
      <selection activeCell="N20" sqref="N2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23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302" t="s">
        <v>290</v>
      </c>
      <c r="C1" s="303"/>
      <c r="D1" s="303"/>
      <c r="E1" s="304"/>
    </row>
    <row r="2" spans="2:6" x14ac:dyDescent="0.25">
      <c r="B2" s="305"/>
      <c r="C2" s="306"/>
      <c r="D2" s="306"/>
      <c r="E2" s="307"/>
    </row>
    <row r="3" spans="2:6" ht="15.75" thickBot="1" x14ac:dyDescent="0.3">
      <c r="B3" s="308"/>
      <c r="C3" s="309"/>
      <c r="D3" s="309"/>
      <c r="E3" s="310"/>
    </row>
    <row r="5" spans="2:6" x14ac:dyDescent="0.25">
      <c r="B5" t="s">
        <v>69</v>
      </c>
      <c r="D5" s="178"/>
      <c r="E5"/>
      <c r="F5" s="179"/>
    </row>
    <row r="6" spans="2:6" x14ac:dyDescent="0.25">
      <c r="D6" s="178"/>
      <c r="E6"/>
      <c r="F6" s="179"/>
    </row>
    <row r="7" spans="2:6" ht="46.5" customHeight="1" x14ac:dyDescent="0.25">
      <c r="B7" s="311" t="s">
        <v>70</v>
      </c>
      <c r="C7" s="311"/>
      <c r="D7" s="311"/>
      <c r="E7" s="311"/>
      <c r="F7" s="311"/>
    </row>
    <row r="8" spans="2:6" x14ac:dyDescent="0.25">
      <c r="B8" s="181" t="s">
        <v>71</v>
      </c>
      <c r="C8" s="180"/>
      <c r="D8" s="182"/>
      <c r="E8" s="180"/>
      <c r="F8" s="183"/>
    </row>
    <row r="9" spans="2:6" ht="15.75" thickBot="1" x14ac:dyDescent="0.3">
      <c r="C9" s="180"/>
      <c r="D9" s="184"/>
      <c r="E9" s="185"/>
      <c r="F9" s="180"/>
    </row>
    <row r="10" spans="2:6" ht="34.5" customHeight="1" x14ac:dyDescent="0.25">
      <c r="C10" s="186" t="s">
        <v>72</v>
      </c>
      <c r="D10" s="187" t="s">
        <v>73</v>
      </c>
      <c r="E10" s="188" t="s">
        <v>74</v>
      </c>
    </row>
    <row r="11" spans="2:6" ht="15.75" thickBot="1" x14ac:dyDescent="0.3">
      <c r="C11" s="189">
        <v>2020</v>
      </c>
      <c r="D11" s="190">
        <v>2025</v>
      </c>
      <c r="E11" s="191">
        <f>VLOOKUP(D11,C14:D64,2)/VLOOKUP(C11,C14:D64,2)-1</f>
        <v>0.27006675424567606</v>
      </c>
    </row>
    <row r="12" spans="2:6" x14ac:dyDescent="0.25">
      <c r="C12" s="111"/>
      <c r="D12" s="192"/>
      <c r="E12" s="193"/>
    </row>
    <row r="13" spans="2:6" ht="30.75" thickBot="1" x14ac:dyDescent="0.3">
      <c r="C13" s="194" t="s">
        <v>75</v>
      </c>
      <c r="D13" s="195" t="s">
        <v>76</v>
      </c>
      <c r="E13" s="194" t="s">
        <v>77</v>
      </c>
    </row>
    <row r="14" spans="2:6" ht="15" customHeight="1" x14ac:dyDescent="0.25">
      <c r="B14" s="312" t="s">
        <v>291</v>
      </c>
      <c r="C14" s="196">
        <v>2000</v>
      </c>
      <c r="D14" s="197">
        <v>1.7920432742500001</v>
      </c>
      <c r="E14" s="198"/>
    </row>
    <row r="15" spans="2:6" x14ac:dyDescent="0.25">
      <c r="B15" s="313"/>
      <c r="C15" s="199">
        <v>2001</v>
      </c>
      <c r="D15" s="200">
        <v>1.857</v>
      </c>
      <c r="E15" s="201">
        <f>D15/D14-1</f>
        <v>3.6247297530906719E-2</v>
      </c>
    </row>
    <row r="16" spans="2:6" x14ac:dyDescent="0.25">
      <c r="B16" s="313"/>
      <c r="C16" s="202">
        <v>2002</v>
      </c>
      <c r="D16" s="203">
        <v>1.8934664882500001</v>
      </c>
      <c r="E16" s="201">
        <f t="shared" ref="E16:E40" si="0">D16/D15-1</f>
        <v>1.9637311927840573E-2</v>
      </c>
    </row>
    <row r="17" spans="2:6" x14ac:dyDescent="0.25">
      <c r="B17" s="313"/>
      <c r="C17" s="202">
        <v>2003</v>
      </c>
      <c r="D17" s="203">
        <v>1.92367206125</v>
      </c>
      <c r="E17" s="201">
        <f t="shared" si="0"/>
        <v>1.595252579723061E-2</v>
      </c>
    </row>
    <row r="18" spans="2:6" x14ac:dyDescent="0.25">
      <c r="B18" s="313"/>
      <c r="C18" s="202">
        <v>2004</v>
      </c>
      <c r="D18" s="203">
        <v>1.947214794</v>
      </c>
      <c r="E18" s="201">
        <f t="shared" si="0"/>
        <v>1.2238433579319086E-2</v>
      </c>
    </row>
    <row r="19" spans="2:6" x14ac:dyDescent="0.25">
      <c r="B19" s="313"/>
      <c r="C19" s="202">
        <v>2005</v>
      </c>
      <c r="D19" s="203">
        <v>2.0022891084999999</v>
      </c>
      <c r="E19" s="201">
        <f t="shared" si="0"/>
        <v>2.8283636027058634E-2</v>
      </c>
    </row>
    <row r="20" spans="2:6" ht="15" customHeight="1" x14ac:dyDescent="0.25">
      <c r="B20" s="313"/>
      <c r="C20" s="202">
        <v>2006</v>
      </c>
      <c r="D20" s="203">
        <v>2.0763124742499999</v>
      </c>
      <c r="E20" s="201">
        <f t="shared" si="0"/>
        <v>3.6969369426103516E-2</v>
      </c>
      <c r="F20" s="204"/>
    </row>
    <row r="21" spans="2:6" x14ac:dyDescent="0.25">
      <c r="B21" s="313"/>
      <c r="C21" s="202">
        <v>2007</v>
      </c>
      <c r="D21" s="203">
        <v>2.1565137445000002</v>
      </c>
      <c r="E21" s="201">
        <f t="shared" si="0"/>
        <v>3.8626782454298292E-2</v>
      </c>
    </row>
    <row r="22" spans="2:6" x14ac:dyDescent="0.25">
      <c r="B22" s="313"/>
      <c r="C22" s="202">
        <v>2008</v>
      </c>
      <c r="D22" s="203">
        <v>2.247033048</v>
      </c>
      <c r="E22" s="201">
        <f t="shared" si="0"/>
        <v>4.1974832634784409E-2</v>
      </c>
    </row>
    <row r="23" spans="2:6" x14ac:dyDescent="0.25">
      <c r="B23" s="313"/>
      <c r="C23" s="202">
        <v>2009</v>
      </c>
      <c r="D23" s="203">
        <v>2.2601417614999999</v>
      </c>
      <c r="E23" s="201">
        <f t="shared" si="0"/>
        <v>5.8337875856642185E-3</v>
      </c>
    </row>
    <row r="24" spans="2:6" x14ac:dyDescent="0.25">
      <c r="B24" s="313"/>
      <c r="C24" s="202">
        <v>2010</v>
      </c>
      <c r="D24" s="203">
        <v>2.2667905899999998</v>
      </c>
      <c r="E24" s="201">
        <f t="shared" si="0"/>
        <v>2.9417749865332521E-3</v>
      </c>
    </row>
    <row r="25" spans="2:6" x14ac:dyDescent="0.25">
      <c r="B25" s="313"/>
      <c r="C25" s="202">
        <v>2011</v>
      </c>
      <c r="D25" s="203">
        <v>2.3275173200000001</v>
      </c>
      <c r="E25" s="201">
        <f t="shared" si="0"/>
        <v>2.6789739761536646E-2</v>
      </c>
    </row>
    <row r="26" spans="2:6" x14ac:dyDescent="0.25">
      <c r="B26" s="313"/>
      <c r="C26" s="202">
        <v>2012</v>
      </c>
      <c r="D26" s="203">
        <v>2.3865036740000001</v>
      </c>
      <c r="E26" s="201">
        <f t="shared" si="0"/>
        <v>2.5343035470945408E-2</v>
      </c>
    </row>
    <row r="27" spans="2:6" x14ac:dyDescent="0.25">
      <c r="B27" s="313"/>
      <c r="C27" s="202">
        <v>2013</v>
      </c>
      <c r="D27" s="203">
        <v>2.4156387195</v>
      </c>
      <c r="E27" s="201">
        <f t="shared" si="0"/>
        <v>1.220825503744849E-2</v>
      </c>
    </row>
    <row r="28" spans="2:6" x14ac:dyDescent="0.25">
      <c r="B28" s="313"/>
      <c r="C28" s="202">
        <v>2014</v>
      </c>
      <c r="D28" s="203">
        <v>2.46027395075</v>
      </c>
      <c r="E28" s="201">
        <f t="shared" si="0"/>
        <v>1.8477610451300697E-2</v>
      </c>
    </row>
    <row r="29" spans="2:6" x14ac:dyDescent="0.25">
      <c r="B29" s="313"/>
      <c r="C29" s="202">
        <v>2015</v>
      </c>
      <c r="D29" s="203">
        <v>2.493890704</v>
      </c>
      <c r="E29" s="201">
        <f t="shared" si="0"/>
        <v>1.3663825217412162E-2</v>
      </c>
    </row>
    <row r="30" spans="2:6" x14ac:dyDescent="0.25">
      <c r="B30" s="313"/>
      <c r="C30" s="202">
        <v>2016</v>
      </c>
      <c r="D30" s="203">
        <v>2.5500688265</v>
      </c>
      <c r="E30" s="201">
        <f t="shared" si="0"/>
        <v>2.2526296926282718E-2</v>
      </c>
    </row>
    <row r="31" spans="2:6" x14ac:dyDescent="0.25">
      <c r="B31" s="313"/>
      <c r="C31" s="202">
        <v>2017</v>
      </c>
      <c r="D31" s="203">
        <v>2.6275299594999999</v>
      </c>
      <c r="E31" s="201">
        <f t="shared" si="0"/>
        <v>3.0376095027331518E-2</v>
      </c>
    </row>
    <row r="32" spans="2:6" x14ac:dyDescent="0.25">
      <c r="B32" s="313"/>
      <c r="C32" s="205">
        <v>2018</v>
      </c>
      <c r="D32" s="206">
        <v>2.7111181787500001</v>
      </c>
      <c r="E32" s="207">
        <f t="shared" si="0"/>
        <v>3.181247047166158E-2</v>
      </c>
    </row>
    <row r="33" spans="2:9" ht="15" customHeight="1" x14ac:dyDescent="0.25">
      <c r="B33" s="313"/>
      <c r="C33" s="205">
        <v>2019</v>
      </c>
      <c r="D33" s="206">
        <v>2.7793338379999999</v>
      </c>
      <c r="E33" s="207">
        <f t="shared" si="0"/>
        <v>2.5161448064005665E-2</v>
      </c>
      <c r="F33" s="208"/>
    </row>
    <row r="34" spans="2:9" x14ac:dyDescent="0.25">
      <c r="B34" s="313"/>
      <c r="C34" s="205">
        <v>2020</v>
      </c>
      <c r="D34" s="206">
        <v>2.8256199729999998</v>
      </c>
      <c r="E34" s="207">
        <f t="shared" si="0"/>
        <v>1.6653679513831676E-2</v>
      </c>
      <c r="F34" s="208"/>
    </row>
    <row r="35" spans="2:9" ht="14.65" customHeight="1" x14ac:dyDescent="0.25">
      <c r="B35" s="313"/>
      <c r="C35" s="205">
        <v>2021</v>
      </c>
      <c r="D35" s="206">
        <v>2.9596107615</v>
      </c>
      <c r="E35" s="207">
        <f t="shared" si="0"/>
        <v>4.7419960851189824E-2</v>
      </c>
      <c r="F35" s="208"/>
    </row>
    <row r="36" spans="2:9" x14ac:dyDescent="0.25">
      <c r="B36" s="313"/>
      <c r="C36" s="199">
        <v>2022</v>
      </c>
      <c r="D36" s="200">
        <v>3.22360687825</v>
      </c>
      <c r="E36" s="207">
        <f t="shared" si="0"/>
        <v>8.9199606983521251E-2</v>
      </c>
      <c r="F36" s="208"/>
    </row>
    <row r="37" spans="2:9" ht="14.65" customHeight="1" x14ac:dyDescent="0.25">
      <c r="B37" s="313"/>
      <c r="C37" s="205">
        <v>2023</v>
      </c>
      <c r="D37" s="200">
        <v>3.410501123905715</v>
      </c>
      <c r="E37" s="209">
        <f t="shared" si="0"/>
        <v>5.7976748627976082E-2</v>
      </c>
      <c r="F37" s="208"/>
      <c r="I37" s="210"/>
    </row>
    <row r="38" spans="2:9" x14ac:dyDescent="0.25">
      <c r="B38" s="313"/>
      <c r="C38" s="211">
        <v>2024</v>
      </c>
      <c r="D38" s="212">
        <v>3.5149722333949525</v>
      </c>
      <c r="E38" s="209">
        <f t="shared" si="0"/>
        <v>3.0632187380603026E-2</v>
      </c>
      <c r="F38" s="213"/>
    </row>
    <row r="39" spans="2:9" ht="15.75" customHeight="1" x14ac:dyDescent="0.25">
      <c r="B39" s="313"/>
      <c r="C39" s="205">
        <v>2025</v>
      </c>
      <c r="D39" s="214">
        <v>3.5887259878398647</v>
      </c>
      <c r="E39" s="209">
        <f t="shared" si="0"/>
        <v>2.0982741696845997E-2</v>
      </c>
      <c r="F39" s="213"/>
    </row>
    <row r="40" spans="2:9" x14ac:dyDescent="0.25">
      <c r="B40" s="313"/>
      <c r="C40" s="211">
        <v>2026</v>
      </c>
      <c r="D40" s="212">
        <v>3.6746740470795203</v>
      </c>
      <c r="E40" s="209">
        <f t="shared" si="0"/>
        <v>2.3949462714869973E-2</v>
      </c>
      <c r="F40" s="213"/>
    </row>
    <row r="41" spans="2:9" ht="15" customHeight="1" thickBot="1" x14ac:dyDescent="0.3">
      <c r="B41" s="314"/>
      <c r="C41" s="215">
        <v>2027</v>
      </c>
      <c r="D41" s="216">
        <v>3.7563707728723625</v>
      </c>
      <c r="E41" s="217">
        <f>D41/D40-1</f>
        <v>2.2232373469361688E-2</v>
      </c>
      <c r="F41" s="213"/>
    </row>
    <row r="42" spans="2:9" x14ac:dyDescent="0.25">
      <c r="B42" s="315" t="s">
        <v>78</v>
      </c>
      <c r="C42" s="218">
        <v>2028</v>
      </c>
      <c r="D42" s="219">
        <f>D41*(1+E42)</f>
        <v>3.8389096766238224</v>
      </c>
      <c r="E42" s="220">
        <v>2.1973044926112406E-2</v>
      </c>
      <c r="F42" s="213"/>
    </row>
    <row r="43" spans="2:9" ht="15" customHeight="1" x14ac:dyDescent="0.25">
      <c r="B43" s="316"/>
      <c r="C43" s="221">
        <v>2029</v>
      </c>
      <c r="D43" s="219">
        <f t="shared" ref="D43:D67" si="1">D42*(1+E43)</f>
        <v>3.9223984567293391</v>
      </c>
      <c r="E43" s="220">
        <v>2.1748044923771692E-2</v>
      </c>
    </row>
    <row r="44" spans="2:9" x14ac:dyDescent="0.25">
      <c r="B44" s="316"/>
      <c r="C44" s="222">
        <v>2030</v>
      </c>
      <c r="D44" s="219">
        <f t="shared" si="1"/>
        <v>4.0068560661208599</v>
      </c>
      <c r="E44" s="220">
        <v>2.153213405604526E-2</v>
      </c>
    </row>
    <row r="45" spans="2:9" ht="15" customHeight="1" x14ac:dyDescent="0.25">
      <c r="B45" s="316"/>
      <c r="C45" s="222">
        <v>2031</v>
      </c>
      <c r="D45" s="219">
        <f t="shared" si="1"/>
        <v>4.0949481789328335</v>
      </c>
      <c r="E45" s="220">
        <v>2.1985344958312281E-2</v>
      </c>
      <c r="G45" s="210"/>
      <c r="H45" s="210"/>
      <c r="I45" s="223"/>
    </row>
    <row r="46" spans="2:9" x14ac:dyDescent="0.25">
      <c r="B46" s="316"/>
      <c r="C46" s="222">
        <v>2032</v>
      </c>
      <c r="D46" s="219">
        <f t="shared" si="1"/>
        <v>4.1844651062758924</v>
      </c>
      <c r="E46" s="220">
        <v>2.1860332153553097E-2</v>
      </c>
      <c r="G46" s="210"/>
      <c r="H46" s="210"/>
      <c r="I46" s="223"/>
    </row>
    <row r="47" spans="2:9" ht="17.25" customHeight="1" x14ac:dyDescent="0.25">
      <c r="B47" s="316"/>
      <c r="C47" s="222">
        <v>2033</v>
      </c>
      <c r="D47" s="219">
        <f t="shared" si="1"/>
        <v>4.2741682183033731</v>
      </c>
      <c r="E47" s="220">
        <v>2.1437175301795008E-2</v>
      </c>
      <c r="F47" s="213"/>
      <c r="G47" s="210"/>
      <c r="H47" s="210"/>
      <c r="I47" s="223"/>
    </row>
    <row r="48" spans="2:9" x14ac:dyDescent="0.25">
      <c r="B48" s="316"/>
      <c r="C48" s="222">
        <v>2034</v>
      </c>
      <c r="D48" s="219">
        <f t="shared" si="1"/>
        <v>4.3666953171909784</v>
      </c>
      <c r="E48" s="220">
        <v>2.1647977843121335E-2</v>
      </c>
      <c r="G48" s="210"/>
      <c r="H48" s="210"/>
      <c r="I48" s="223"/>
    </row>
    <row r="49" spans="2:9" x14ac:dyDescent="0.25">
      <c r="B49" s="316"/>
      <c r="C49" s="222">
        <v>2035</v>
      </c>
      <c r="D49" s="219">
        <f t="shared" si="1"/>
        <v>4.4582747694812266</v>
      </c>
      <c r="E49" s="220">
        <v>2.0972256051324356E-2</v>
      </c>
      <c r="G49" s="210"/>
      <c r="H49" s="210"/>
      <c r="I49" s="223"/>
    </row>
    <row r="50" spans="2:9" x14ac:dyDescent="0.25">
      <c r="B50" s="316"/>
      <c r="C50" s="222">
        <v>2036</v>
      </c>
      <c r="D50" s="219">
        <f t="shared" si="1"/>
        <v>4.5485765711825668</v>
      </c>
      <c r="E50" s="220">
        <v>2.0254875791751115E-2</v>
      </c>
      <c r="G50" s="210"/>
      <c r="H50" s="210"/>
      <c r="I50" s="223"/>
    </row>
    <row r="51" spans="2:9" x14ac:dyDescent="0.25">
      <c r="B51" s="316"/>
      <c r="C51" s="222">
        <v>2037</v>
      </c>
      <c r="D51" s="219">
        <f t="shared" si="1"/>
        <v>4.6427380817310251</v>
      </c>
      <c r="E51" s="220">
        <v>2.0701313713177294E-2</v>
      </c>
      <c r="G51" s="210"/>
      <c r="H51" s="210"/>
      <c r="I51" s="223"/>
    </row>
    <row r="52" spans="2:9" x14ac:dyDescent="0.25">
      <c r="B52" s="316"/>
      <c r="C52" s="222">
        <v>2038</v>
      </c>
      <c r="D52" s="219">
        <f t="shared" si="1"/>
        <v>4.7393623585542635</v>
      </c>
      <c r="E52" s="220">
        <v>2.0811916399818164E-2</v>
      </c>
      <c r="G52" s="210"/>
      <c r="H52" s="210"/>
      <c r="I52" s="223"/>
    </row>
    <row r="53" spans="2:9" x14ac:dyDescent="0.25">
      <c r="B53" s="316"/>
      <c r="C53" s="222">
        <v>2039</v>
      </c>
      <c r="D53" s="219">
        <f t="shared" si="1"/>
        <v>4.8361661307918231</v>
      </c>
      <c r="E53" s="220">
        <v>2.0425484466878752E-2</v>
      </c>
      <c r="G53" s="210"/>
      <c r="H53" s="210"/>
      <c r="I53" s="223"/>
    </row>
    <row r="54" spans="2:9" x14ac:dyDescent="0.25">
      <c r="B54" s="316"/>
      <c r="C54" s="224">
        <v>2040</v>
      </c>
      <c r="D54" s="219">
        <f t="shared" si="1"/>
        <v>4.9396078887242822</v>
      </c>
      <c r="E54" s="220">
        <v>2.1389206891352819E-2</v>
      </c>
      <c r="G54" s="210"/>
      <c r="H54" s="210"/>
      <c r="I54" s="223"/>
    </row>
    <row r="55" spans="2:9" x14ac:dyDescent="0.25">
      <c r="B55" s="316"/>
      <c r="C55" s="224">
        <v>2041</v>
      </c>
      <c r="D55" s="219">
        <f t="shared" si="1"/>
        <v>5.0477600076847819</v>
      </c>
      <c r="E55" s="220">
        <v>2.1894879390605082E-2</v>
      </c>
      <c r="G55" s="210"/>
      <c r="H55" s="210"/>
      <c r="I55" s="223"/>
    </row>
    <row r="56" spans="2:9" x14ac:dyDescent="0.25">
      <c r="B56" s="316"/>
      <c r="C56" s="224">
        <v>2042</v>
      </c>
      <c r="D56" s="219">
        <f t="shared" si="1"/>
        <v>5.1567873061498997</v>
      </c>
      <c r="E56" s="220">
        <v>2.1599144630317868E-2</v>
      </c>
      <c r="G56" s="210"/>
      <c r="H56" s="210"/>
      <c r="I56" s="223"/>
    </row>
    <row r="57" spans="2:9" x14ac:dyDescent="0.25">
      <c r="B57" s="316"/>
      <c r="C57" s="224">
        <v>2043</v>
      </c>
      <c r="D57" s="219">
        <f t="shared" si="1"/>
        <v>5.2692740721345466</v>
      </c>
      <c r="E57" s="220">
        <v>2.1813342165672989E-2</v>
      </c>
      <c r="G57" s="210"/>
      <c r="H57" s="210"/>
      <c r="I57" s="223"/>
    </row>
    <row r="58" spans="2:9" x14ac:dyDescent="0.25">
      <c r="B58" s="316"/>
      <c r="C58" s="224">
        <v>2044</v>
      </c>
      <c r="D58" s="219">
        <f t="shared" si="1"/>
        <v>5.3871836064127763</v>
      </c>
      <c r="E58" s="220">
        <v>2.2376808012657623E-2</v>
      </c>
      <c r="G58" s="210"/>
      <c r="H58" s="210"/>
      <c r="I58" s="223"/>
    </row>
    <row r="59" spans="2:9" x14ac:dyDescent="0.25">
      <c r="B59" s="316"/>
      <c r="C59" s="222">
        <v>2045</v>
      </c>
      <c r="D59" s="219">
        <f t="shared" si="1"/>
        <v>5.5078647282686886</v>
      </c>
      <c r="E59" s="220">
        <v>2.2401523815200219E-2</v>
      </c>
      <c r="G59" s="210"/>
      <c r="H59" s="210"/>
      <c r="I59" s="223"/>
    </row>
    <row r="60" spans="2:9" x14ac:dyDescent="0.25">
      <c r="B60" s="316"/>
      <c r="C60" s="222">
        <v>2046</v>
      </c>
      <c r="D60" s="219">
        <f t="shared" si="1"/>
        <v>5.6311011513024152</v>
      </c>
      <c r="E60" s="220">
        <v>2.2374627757509202E-2</v>
      </c>
      <c r="G60" s="210"/>
      <c r="H60" s="210"/>
      <c r="I60" s="223"/>
    </row>
    <row r="61" spans="2:9" x14ac:dyDescent="0.25">
      <c r="B61" s="316"/>
      <c r="C61" s="222">
        <v>2047</v>
      </c>
      <c r="D61" s="219">
        <f t="shared" si="1"/>
        <v>5.7598049377637182</v>
      </c>
      <c r="E61" s="220">
        <v>2.2855882535786964E-2</v>
      </c>
      <c r="G61" s="210"/>
      <c r="H61" s="210"/>
      <c r="I61" s="223"/>
    </row>
    <row r="62" spans="2:9" x14ac:dyDescent="0.25">
      <c r="B62" s="316"/>
      <c r="C62" s="222">
        <v>2048</v>
      </c>
      <c r="D62" s="219">
        <f t="shared" si="1"/>
        <v>5.8932569911169548</v>
      </c>
      <c r="E62" s="220">
        <v>2.3169543898660327E-2</v>
      </c>
      <c r="G62" s="210"/>
      <c r="H62" s="210"/>
      <c r="I62" s="223"/>
    </row>
    <row r="63" spans="2:9" x14ac:dyDescent="0.25">
      <c r="B63" s="316"/>
      <c r="C63" s="222">
        <v>2049</v>
      </c>
      <c r="D63" s="219">
        <f t="shared" si="1"/>
        <v>6.0298608055651668</v>
      </c>
      <c r="E63" s="220">
        <v>2.3179680549162862E-2</v>
      </c>
      <c r="G63" s="210"/>
      <c r="H63" s="210"/>
      <c r="I63" s="223"/>
    </row>
    <row r="64" spans="2:9" x14ac:dyDescent="0.25">
      <c r="B64" s="316"/>
      <c r="C64" s="222">
        <v>2050</v>
      </c>
      <c r="D64" s="219">
        <f t="shared" si="1"/>
        <v>6.1705785211242592</v>
      </c>
      <c r="E64" s="220">
        <v>2.3336809935847747E-2</v>
      </c>
      <c r="G64" s="210"/>
      <c r="H64" s="210"/>
      <c r="I64" s="223"/>
    </row>
    <row r="65" spans="2:8" x14ac:dyDescent="0.25">
      <c r="B65" s="316"/>
      <c r="C65" s="218">
        <v>2051</v>
      </c>
      <c r="D65" s="219">
        <f t="shared" si="1"/>
        <v>6.3179832770256441</v>
      </c>
      <c r="E65" s="220">
        <v>2.3888320259885187E-2</v>
      </c>
      <c r="H65" s="210"/>
    </row>
    <row r="66" spans="2:8" x14ac:dyDescent="0.25">
      <c r="B66" s="316"/>
      <c r="C66" s="222">
        <v>5052</v>
      </c>
      <c r="D66" s="219">
        <f t="shared" si="1"/>
        <v>6.4700270417406793</v>
      </c>
      <c r="E66" s="220">
        <v>2.4065236966979375E-2</v>
      </c>
      <c r="H66" s="210"/>
    </row>
    <row r="67" spans="2:8" ht="15.75" thickBot="1" x14ac:dyDescent="0.3">
      <c r="B67" s="317"/>
      <c r="C67" s="225">
        <v>2053</v>
      </c>
      <c r="D67" s="226">
        <f t="shared" si="1"/>
        <v>6.6272616800525324</v>
      </c>
      <c r="E67" s="227">
        <v>2.4302006359087969E-2</v>
      </c>
      <c r="H67" s="210"/>
    </row>
    <row r="68" spans="2:8" x14ac:dyDescent="0.25">
      <c r="H68" s="210"/>
    </row>
    <row r="69" spans="2:8" x14ac:dyDescent="0.25">
      <c r="H69" s="210"/>
    </row>
    <row r="70" spans="2:8" x14ac:dyDescent="0.25">
      <c r="B70" s="228" t="s">
        <v>79</v>
      </c>
      <c r="D70" s="204"/>
      <c r="E70" s="229"/>
    </row>
    <row r="71" spans="2:8" x14ac:dyDescent="0.25">
      <c r="B71" s="228" t="s">
        <v>80</v>
      </c>
      <c r="D71" s="204"/>
      <c r="E71" s="22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