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Transportation\"/>
    </mc:Choice>
  </mc:AlternateContent>
  <xr:revisionPtr revIDLastSave="0" documentId="13_ncr:1_{826E70EF-BDAD-4140-B91A-47A634DA883D}" xr6:coauthVersionLast="47" xr6:coauthVersionMax="47" xr10:uidLastSave="{00000000-0000-0000-0000-000000000000}"/>
  <bookViews>
    <workbookView xWindow="286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U11" i="14"/>
  <c r="T11" i="14"/>
  <c r="S11" i="14"/>
  <c r="R11" i="14"/>
  <c r="M11" i="10"/>
  <c r="N11" i="10"/>
  <c r="O11" i="10"/>
  <c r="M31" i="10"/>
  <c r="N31" i="10"/>
  <c r="O31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17" i="10"/>
  <c r="K9" i="10"/>
  <c r="I31" i="10"/>
  <c r="S32" i="14"/>
  <c r="T32" i="14"/>
  <c r="U32" i="14"/>
  <c r="Q32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8" i="14"/>
  <c r="Q8" i="14"/>
  <c r="O32" i="14"/>
  <c r="I32" i="14"/>
  <c r="S78" i="12"/>
  <c r="T78" i="12"/>
  <c r="U78" i="12"/>
  <c r="S57" i="12"/>
  <c r="T57" i="12"/>
  <c r="U57" i="12"/>
  <c r="I78" i="12"/>
  <c r="Q78" i="12"/>
  <c r="O78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64" i="12"/>
  <c r="Q19" i="12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BF77" i="12"/>
  <c r="BF76" i="12"/>
  <c r="BF75" i="12"/>
  <c r="BF74" i="12"/>
  <c r="BF73" i="12"/>
  <c r="BF72" i="12"/>
  <c r="BF71" i="12"/>
  <c r="BF70" i="12"/>
  <c r="BF69" i="12"/>
  <c r="BF68" i="12"/>
  <c r="BF67" i="12"/>
  <c r="BF66" i="12"/>
  <c r="BF65" i="12"/>
  <c r="BF64" i="12"/>
  <c r="AX77" i="12"/>
  <c r="AX76" i="12"/>
  <c r="AX75" i="12"/>
  <c r="AX74" i="12"/>
  <c r="AX73" i="12"/>
  <c r="AX72" i="12"/>
  <c r="AX71" i="12"/>
  <c r="AX70" i="12"/>
  <c r="AX69" i="12"/>
  <c r="AX68" i="12"/>
  <c r="AX67" i="12"/>
  <c r="AX66" i="12"/>
  <c r="AX65" i="12"/>
  <c r="AX64" i="12"/>
  <c r="AP77" i="12"/>
  <c r="AP76" i="12"/>
  <c r="AP75" i="12"/>
  <c r="AP74" i="12"/>
  <c r="AP73" i="12"/>
  <c r="AP72" i="12"/>
  <c r="AP71" i="12"/>
  <c r="AP70" i="12"/>
  <c r="AP69" i="12"/>
  <c r="AP68" i="12"/>
  <c r="AP67" i="12"/>
  <c r="AP66" i="12"/>
  <c r="AP65" i="12"/>
  <c r="AP64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/>
  <c r="AH64" i="12"/>
  <c r="Z64" i="12"/>
  <c r="BF19" i="12"/>
  <c r="BF27" i="12"/>
  <c r="BF46" i="12"/>
  <c r="BF43" i="12"/>
  <c r="BF48" i="12"/>
  <c r="BF49" i="12"/>
  <c r="BF24" i="12"/>
  <c r="BF28" i="12"/>
  <c r="BF12" i="12"/>
  <c r="BF51" i="12"/>
  <c r="BF36" i="12"/>
  <c r="BF47" i="12"/>
  <c r="BF16" i="12"/>
  <c r="BF14" i="12"/>
  <c r="BF33" i="12"/>
  <c r="BF56" i="12"/>
  <c r="BF35" i="12"/>
  <c r="BF9" i="12"/>
  <c r="BF37" i="12"/>
  <c r="BF34" i="12"/>
  <c r="BF20" i="12"/>
  <c r="BF31" i="12"/>
  <c r="BF52" i="12"/>
  <c r="BF26" i="12"/>
  <c r="BF40" i="12"/>
  <c r="BF18" i="12"/>
  <c r="BF45" i="12"/>
  <c r="BF55" i="12"/>
  <c r="BF29" i="12"/>
  <c r="BF53" i="12"/>
  <c r="BF8" i="12"/>
  <c r="BF30" i="12"/>
  <c r="BF39" i="12"/>
  <c r="BF22" i="12"/>
  <c r="BF50" i="12"/>
  <c r="BF21" i="12"/>
  <c r="BF13" i="12"/>
  <c r="BF54" i="12"/>
  <c r="BF17" i="12"/>
  <c r="BF23" i="12"/>
  <c r="BF41" i="12"/>
  <c r="BF38" i="12"/>
  <c r="BF25" i="12"/>
  <c r="BF42" i="12"/>
  <c r="BF11" i="12"/>
  <c r="BF15" i="12"/>
  <c r="BF10" i="12"/>
  <c r="BF32" i="12"/>
  <c r="BF44" i="12"/>
  <c r="AX19" i="12"/>
  <c r="AX27" i="12"/>
  <c r="AX46" i="12"/>
  <c r="AX43" i="12"/>
  <c r="AX48" i="12"/>
  <c r="AX49" i="12"/>
  <c r="AX24" i="12"/>
  <c r="AX28" i="12"/>
  <c r="AX12" i="12"/>
  <c r="AX51" i="12"/>
  <c r="AX36" i="12"/>
  <c r="AX47" i="12"/>
  <c r="AX16" i="12"/>
  <c r="AX14" i="12"/>
  <c r="AX33" i="12"/>
  <c r="AX56" i="12"/>
  <c r="AX35" i="12"/>
  <c r="AX9" i="12"/>
  <c r="AX37" i="12"/>
  <c r="AX34" i="12"/>
  <c r="AX20" i="12"/>
  <c r="AX31" i="12"/>
  <c r="AX52" i="12"/>
  <c r="AX26" i="12"/>
  <c r="AX40" i="12"/>
  <c r="AX18" i="12"/>
  <c r="AX45" i="12"/>
  <c r="AX55" i="12"/>
  <c r="AX29" i="12"/>
  <c r="AX53" i="12"/>
  <c r="AX8" i="12"/>
  <c r="AX30" i="12"/>
  <c r="AX39" i="12"/>
  <c r="AX22" i="12"/>
  <c r="AX50" i="12"/>
  <c r="AX21" i="12"/>
  <c r="AX13" i="12"/>
  <c r="AX54" i="12"/>
  <c r="AX17" i="12"/>
  <c r="AX23" i="12"/>
  <c r="AX41" i="12"/>
  <c r="AX38" i="12"/>
  <c r="AX25" i="12"/>
  <c r="AX42" i="12"/>
  <c r="AX11" i="12"/>
  <c r="AX15" i="12"/>
  <c r="AX10" i="12"/>
  <c r="AX32" i="12"/>
  <c r="AX44" i="12"/>
  <c r="AP19" i="12"/>
  <c r="AP27" i="12"/>
  <c r="AP46" i="12"/>
  <c r="AP43" i="12"/>
  <c r="AP48" i="12"/>
  <c r="AP49" i="12"/>
  <c r="AP24" i="12"/>
  <c r="AP28" i="12"/>
  <c r="AP12" i="12"/>
  <c r="AP51" i="12"/>
  <c r="AP36" i="12"/>
  <c r="AP47" i="12"/>
  <c r="AP16" i="12"/>
  <c r="AP14" i="12"/>
  <c r="AP33" i="12"/>
  <c r="AP56" i="12"/>
  <c r="AP35" i="12"/>
  <c r="AP9" i="12"/>
  <c r="AP37" i="12"/>
  <c r="AP34" i="12"/>
  <c r="AP20" i="12"/>
  <c r="AP31" i="12"/>
  <c r="AP52" i="12"/>
  <c r="AP26" i="12"/>
  <c r="AP40" i="12"/>
  <c r="AP18" i="12"/>
  <c r="AP45" i="12"/>
  <c r="AP55" i="12"/>
  <c r="AP29" i="12"/>
  <c r="AP53" i="12"/>
  <c r="AP8" i="12"/>
  <c r="AP30" i="12"/>
  <c r="AP39" i="12"/>
  <c r="AP22" i="12"/>
  <c r="AP50" i="12"/>
  <c r="AP21" i="12"/>
  <c r="AP13" i="12"/>
  <c r="AP54" i="12"/>
  <c r="AP17" i="12"/>
  <c r="AP23" i="12"/>
  <c r="AP41" i="12"/>
  <c r="AP38" i="12"/>
  <c r="AP25" i="12"/>
  <c r="AP42" i="12"/>
  <c r="AP11" i="12"/>
  <c r="AP15" i="12"/>
  <c r="AP10" i="12"/>
  <c r="AP32" i="12"/>
  <c r="AP44" i="12"/>
  <c r="AH19" i="12"/>
  <c r="AH27" i="12"/>
  <c r="AH46" i="12"/>
  <c r="AH43" i="12"/>
  <c r="AH48" i="12"/>
  <c r="AH49" i="12"/>
  <c r="AH24" i="12"/>
  <c r="AH28" i="12"/>
  <c r="AH12" i="12"/>
  <c r="AH51" i="12"/>
  <c r="AH36" i="12"/>
  <c r="AH47" i="12"/>
  <c r="AH16" i="12"/>
  <c r="AH14" i="12"/>
  <c r="AH33" i="12"/>
  <c r="AH56" i="12"/>
  <c r="AH35" i="12"/>
  <c r="AH9" i="12"/>
  <c r="AH37" i="12"/>
  <c r="AH34" i="12"/>
  <c r="AH20" i="12"/>
  <c r="AH31" i="12"/>
  <c r="AH52" i="12"/>
  <c r="AH26" i="12"/>
  <c r="AH40" i="12"/>
  <c r="AH18" i="12"/>
  <c r="AH45" i="12"/>
  <c r="AH55" i="12"/>
  <c r="AH29" i="12"/>
  <c r="AH53" i="12"/>
  <c r="AH8" i="12"/>
  <c r="AH30" i="12"/>
  <c r="AH39" i="12"/>
  <c r="AH22" i="12"/>
  <c r="AH50" i="12"/>
  <c r="AH21" i="12"/>
  <c r="AH13" i="12"/>
  <c r="AH54" i="12"/>
  <c r="AH17" i="12"/>
  <c r="AH23" i="12"/>
  <c r="AH41" i="12"/>
  <c r="AH38" i="12"/>
  <c r="AH25" i="12"/>
  <c r="AH42" i="12"/>
  <c r="AH11" i="12"/>
  <c r="AH15" i="12"/>
  <c r="AH10" i="12"/>
  <c r="AH32" i="12"/>
  <c r="AH44" i="12"/>
  <c r="Z32" i="12"/>
  <c r="Z10" i="12"/>
  <c r="Z15" i="12"/>
  <c r="Z11" i="12"/>
  <c r="Z42" i="12"/>
  <c r="Z25" i="12"/>
  <c r="Z38" i="12"/>
  <c r="Z41" i="12"/>
  <c r="Z23" i="12"/>
  <c r="Z17" i="12"/>
  <c r="Z54" i="12"/>
  <c r="Z13" i="12"/>
  <c r="Z21" i="12"/>
  <c r="Z50" i="12"/>
  <c r="Z22" i="12"/>
  <c r="Z39" i="12"/>
  <c r="Z30" i="12"/>
  <c r="Z8" i="12"/>
  <c r="Z53" i="12"/>
  <c r="Z29" i="12"/>
  <c r="Z55" i="12"/>
  <c r="Z45" i="12"/>
  <c r="Z18" i="12"/>
  <c r="Z40" i="12"/>
  <c r="Z26" i="12"/>
  <c r="Z52" i="12"/>
  <c r="Z31" i="12"/>
  <c r="Z20" i="12"/>
  <c r="Z34" i="12"/>
  <c r="Z37" i="12"/>
  <c r="Z9" i="12"/>
  <c r="Z35" i="12"/>
  <c r="Z56" i="12"/>
  <c r="Z33" i="12"/>
  <c r="Z14" i="12"/>
  <c r="Z16" i="12"/>
  <c r="Z47" i="12"/>
  <c r="Z36" i="12"/>
  <c r="Z51" i="12"/>
  <c r="Z12" i="12"/>
  <c r="Z28" i="12"/>
  <c r="Z24" i="12"/>
  <c r="Z44" i="12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R30" i="10"/>
  <c r="AR29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C1" i="10"/>
  <c r="C1" i="14"/>
  <c r="C1" i="12"/>
  <c r="K31" i="10" l="1"/>
  <c r="T10" i="10"/>
  <c r="AB10" i="10"/>
  <c r="AJ10" i="10"/>
  <c r="AR10" i="10"/>
  <c r="AZ10" i="10"/>
  <c r="T9" i="10"/>
  <c r="AB9" i="10"/>
  <c r="AJ9" i="10"/>
  <c r="AR9" i="10"/>
  <c r="AZ9" i="10"/>
  <c r="K10" i="10"/>
  <c r="K8" i="10"/>
  <c r="I11" i="10"/>
  <c r="Q10" i="14"/>
  <c r="Q9" i="14"/>
  <c r="N8" i="14"/>
  <c r="N10" i="14"/>
  <c r="N9" i="14"/>
  <c r="I11" i="14"/>
  <c r="Z10" i="14"/>
  <c r="AG10" i="14"/>
  <c r="AN10" i="14"/>
  <c r="AU10" i="14"/>
  <c r="BB10" i="14"/>
  <c r="Z8" i="14"/>
  <c r="AG8" i="14"/>
  <c r="AN8" i="14"/>
  <c r="AU8" i="14"/>
  <c r="BB8" i="14"/>
  <c r="Q27" i="12"/>
  <c r="Q46" i="12"/>
  <c r="Q43" i="12"/>
  <c r="Q48" i="12"/>
  <c r="Q49" i="12"/>
  <c r="Q24" i="12"/>
  <c r="Q28" i="12"/>
  <c r="Q12" i="12"/>
  <c r="Q51" i="12"/>
  <c r="Q36" i="12"/>
  <c r="Q47" i="12"/>
  <c r="Q16" i="12"/>
  <c r="Q14" i="12"/>
  <c r="Q33" i="12"/>
  <c r="Q56" i="12"/>
  <c r="Q35" i="12"/>
  <c r="Q9" i="12"/>
  <c r="Q37" i="12"/>
  <c r="Q34" i="12"/>
  <c r="Q20" i="12"/>
  <c r="Q31" i="12"/>
  <c r="Q52" i="12"/>
  <c r="Q26" i="12"/>
  <c r="Q40" i="12"/>
  <c r="Q18" i="12"/>
  <c r="Q45" i="12"/>
  <c r="Q55" i="12"/>
  <c r="Q29" i="12"/>
  <c r="Q53" i="12"/>
  <c r="Q8" i="12"/>
  <c r="Q30" i="12"/>
  <c r="Q39" i="12"/>
  <c r="Q22" i="12"/>
  <c r="Q50" i="12"/>
  <c r="Q21" i="12"/>
  <c r="Q13" i="12"/>
  <c r="Q54" i="12"/>
  <c r="Q17" i="12"/>
  <c r="Q23" i="12"/>
  <c r="Q41" i="12"/>
  <c r="Q38" i="12"/>
  <c r="Q25" i="12"/>
  <c r="Q42" i="12"/>
  <c r="Q11" i="12"/>
  <c r="Q15" i="12"/>
  <c r="Q10" i="12"/>
  <c r="Q32" i="12"/>
  <c r="Q44" i="12"/>
  <c r="N19" i="12"/>
  <c r="N27" i="12"/>
  <c r="N46" i="12"/>
  <c r="N43" i="12"/>
  <c r="N48" i="12"/>
  <c r="N49" i="12"/>
  <c r="N24" i="12"/>
  <c r="N28" i="12"/>
  <c r="N12" i="12"/>
  <c r="N51" i="12"/>
  <c r="N36" i="12"/>
  <c r="N47" i="12"/>
  <c r="N16" i="12"/>
  <c r="N14" i="12"/>
  <c r="N33" i="12"/>
  <c r="N56" i="12"/>
  <c r="N35" i="12"/>
  <c r="N9" i="12"/>
  <c r="N37" i="12"/>
  <c r="N34" i="12"/>
  <c r="N20" i="12"/>
  <c r="N31" i="12"/>
  <c r="N52" i="12"/>
  <c r="N26" i="12"/>
  <c r="N40" i="12"/>
  <c r="N18" i="12"/>
  <c r="N45" i="12"/>
  <c r="N55" i="12"/>
  <c r="N29" i="12"/>
  <c r="N53" i="12"/>
  <c r="N8" i="12"/>
  <c r="N30" i="12"/>
  <c r="N39" i="12"/>
  <c r="N22" i="12"/>
  <c r="N50" i="12"/>
  <c r="N21" i="12"/>
  <c r="N13" i="12"/>
  <c r="N54" i="12"/>
  <c r="N17" i="12"/>
  <c r="N23" i="12"/>
  <c r="N41" i="12"/>
  <c r="N38" i="12"/>
  <c r="N25" i="12"/>
  <c r="N42" i="12"/>
  <c r="N11" i="12"/>
  <c r="N15" i="12"/>
  <c r="N10" i="12"/>
  <c r="N32" i="12"/>
  <c r="N44" i="12"/>
  <c r="AQ78" i="12" l="1"/>
  <c r="AR78" i="12"/>
  <c r="AS78" i="12"/>
  <c r="AT78" i="12"/>
  <c r="AU78" i="12"/>
  <c r="AV78" i="12"/>
  <c r="AW78" i="12"/>
  <c r="AY78" i="12"/>
  <c r="AZ78" i="12"/>
  <c r="BA78" i="12"/>
  <c r="BB78" i="12"/>
  <c r="BC78" i="12"/>
  <c r="BD78" i="12"/>
  <c r="BE78" i="12"/>
  <c r="BF78" i="12"/>
  <c r="BG78" i="12"/>
  <c r="BH78" i="12"/>
  <c r="BI78" i="12"/>
  <c r="BJ78" i="12"/>
  <c r="BK78" i="12"/>
  <c r="Y78" i="12"/>
  <c r="AA78" i="12"/>
  <c r="AB78" i="12"/>
  <c r="AC78" i="12"/>
  <c r="AD78" i="12"/>
  <c r="AE78" i="12"/>
  <c r="AF78" i="12"/>
  <c r="AG78" i="12"/>
  <c r="AI78" i="12"/>
  <c r="AJ78" i="12"/>
  <c r="AK78" i="12"/>
  <c r="AL78" i="12"/>
  <c r="AM78" i="12"/>
  <c r="AN78" i="12"/>
  <c r="AO78" i="12"/>
  <c r="X78" i="12"/>
  <c r="X57" i="12"/>
  <c r="S31" i="10"/>
  <c r="U31" i="10"/>
  <c r="V31" i="10"/>
  <c r="W31" i="10"/>
  <c r="X31" i="10"/>
  <c r="Y31" i="10"/>
  <c r="Z31" i="10"/>
  <c r="AA31" i="10"/>
  <c r="AC31" i="10"/>
  <c r="AD31" i="10"/>
  <c r="AE31" i="10"/>
  <c r="AF31" i="10"/>
  <c r="AG31" i="10"/>
  <c r="AH31" i="10"/>
  <c r="AI31" i="10"/>
  <c r="AK31" i="10"/>
  <c r="AL31" i="10"/>
  <c r="AM31" i="10"/>
  <c r="AN31" i="10"/>
  <c r="AO31" i="10"/>
  <c r="AP31" i="10"/>
  <c r="AQ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E31" i="10"/>
  <c r="R31" i="10"/>
  <c r="S11" i="10"/>
  <c r="U11" i="10"/>
  <c r="V11" i="10"/>
  <c r="W11" i="10"/>
  <c r="X11" i="10"/>
  <c r="Y11" i="10"/>
  <c r="Z11" i="10"/>
  <c r="AA11" i="10"/>
  <c r="AC11" i="10"/>
  <c r="AD11" i="10"/>
  <c r="AE11" i="10"/>
  <c r="AF11" i="10"/>
  <c r="AG11" i="10"/>
  <c r="AH11" i="10"/>
  <c r="AI11" i="10"/>
  <c r="AK11" i="10"/>
  <c r="AL11" i="10"/>
  <c r="AM11" i="10"/>
  <c r="AN11" i="10"/>
  <c r="AO11" i="10"/>
  <c r="AP11" i="10"/>
  <c r="AQ11" i="10"/>
  <c r="AS11" i="10"/>
  <c r="AT11" i="10"/>
  <c r="AU11" i="10"/>
  <c r="AV11" i="10"/>
  <c r="AW11" i="10"/>
  <c r="AX11" i="10"/>
  <c r="AY11" i="10"/>
  <c r="BA11" i="10"/>
  <c r="BB11" i="10"/>
  <c r="BC11" i="10"/>
  <c r="BD11" i="10"/>
  <c r="BE11" i="10"/>
  <c r="R11" i="10"/>
  <c r="T8" i="10"/>
  <c r="AB8" i="10"/>
  <c r="AJ8" i="10"/>
  <c r="AR8" i="10"/>
  <c r="AZ8" i="10"/>
  <c r="K11" i="10"/>
  <c r="AB30" i="10"/>
  <c r="T30" i="10"/>
  <c r="AB29" i="10"/>
  <c r="T2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Z65" i="12"/>
  <c r="Z66" i="12"/>
  <c r="Z67" i="12"/>
  <c r="Z68" i="12"/>
  <c r="Z69" i="12"/>
  <c r="Z70" i="12"/>
  <c r="Z71" i="12"/>
  <c r="Z72" i="12"/>
  <c r="Z73" i="12"/>
  <c r="Z74" i="12"/>
  <c r="Z75" i="12"/>
  <c r="Z76" i="12"/>
  <c r="Z77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9" i="14"/>
  <c r="AU9" i="14"/>
  <c r="AN9" i="14"/>
  <c r="AG9" i="14"/>
  <c r="Z9" i="14"/>
  <c r="T31" i="10" l="1"/>
  <c r="AR31" i="10"/>
  <c r="AR11" i="10"/>
  <c r="AJ11" i="10"/>
  <c r="AB11" i="10"/>
  <c r="T11" i="10"/>
  <c r="AB31" i="10"/>
  <c r="AJ31" i="10"/>
  <c r="AZ11" i="10"/>
  <c r="AG32" i="14"/>
  <c r="AX78" i="12"/>
  <c r="Z78" i="12"/>
  <c r="AH78" i="12"/>
  <c r="AP78" i="12"/>
  <c r="BB32" i="14"/>
  <c r="AU32" i="14"/>
  <c r="AN32" i="14"/>
  <c r="Z32" i="14"/>
  <c r="AG11" i="14"/>
  <c r="AN11" i="14"/>
  <c r="AU11" i="14"/>
  <c r="BB11" i="14"/>
  <c r="Z11" i="14"/>
  <c r="BK57" i="12" l="1"/>
  <c r="BJ57" i="12"/>
  <c r="BI57" i="12"/>
  <c r="BH57" i="12"/>
  <c r="BG57" i="12"/>
  <c r="BE57" i="12"/>
  <c r="BD57" i="12"/>
  <c r="BC57" i="12"/>
  <c r="BB57" i="12"/>
  <c r="BA57" i="12"/>
  <c r="AZ57" i="12"/>
  <c r="AY57" i="12"/>
  <c r="AW57" i="12"/>
  <c r="AV57" i="12"/>
  <c r="AU57" i="12"/>
  <c r="AT57" i="12"/>
  <c r="AS57" i="12"/>
  <c r="AR57" i="12"/>
  <c r="AQ57" i="12"/>
  <c r="AO57" i="12"/>
  <c r="AN57" i="12"/>
  <c r="AM57" i="12"/>
  <c r="AL57" i="12"/>
  <c r="AK57" i="12"/>
  <c r="AJ57" i="12"/>
  <c r="AI57" i="12"/>
  <c r="AG57" i="12"/>
  <c r="AF57" i="12"/>
  <c r="I57" i="12"/>
  <c r="AA57" i="12"/>
  <c r="AB57" i="12"/>
  <c r="AC57" i="12"/>
  <c r="AD57" i="12"/>
  <c r="AE57" i="12"/>
  <c r="Y57" i="12"/>
  <c r="O57" i="12"/>
  <c r="Z49" i="12"/>
  <c r="Z48" i="12"/>
  <c r="Z43" i="12"/>
  <c r="Z46" i="12"/>
  <c r="Z27" i="12"/>
  <c r="Z19" i="12"/>
  <c r="BF57" i="12" l="1"/>
  <c r="AX57" i="12"/>
  <c r="AP57" i="12"/>
  <c r="AH57" i="12"/>
  <c r="Z57" i="12"/>
  <c r="Q57" i="12"/>
</calcChain>
</file>

<file path=xl/sharedStrings.xml><?xml version="1.0" encoding="utf-8"?>
<sst xmlns="http://schemas.openxmlformats.org/spreadsheetml/2006/main" count="1559" uniqueCount="446">
  <si>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</si>
  <si>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</si>
  <si>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</si>
  <si>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</si>
  <si>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</si>
  <si>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</si>
  <si>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</si>
  <si>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</si>
  <si>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</si>
  <si>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</si>
  <si>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</si>
  <si>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</si>
  <si>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</si>
  <si>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</si>
  <si>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</si>
  <si>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</si>
  <si>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</si>
  <si>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</si>
  <si>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</si>
  <si>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</si>
  <si>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</si>
  <si>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</si>
  <si>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</si>
  <si>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</si>
  <si>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</si>
  <si>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</si>
  <si>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</si>
  <si>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</si>
  <si>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</si>
  <si>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</si>
  <si>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</si>
  <si>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</si>
  <si>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</si>
  <si>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</si>
  <si>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</si>
  <si>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</si>
  <si>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</si>
  <si>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</si>
  <si>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</si>
  <si>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</si>
  <si>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</si>
  <si>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</si>
  <si>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</si>
  <si>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</si>
  <si>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</si>
  <si>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</si>
  <si>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</si>
  <si>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</si>
  <si>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</si>
  <si>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</si>
  <si>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</si>
  <si>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</si>
  <si>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</si>
  <si>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</si>
  <si>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</si>
  <si>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</si>
  <si>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</si>
  <si>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</si>
  <si>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</si>
  <si>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</si>
  <si>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</si>
  <si>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</si>
  <si>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</si>
  <si>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</si>
  <si>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</si>
  <si>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</si>
  <si>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</si>
  <si>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</si>
  <si>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</si>
  <si>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</si>
  <si>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</si>
  <si>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</si>
  <si>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</si>
  <si>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</si>
  <si>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</si>
  <si>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</si>
  <si>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</si>
  <si>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</si>
  <si>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</si>
  <si>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</si>
  <si>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</si>
  <si>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</si>
  <si>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</si>
  <si>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</si>
  <si>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</si>
  <si>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</si>
  <si>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</si>
  <si>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</si>
  <si>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</si>
  <si>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</si>
  <si>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</si>
  <si>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</si>
  <si>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</si>
  <si>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</si>
  <si>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</si>
  <si>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</si>
  <si>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</si>
  <si>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</si>
  <si>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</si>
  <si>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</si>
  <si>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</si>
  <si>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</si>
  <si>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</si>
  <si>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</si>
  <si>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</si>
  <si>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</si>
  <si>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</si>
  <si>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</si>
  <si>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</si>
  <si>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</si>
  <si>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</si>
  <si>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</si>
  <si>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</si>
  <si>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</si>
  <si>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</si>
  <si>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</si>
  <si>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</si>
  <si>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</si>
  <si>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</si>
  <si>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</si>
  <si>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</si>
  <si>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</si>
  <si>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</si>
  <si>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</si>
  <si>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</si>
  <si>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</si>
  <si>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</si>
  <si>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</si>
  <si>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</si>
  <si>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</si>
  <si>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</si>
  <si>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</si>
  <si>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</si>
  <si>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</si>
  <si>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</si>
  <si>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</si>
  <si>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</si>
  <si>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</si>
  <si>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</si>
  <si>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</si>
  <si>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</si>
  <si>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</si>
  <si>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</si>
  <si>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</si>
  <si>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</si>
  <si>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</si>
  <si>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</si>
  <si>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</si>
  <si>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240 - Department of Licensing</t>
  </si>
  <si>
    <t>Office</t>
  </si>
  <si>
    <t>Support</t>
  </si>
  <si>
    <t>A00629</t>
  </si>
  <si>
    <t>240</t>
  </si>
  <si>
    <t>DOL</t>
  </si>
  <si>
    <t>Transportation</t>
  </si>
  <si>
    <t>Morton LSO</t>
  </si>
  <si>
    <t>346 State Route 7</t>
  </si>
  <si>
    <t>Morton</t>
  </si>
  <si>
    <t>Lewis</t>
  </si>
  <si>
    <t>Office - Services - 312</t>
  </si>
  <si>
    <t>A02992</t>
  </si>
  <si>
    <t>Vancouver East</t>
  </si>
  <si>
    <t>1301 NE 136th Ave</t>
  </si>
  <si>
    <t>Vancouver</t>
  </si>
  <si>
    <t>Clark</t>
  </si>
  <si>
    <t>A08766</t>
  </si>
  <si>
    <t>Union Gap LSO</t>
  </si>
  <si>
    <t>2725 Rudkin Rd</t>
  </si>
  <si>
    <t>Union Gap</t>
  </si>
  <si>
    <t>Yakima</t>
  </si>
  <si>
    <t>A00552</t>
  </si>
  <si>
    <t>Republic LSO</t>
  </si>
  <si>
    <t>84 E Delaware Ave</t>
  </si>
  <si>
    <t>Republic</t>
  </si>
  <si>
    <t>Ferry</t>
  </si>
  <si>
    <t>SRL 19-0102</t>
  </si>
  <si>
    <t>A00563</t>
  </si>
  <si>
    <t>North Bend LSO</t>
  </si>
  <si>
    <t>330 Main Ave South, Suite 402</t>
  </si>
  <si>
    <t>North Bend</t>
  </si>
  <si>
    <t>King</t>
  </si>
  <si>
    <t>SRL 21-0100</t>
  </si>
  <si>
    <t>A00825</t>
  </si>
  <si>
    <t>Bellingham LSO</t>
  </si>
  <si>
    <t>4180 Cordata Pkwy</t>
  </si>
  <si>
    <t>Bellingham</t>
  </si>
  <si>
    <t>Whatcom</t>
  </si>
  <si>
    <t>SRL 20-0087</t>
  </si>
  <si>
    <t>A00841</t>
  </si>
  <si>
    <t>Coulee Dam LSO</t>
  </si>
  <si>
    <t>300 Lincoln Ave</t>
  </si>
  <si>
    <t>Coulee Dam</t>
  </si>
  <si>
    <t>Douglas</t>
  </si>
  <si>
    <t>SRL 21-0046</t>
  </si>
  <si>
    <t>A01132</t>
  </si>
  <si>
    <t>Bremerton LSO</t>
  </si>
  <si>
    <t>1550 NE Riddell Rd</t>
  </si>
  <si>
    <t>Bremerton</t>
  </si>
  <si>
    <t>Kitsap</t>
  </si>
  <si>
    <t>SRL 21-0090</t>
  </si>
  <si>
    <t>A01240</t>
  </si>
  <si>
    <t>Pullman LSO</t>
  </si>
  <si>
    <t>980 S Grand Ave</t>
  </si>
  <si>
    <t>Pullman</t>
  </si>
  <si>
    <t>Whitman</t>
  </si>
  <si>
    <t>SRL 21-0005</t>
  </si>
  <si>
    <t>A01526</t>
  </si>
  <si>
    <t>Kennewick LSO</t>
  </si>
  <si>
    <t>3311 W Clearwater Ave</t>
  </si>
  <si>
    <t>Kennewick</t>
  </si>
  <si>
    <t>Benton</t>
  </si>
  <si>
    <t>SRL 22-0094</t>
  </si>
  <si>
    <t>A01592</t>
  </si>
  <si>
    <t>Oroville LSO</t>
  </si>
  <si>
    <t>821 Apple Way</t>
  </si>
  <si>
    <t>Oroville</t>
  </si>
  <si>
    <t>Okanogan</t>
  </si>
  <si>
    <t>SRL 21-0024</t>
  </si>
  <si>
    <t>A01598</t>
  </si>
  <si>
    <t>Poulsbo LSO</t>
  </si>
  <si>
    <t>19045 State Hwy 305 NE</t>
  </si>
  <si>
    <t>Poulsbo</t>
  </si>
  <si>
    <t>SRL 23-0029</t>
  </si>
  <si>
    <t>A01954</t>
  </si>
  <si>
    <t>Ilwaco LSO</t>
  </si>
  <si>
    <t>116 1st Ave S</t>
  </si>
  <si>
    <t>Ilwaco</t>
  </si>
  <si>
    <t>Pacific</t>
  </si>
  <si>
    <t>SRL 21-0047</t>
  </si>
  <si>
    <t>A02403</t>
  </si>
  <si>
    <t>Ephrata LSO</t>
  </si>
  <si>
    <t>1070 Basin St SW</t>
  </si>
  <si>
    <t>Ephrata</t>
  </si>
  <si>
    <t>Grant</t>
  </si>
  <si>
    <t>SRL 21-0112</t>
  </si>
  <si>
    <t>A03691</t>
  </si>
  <si>
    <t>Walla Walla LSO</t>
  </si>
  <si>
    <t>145 Jade St</t>
  </si>
  <si>
    <t>Walla Walla</t>
  </si>
  <si>
    <t>SRL 21-0037</t>
  </si>
  <si>
    <t>A03811</t>
  </si>
  <si>
    <t>Clarkston LSO</t>
  </si>
  <si>
    <t>603 3rd St</t>
  </si>
  <si>
    <t>Clarkston</t>
  </si>
  <si>
    <t>Asotin</t>
  </si>
  <si>
    <t>SRL 21-0027</t>
  </si>
  <si>
    <t>A04503</t>
  </si>
  <si>
    <t>Goldendale LSO</t>
  </si>
  <si>
    <t>203 E Main St</t>
  </si>
  <si>
    <t>Goldendale</t>
  </si>
  <si>
    <t>Klickitat</t>
  </si>
  <si>
    <t>SRL 21-0067</t>
  </si>
  <si>
    <t>A04559</t>
  </si>
  <si>
    <t>Spokane Valley LSO</t>
  </si>
  <si>
    <t>12801 E Sprague Ave</t>
  </si>
  <si>
    <t>Spokane Valley</t>
  </si>
  <si>
    <t>SRL 21-0069</t>
  </si>
  <si>
    <t>A04877</t>
  </si>
  <si>
    <t>Hoquiam LSO</t>
  </si>
  <si>
    <t>719 8th St</t>
  </si>
  <si>
    <t>Hoquiam</t>
  </si>
  <si>
    <t>Grays Harbor</t>
  </si>
  <si>
    <t>SRL 23-0003</t>
  </si>
  <si>
    <t>A05151</t>
  </si>
  <si>
    <t>Pt. Angeles LSO</t>
  </si>
  <si>
    <t>228 W 1st St</t>
  </si>
  <si>
    <t>Port Angeles</t>
  </si>
  <si>
    <t>Clallam</t>
  </si>
  <si>
    <t>SRL 23-0065</t>
  </si>
  <si>
    <t>A06082</t>
  </si>
  <si>
    <t>Moses Lake</t>
  </si>
  <si>
    <t>1007 W Broadway</t>
  </si>
  <si>
    <t>SRL 23-0009</t>
  </si>
  <si>
    <t>A06128</t>
  </si>
  <si>
    <t>Anacortes LSO</t>
  </si>
  <si>
    <t>913 10th Street</t>
  </si>
  <si>
    <t>Skagit</t>
  </si>
  <si>
    <t>SRL 19-0039</t>
  </si>
  <si>
    <t>A06163</t>
  </si>
  <si>
    <t>Vancouver North LSO</t>
  </si>
  <si>
    <t>9609 NE 117th Ave</t>
  </si>
  <si>
    <t>SRL 22-0133</t>
  </si>
  <si>
    <t>A06242</t>
  </si>
  <si>
    <t>Lynnwood Super Center</t>
  </si>
  <si>
    <t>18023 Highway 99</t>
  </si>
  <si>
    <t>Lynnwood</t>
  </si>
  <si>
    <t>Snohomish</t>
  </si>
  <si>
    <t>SRL 19-0063</t>
  </si>
  <si>
    <t>A06264</t>
  </si>
  <si>
    <t>Wenatchee</t>
  </si>
  <si>
    <t>325 N Chelan Ave</t>
  </si>
  <si>
    <t>Chelan</t>
  </si>
  <si>
    <t>SRL 21-0084</t>
  </si>
  <si>
    <t>A06649</t>
  </si>
  <si>
    <t>Seattle West LSO</t>
  </si>
  <si>
    <t>8830 25th Ave SW</t>
  </si>
  <si>
    <t>SRL 20-0023</t>
  </si>
  <si>
    <t>A06658</t>
  </si>
  <si>
    <t>Everett LSO</t>
  </si>
  <si>
    <t>5313 Evergreen Way</t>
  </si>
  <si>
    <t>Everett</t>
  </si>
  <si>
    <t>SRL 21-0120</t>
  </si>
  <si>
    <t>A07100</t>
  </si>
  <si>
    <t>Pt. Townsend LSO</t>
  </si>
  <si>
    <t>2300 S Park Ave</t>
  </si>
  <si>
    <t>Port Townsend</t>
  </si>
  <si>
    <t>Jefferson</t>
  </si>
  <si>
    <t>SRL 21-0001</t>
  </si>
  <si>
    <t>A07426</t>
  </si>
  <si>
    <t>Kent LSO</t>
  </si>
  <si>
    <t>25410 74th Ave S</t>
  </si>
  <si>
    <t>Kent</t>
  </si>
  <si>
    <t>SRL 22-0110</t>
  </si>
  <si>
    <t>A07553</t>
  </si>
  <si>
    <t>Tumwater Warehouse</t>
  </si>
  <si>
    <t>8005 River Dr SE</t>
  </si>
  <si>
    <t>Tumwater</t>
  </si>
  <si>
    <t>Thurston</t>
  </si>
  <si>
    <t>Central Service - 750</t>
  </si>
  <si>
    <t>SRL 21-0095</t>
  </si>
  <si>
    <t>A07796</t>
  </si>
  <si>
    <t>Mt. Vernon LSO</t>
  </si>
  <si>
    <t>1920 S 3rd St</t>
  </si>
  <si>
    <t>Mount Vernon</t>
  </si>
  <si>
    <t>SRL 23-0051</t>
  </si>
  <si>
    <t>A07992</t>
  </si>
  <si>
    <t>Federal Way LSO</t>
  </si>
  <si>
    <t>1617 S 324th St</t>
  </si>
  <si>
    <t>Federal Way</t>
  </si>
  <si>
    <t>SRL 21-0107</t>
  </si>
  <si>
    <t>A08231</t>
  </si>
  <si>
    <t>Black Lake 2</t>
  </si>
  <si>
    <t>405 Black Lake Blvd SW</t>
  </si>
  <si>
    <t>Office - Administrative - 311</t>
  </si>
  <si>
    <t>SRL 16-0144</t>
  </si>
  <si>
    <t>A08248</t>
  </si>
  <si>
    <t>Omak LSO</t>
  </si>
  <si>
    <t>646 Okoma Dr</t>
  </si>
  <si>
    <t>Omak</t>
  </si>
  <si>
    <t>SRL 21-0055</t>
  </si>
  <si>
    <t>A08616</t>
  </si>
  <si>
    <t>Smokey Point LSO</t>
  </si>
  <si>
    <t>3704 172nd St NE</t>
  </si>
  <si>
    <t>Arlington</t>
  </si>
  <si>
    <t>SRL 20-0093</t>
  </si>
  <si>
    <t>A08668</t>
  </si>
  <si>
    <t>Black Lake 3</t>
  </si>
  <si>
    <t>2000 4th Ave W</t>
  </si>
  <si>
    <t>SRL 16-0145</t>
  </si>
  <si>
    <t>A09688</t>
  </si>
  <si>
    <t>White Salmon LSO</t>
  </si>
  <si>
    <t>107 West Jewett Street</t>
  </si>
  <si>
    <t>White Salmon</t>
  </si>
  <si>
    <t>SRL 21-0063</t>
  </si>
  <si>
    <t>A09906</t>
  </si>
  <si>
    <t>Oak Harbor LSO</t>
  </si>
  <si>
    <t>656 SE Bayshore Dr</t>
  </si>
  <si>
    <t>Oak Harbor</t>
  </si>
  <si>
    <t>Island</t>
  </si>
  <si>
    <t>SRL 21-0109</t>
  </si>
  <si>
    <t>A10204</t>
  </si>
  <si>
    <t>Colville LSO</t>
  </si>
  <si>
    <t>172 S Wynne St</t>
  </si>
  <si>
    <t>Colville</t>
  </si>
  <si>
    <t>Stevens</t>
  </si>
  <si>
    <t>SRL 20-0058</t>
  </si>
  <si>
    <t>A10272</t>
  </si>
  <si>
    <t>Ellensburg</t>
  </si>
  <si>
    <t>607 E Mountain View</t>
  </si>
  <si>
    <t>Kittitas</t>
  </si>
  <si>
    <t>SRL 22-0039</t>
  </si>
  <si>
    <t>A10281</t>
  </si>
  <si>
    <t>Shelton LSO</t>
  </si>
  <si>
    <t>2511 Olympic Hwy N</t>
  </si>
  <si>
    <t>Shelton</t>
  </si>
  <si>
    <t>Mason</t>
  </si>
  <si>
    <t>SRL 22-0045</t>
  </si>
  <si>
    <t>A10325</t>
  </si>
  <si>
    <t>Black Lake 1</t>
  </si>
  <si>
    <t>421 Black Lake Blvd SW</t>
  </si>
  <si>
    <t>SRL 16-0143</t>
  </si>
  <si>
    <t>A10530</t>
  </si>
  <si>
    <t>Sunnyside LSO</t>
  </si>
  <si>
    <t>2010 Yakima Valley Hwy</t>
  </si>
  <si>
    <t>Sunnyside</t>
  </si>
  <si>
    <t>SRL 21-0072</t>
  </si>
  <si>
    <t>A10790</t>
  </si>
  <si>
    <t>Centralia LSO</t>
  </si>
  <si>
    <t>1000 Kresky Ave</t>
  </si>
  <si>
    <t>Centralia</t>
  </si>
  <si>
    <t>SRL 23-0053</t>
  </si>
  <si>
    <t>A21324</t>
  </si>
  <si>
    <t>6010 Main St SW</t>
  </si>
  <si>
    <t>Lakewood</t>
  </si>
  <si>
    <t>Pierce</t>
  </si>
  <si>
    <t>SRL 21-0080</t>
  </si>
  <si>
    <t>A21538</t>
  </si>
  <si>
    <t>Kelso LSO</t>
  </si>
  <si>
    <t>200 Kelso Dr</t>
  </si>
  <si>
    <t>Kelso</t>
  </si>
  <si>
    <t>Cowlitz</t>
  </si>
  <si>
    <t>SRL 21-0044</t>
  </si>
  <si>
    <t>A25149</t>
  </si>
  <si>
    <t>Spokane LSO</t>
  </si>
  <si>
    <t>9107 N Country Homes Blvd</t>
  </si>
  <si>
    <t>SRL 15-0135</t>
  </si>
  <si>
    <t>A25483</t>
  </si>
  <si>
    <t>Shoreline LSO</t>
  </si>
  <si>
    <t>15809 Westminster Way N</t>
  </si>
  <si>
    <t>Shoreline</t>
  </si>
  <si>
    <t>Office - General - 310</t>
  </si>
  <si>
    <t>SRL 17-0089</t>
  </si>
  <si>
    <t>A25681</t>
  </si>
  <si>
    <t>Redmond LSO</t>
  </si>
  <si>
    <t>7225 170th AVE NE</t>
  </si>
  <si>
    <t>Redmond</t>
  </si>
  <si>
    <t>SRL 18-0117</t>
  </si>
  <si>
    <t>A26003</t>
  </si>
  <si>
    <t>DOL - Seattle Downtown</t>
  </si>
  <si>
    <t>450 3rd Ave W</t>
  </si>
  <si>
    <t>SRL 18-0137</t>
  </si>
  <si>
    <t>A26564</t>
  </si>
  <si>
    <t>719 Sleater-Kinney Road SE</t>
  </si>
  <si>
    <t>Lacey</t>
  </si>
  <si>
    <t>SRL 20-0025</t>
  </si>
  <si>
    <t>A26953</t>
  </si>
  <si>
    <t>3826 26th Pl</t>
  </si>
  <si>
    <t>SRL 22-0088</t>
  </si>
  <si>
    <t>No</t>
  </si>
  <si>
    <t>Yes</t>
  </si>
  <si>
    <t>A01242</t>
  </si>
  <si>
    <t>1125 Washington St SE</t>
  </si>
  <si>
    <t>OA 23-0008</t>
  </si>
  <si>
    <t>A11658</t>
  </si>
  <si>
    <t>2502 112th St E</t>
  </si>
  <si>
    <t>C940008GSC - DOL</t>
  </si>
  <si>
    <t>A06152</t>
  </si>
  <si>
    <t>Newport ADSA, CSO, DCFS, DDD, DVR, DDD</t>
  </si>
  <si>
    <t>1600 W 1st St</t>
  </si>
  <si>
    <t>Newport</t>
  </si>
  <si>
    <t>Pend Oreille</t>
  </si>
  <si>
    <t>SSL 19-0109 DOL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</si>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</sst>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7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857750A-960D-4352-AE8F-2F168061A51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47625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>
        <v>3</v>
      </c>
      <c r="C5" s="38"/>
      <c r="D5" s="39" t="s">
        <v>129</v>
      </c>
      <c r="E5" s="41">
        <v>49</v>
      </c>
      <c r="F5" s="38"/>
      <c r="G5" s="39" t="s">
        <v>142</v>
      </c>
      <c r="H5" s="41">
        <v>3</v>
      </c>
    </row>
    <row r="6" spans="1:8" ht="15" thickBot="1" x14ac:dyDescent="0.4">
      <c r="A6" s="39" t="s">
        <v>130</v>
      </c>
      <c r="B6" s="40">
        <v>20637</v>
      </c>
      <c r="C6" s="38"/>
      <c r="D6" s="39" t="s">
        <v>131</v>
      </c>
      <c r="E6" s="41">
        <v>0</v>
      </c>
      <c r="F6" s="38"/>
      <c r="G6" s="39" t="s">
        <v>143</v>
      </c>
      <c r="H6" s="40">
        <v>112788</v>
      </c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>
        <v>1584191.04</v>
      </c>
    </row>
    <row r="8" spans="1:8" ht="15" thickBot="1" x14ac:dyDescent="0.4">
      <c r="C8" s="38"/>
      <c r="D8" s="39" t="s">
        <v>134</v>
      </c>
      <c r="E8" s="40">
        <v>325480</v>
      </c>
      <c r="F8" s="38"/>
      <c r="G8" s="39" t="s">
        <v>145</v>
      </c>
      <c r="H8" s="41">
        <v>1</v>
      </c>
    </row>
    <row r="9" spans="1:8" ht="15" thickBot="1" x14ac:dyDescent="0.4">
      <c r="C9" s="38"/>
      <c r="D9" s="39" t="s">
        <v>135</v>
      </c>
      <c r="E9" s="42">
        <v>7036344.4800000004</v>
      </c>
      <c r="F9" s="38"/>
      <c r="G9" s="39" t="s">
        <v>146</v>
      </c>
      <c r="H9" s="41">
        <v>0</v>
      </c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 t="s">
        <v>149</v>
      </c>
      <c r="B13" s="40">
        <v>20637</v>
      </c>
      <c r="C13" s="38"/>
      <c r="D13" s="35" t="s">
        <v>149</v>
      </c>
      <c r="E13" s="40">
        <v>283037</v>
      </c>
      <c r="F13" s="38"/>
      <c r="G13" s="35" t="s">
        <v>149</v>
      </c>
      <c r="H13" s="40">
        <v>112788</v>
      </c>
    </row>
    <row r="14" spans="1:8" ht="15" thickBot="1" x14ac:dyDescent="0.4">
      <c r="A14" s="39"/>
      <c r="B14" s="40"/>
      <c r="C14" s="38"/>
      <c r="D14" s="35" t="s">
        <v>150</v>
      </c>
      <c r="E14" s="40">
        <v>42443</v>
      </c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yWQFg0LI9a1YzOEN0wYbGOYU2ZRkGpfemWA9HqyC3s9RSfdMZ1Ro7jVMWJDg6wmwpiLPnsXDiaNMglaMgmQqkg==" saltValue="Jiij66OpHKlT6kEx/EsEu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77"/>
  <sheetViews>
    <sheetView showGridLines="0" zoomScaleNormal="100" workbookViewId="0">
      <pane ySplit="7" topLeftCell="A8" activePane="bottomLeft" state="frozen"/>
      <selection sqref="A1:XFD1048576"/>
      <selection pane="bottomLeft" activeCell="F6" sqref="F6:F7"/>
    </sheetView>
  </sheetViews>
  <sheetFormatPr defaultColWidth="9.1796875" defaultRowHeight="14.5" x14ac:dyDescent="0.35"/>
  <cols>
    <col min="1" max="1" width="18" style="50" bestFit="1" customWidth="1"/>
    <col min="2" max="2" width="16.1796875" style="50" bestFit="1" customWidth="1"/>
    <col min="3" max="3" width="17.7265625" style="50" bestFit="1" customWidth="1"/>
    <col min="4" max="4" width="15.54296875" style="50" bestFit="1" customWidth="1"/>
    <col min="5" max="5" width="38.1796875" style="50" bestFit="1" customWidth="1"/>
    <col min="6" max="6" width="26.54296875" style="50" bestFit="1" customWidth="1"/>
    <col min="7" max="7" width="13.7265625" style="50" bestFit="1" customWidth="1"/>
    <col min="8" max="8" width="12.453125" style="50" customWidth="1"/>
    <col min="9" max="9" width="16.1796875" style="50" bestFit="1" customWidth="1"/>
    <col min="10" max="10" width="27" style="50" bestFit="1" customWidth="1"/>
    <col min="11" max="11" width="18.26953125" style="50" bestFit="1" customWidth="1"/>
    <col min="12" max="12" width="16.453125" style="50" bestFit="1" customWidth="1"/>
    <col min="13" max="13" width="14.7265625" style="50" bestFit="1" customWidth="1"/>
    <col min="14" max="14" width="12.1796875" style="50" customWidth="1"/>
    <col min="15" max="15" width="15.81640625" style="50" bestFit="1" customWidth="1"/>
    <col min="16" max="16" width="11.81640625" style="50" customWidth="1"/>
    <col min="17" max="17" width="24.54296875" style="50" bestFit="1" customWidth="1"/>
    <col min="18" max="18" width="19.7265625" style="50" customWidth="1"/>
    <col min="19" max="21" width="10.54296875" style="50" customWidth="1"/>
    <col min="22" max="22" width="13.81640625" style="50" bestFit="1" customWidth="1"/>
    <col min="23" max="23" width="15.26953125" style="50" bestFit="1" customWidth="1"/>
    <col min="24" max="25" width="10.7265625" style="50" customWidth="1"/>
    <col min="26" max="26" width="10" style="50" customWidth="1"/>
    <col min="27" max="27" width="12" style="50" customWidth="1"/>
    <col min="28" max="29" width="10" style="50" customWidth="1"/>
    <col min="30" max="30" width="9.453125" style="50" customWidth="1"/>
    <col min="31" max="31" width="10" style="50" customWidth="1"/>
    <col min="32" max="34" width="12.54296875" style="50" customWidth="1"/>
    <col min="35" max="35" width="10.81640625" style="50" customWidth="1"/>
    <col min="36" max="39" width="9.1796875" style="50"/>
    <col min="40" max="42" width="12.54296875" style="50" customWidth="1"/>
    <col min="43" max="43" width="11.1796875" style="50" customWidth="1"/>
    <col min="44" max="47" width="9.1796875" style="50"/>
    <col min="48" max="50" width="12.54296875" style="50" customWidth="1"/>
    <col min="51" max="51" width="12.1796875" style="50" customWidth="1"/>
    <col min="52" max="55" width="9.1796875" style="50"/>
    <col min="56" max="58" width="12.54296875" style="50" customWidth="1"/>
    <col min="59" max="59" width="11.1796875" style="50" customWidth="1"/>
    <col min="60" max="64" width="9.1796875" style="50"/>
    <col min="65" max="65" width="8.81640625" style="50" customWidth="1"/>
    <col min="66" max="66" width="65.54296875" style="50" customWidth="1"/>
    <col min="67" max="16384" width="9.1796875" style="50"/>
  </cols>
  <sheetData>
    <row r="1" spans="1:66" x14ac:dyDescent="0.35">
      <c r="A1" s="1" t="s">
        <v>0</v>
      </c>
      <c r="B1"/>
      <c r="C1" s="1" t="str">
        <f>+'Summary Stats'!B1</f>
        <v>240 - Department of Licensing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79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35">
      <c r="A3" s="180" t="s">
        <v>2</v>
      </c>
      <c r="B3" s="18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35">
      <c r="A4"/>
      <c r="B4" s="21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3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183" t="s">
        <v>4</v>
      </c>
      <c r="R5" s="54" t="s">
        <v>5</v>
      </c>
      <c r="S5" s="233"/>
      <c r="T5" s="234"/>
      <c r="U5" s="235"/>
      <c r="V5" s="233" t="s">
        <v>6</v>
      </c>
      <c r="W5" s="235"/>
      <c r="X5" s="237" t="s">
        <v>7</v>
      </c>
      <c r="Y5" s="237"/>
      <c r="Z5" s="237"/>
      <c r="AA5" s="55" t="s">
        <v>8</v>
      </c>
      <c r="AB5" s="237" t="s">
        <v>9</v>
      </c>
      <c r="AC5" s="237"/>
      <c r="AD5" s="237"/>
      <c r="AE5" s="55" t="s">
        <v>10</v>
      </c>
      <c r="AF5" s="237" t="s">
        <v>11</v>
      </c>
      <c r="AG5" s="237"/>
      <c r="AH5" s="237"/>
      <c r="AI5" s="55" t="s">
        <v>8</v>
      </c>
      <c r="AJ5" s="237" t="s">
        <v>9</v>
      </c>
      <c r="AK5" s="237"/>
      <c r="AL5" s="237"/>
      <c r="AM5" s="55" t="s">
        <v>10</v>
      </c>
      <c r="AN5" s="237" t="s">
        <v>11</v>
      </c>
      <c r="AO5" s="237"/>
      <c r="AP5" s="237"/>
      <c r="AQ5" s="55" t="s">
        <v>8</v>
      </c>
      <c r="AR5" s="237" t="s">
        <v>9</v>
      </c>
      <c r="AS5" s="237"/>
      <c r="AT5" s="237"/>
      <c r="AU5" s="55" t="s">
        <v>10</v>
      </c>
      <c r="AV5" s="237" t="s">
        <v>11</v>
      </c>
      <c r="AW5" s="237"/>
      <c r="AX5" s="237"/>
      <c r="AY5" s="55" t="s">
        <v>8</v>
      </c>
      <c r="AZ5" s="237" t="s">
        <v>9</v>
      </c>
      <c r="BA5" s="237"/>
      <c r="BB5" s="237"/>
      <c r="BC5" s="55" t="s">
        <v>10</v>
      </c>
      <c r="BD5" s="237" t="s">
        <v>11</v>
      </c>
      <c r="BE5" s="237"/>
      <c r="BF5" s="237"/>
      <c r="BG5" s="55" t="s">
        <v>8</v>
      </c>
      <c r="BH5" s="237" t="s">
        <v>9</v>
      </c>
      <c r="BI5" s="237"/>
      <c r="BJ5" s="237"/>
      <c r="BK5" s="55" t="s">
        <v>10</v>
      </c>
      <c r="BL5" s="233"/>
      <c r="BM5" s="234"/>
      <c r="BN5" s="235"/>
    </row>
    <row r="6" spans="1:66" s="120" customFormat="1" ht="14.5" customHeight="1" x14ac:dyDescent="0.35">
      <c r="A6" s="239" t="s">
        <v>12</v>
      </c>
      <c r="B6" s="239" t="s">
        <v>13</v>
      </c>
      <c r="C6" s="239" t="s">
        <v>14</v>
      </c>
      <c r="D6" s="239" t="s">
        <v>15</v>
      </c>
      <c r="E6" s="239" t="s">
        <v>16</v>
      </c>
      <c r="F6" s="239" t="s">
        <v>17</v>
      </c>
      <c r="G6" s="239" t="s">
        <v>18</v>
      </c>
      <c r="H6" s="239" t="s">
        <v>19</v>
      </c>
      <c r="I6" s="240" t="s">
        <v>20</v>
      </c>
      <c r="J6" s="240" t="s">
        <v>21</v>
      </c>
      <c r="K6" s="239" t="s">
        <v>22</v>
      </c>
      <c r="L6" s="239" t="s">
        <v>23</v>
      </c>
      <c r="M6" s="239" t="s">
        <v>24</v>
      </c>
      <c r="N6" s="241" t="s">
        <v>442</v>
      </c>
      <c r="O6" s="239" t="s">
        <v>25</v>
      </c>
      <c r="P6" s="239" t="s">
        <v>26</v>
      </c>
      <c r="Q6" s="239" t="s">
        <v>27</v>
      </c>
      <c r="R6" s="119"/>
      <c r="S6" s="224" t="s">
        <v>28</v>
      </c>
      <c r="T6" s="225"/>
      <c r="U6" s="226"/>
      <c r="V6" s="229"/>
      <c r="W6" s="230"/>
      <c r="X6" s="224" t="s">
        <v>29</v>
      </c>
      <c r="Y6" s="225"/>
      <c r="Z6" s="225"/>
      <c r="AA6" s="225"/>
      <c r="AB6" s="225"/>
      <c r="AC6" s="225"/>
      <c r="AD6" s="225"/>
      <c r="AE6" s="226"/>
      <c r="AF6" s="224" t="s">
        <v>30</v>
      </c>
      <c r="AG6" s="225"/>
      <c r="AH6" s="225"/>
      <c r="AI6" s="225"/>
      <c r="AJ6" s="225"/>
      <c r="AK6" s="225"/>
      <c r="AL6" s="225"/>
      <c r="AM6" s="226"/>
      <c r="AN6" s="224" t="s">
        <v>31</v>
      </c>
      <c r="AO6" s="225"/>
      <c r="AP6" s="225"/>
      <c r="AQ6" s="225"/>
      <c r="AR6" s="225"/>
      <c r="AS6" s="225"/>
      <c r="AT6" s="225"/>
      <c r="AU6" s="226"/>
      <c r="AV6" s="224" t="s">
        <v>32</v>
      </c>
      <c r="AW6" s="225"/>
      <c r="AX6" s="225"/>
      <c r="AY6" s="225"/>
      <c r="AZ6" s="225"/>
      <c r="BA6" s="225"/>
      <c r="BB6" s="225"/>
      <c r="BC6" s="226"/>
      <c r="BD6" s="224" t="s">
        <v>33</v>
      </c>
      <c r="BE6" s="225"/>
      <c r="BF6" s="225"/>
      <c r="BG6" s="225"/>
      <c r="BH6" s="225"/>
      <c r="BI6" s="225"/>
      <c r="BJ6" s="225"/>
      <c r="BK6" s="226"/>
      <c r="BL6" s="58"/>
      <c r="BM6" s="58"/>
      <c r="BN6" s="58"/>
    </row>
    <row r="7" spans="1:66" s="52" customFormat="1" ht="72.5" x14ac:dyDescent="0.35">
      <c r="A7" s="239"/>
      <c r="B7" s="239"/>
      <c r="C7" s="239"/>
      <c r="D7" s="239"/>
      <c r="E7" s="239"/>
      <c r="F7" s="239"/>
      <c r="G7" s="239"/>
      <c r="H7" s="239"/>
      <c r="I7" s="240"/>
      <c r="J7" s="240"/>
      <c r="K7" s="239"/>
      <c r="L7" s="239"/>
      <c r="M7" s="239"/>
      <c r="N7" s="241"/>
      <c r="O7" s="239"/>
      <c r="P7" s="239"/>
      <c r="Q7" s="239"/>
      <c r="R7" s="96" t="s">
        <v>34</v>
      </c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43</v>
      </c>
      <c r="AB7" s="62" t="s">
        <v>35</v>
      </c>
      <c r="AC7" s="62" t="s">
        <v>36</v>
      </c>
      <c r="AD7" s="62" t="s">
        <v>44</v>
      </c>
      <c r="AE7" s="62" t="s">
        <v>45</v>
      </c>
      <c r="AF7" s="62" t="s">
        <v>40</v>
      </c>
      <c r="AG7" s="62" t="s">
        <v>41</v>
      </c>
      <c r="AH7" s="62" t="s">
        <v>42</v>
      </c>
      <c r="AI7" s="62" t="s">
        <v>43</v>
      </c>
      <c r="AJ7" s="62" t="s">
        <v>35</v>
      </c>
      <c r="AK7" s="62" t="s">
        <v>36</v>
      </c>
      <c r="AL7" s="62" t="s">
        <v>44</v>
      </c>
      <c r="AM7" s="62" t="s">
        <v>45</v>
      </c>
      <c r="AN7" s="62" t="s">
        <v>40</v>
      </c>
      <c r="AO7" s="62" t="s">
        <v>41</v>
      </c>
      <c r="AP7" s="62" t="s">
        <v>42</v>
      </c>
      <c r="AQ7" s="62" t="s">
        <v>43</v>
      </c>
      <c r="AR7" s="62" t="s">
        <v>35</v>
      </c>
      <c r="AS7" s="62" t="s">
        <v>36</v>
      </c>
      <c r="AT7" s="62" t="s">
        <v>44</v>
      </c>
      <c r="AU7" s="62" t="s">
        <v>45</v>
      </c>
      <c r="AV7" s="62" t="s">
        <v>40</v>
      </c>
      <c r="AW7" s="62" t="s">
        <v>41</v>
      </c>
      <c r="AX7" s="62" t="s">
        <v>42</v>
      </c>
      <c r="AY7" s="62" t="s">
        <v>43</v>
      </c>
      <c r="AZ7" s="62" t="s">
        <v>35</v>
      </c>
      <c r="BA7" s="62" t="s">
        <v>36</v>
      </c>
      <c r="BB7" s="62" t="s">
        <v>44</v>
      </c>
      <c r="BC7" s="62" t="s">
        <v>45</v>
      </c>
      <c r="BD7" s="62" t="s">
        <v>40</v>
      </c>
      <c r="BE7" s="62" t="s">
        <v>41</v>
      </c>
      <c r="BF7" s="62" t="s">
        <v>42</v>
      </c>
      <c r="BG7" s="62" t="s">
        <v>43</v>
      </c>
      <c r="BH7" s="62" t="s">
        <v>35</v>
      </c>
      <c r="BI7" s="62" t="s">
        <v>36</v>
      </c>
      <c r="BJ7" s="62" t="s">
        <v>44</v>
      </c>
      <c r="BK7" s="62" t="s">
        <v>45</v>
      </c>
      <c r="BL7" s="63" t="s">
        <v>46</v>
      </c>
      <c r="BM7" s="63" t="s">
        <v>47</v>
      </c>
      <c r="BN7" s="63" t="s">
        <v>48</v>
      </c>
    </row>
    <row r="8" spans="1:66" s="102" customFormat="1" x14ac:dyDescent="0.35">
      <c r="A8" s="216" t="s">
        <v>273</v>
      </c>
      <c r="B8" s="216" t="s">
        <v>152</v>
      </c>
      <c r="C8" s="216" t="s">
        <v>153</v>
      </c>
      <c r="D8" s="191" t="s">
        <v>154</v>
      </c>
      <c r="E8" s="216" t="s">
        <v>274</v>
      </c>
      <c r="F8" s="216" t="s">
        <v>275</v>
      </c>
      <c r="G8" s="216" t="s">
        <v>53</v>
      </c>
      <c r="H8" s="216" t="s">
        <v>276</v>
      </c>
      <c r="I8" s="217">
        <v>1965</v>
      </c>
      <c r="J8" s="216" t="s">
        <v>159</v>
      </c>
      <c r="K8" s="216" t="s">
        <v>277</v>
      </c>
      <c r="L8" s="218">
        <v>43647</v>
      </c>
      <c r="M8" s="218">
        <v>45473</v>
      </c>
      <c r="N8" s="191">
        <f>IF(MONTH(M8)&lt;6,YEAR(M8),YEAR(M8)+1)</f>
        <v>2025</v>
      </c>
      <c r="O8" s="219">
        <v>43200</v>
      </c>
      <c r="P8" s="216" t="s">
        <v>428</v>
      </c>
      <c r="Q8" s="220">
        <f>IF(P8="Yes",O8*1,I8*3.56+O8)</f>
        <v>50195.4</v>
      </c>
      <c r="R8" s="71"/>
      <c r="S8" s="121"/>
      <c r="T8" s="121"/>
      <c r="U8" s="121"/>
      <c r="V8" s="65" t="s">
        <v>123</v>
      </c>
      <c r="W8" s="65"/>
      <c r="X8" s="71"/>
      <c r="Y8" s="68"/>
      <c r="Z8" s="72">
        <f>X8+Y8</f>
        <v>0</v>
      </c>
      <c r="AA8" s="68"/>
      <c r="AB8" s="68"/>
      <c r="AC8" s="68"/>
      <c r="AD8" s="68"/>
      <c r="AE8" s="68"/>
      <c r="AF8" s="71"/>
      <c r="AG8" s="68"/>
      <c r="AH8" s="72">
        <f>AF8+AG8</f>
        <v>0</v>
      </c>
      <c r="AI8" s="68"/>
      <c r="AJ8" s="68"/>
      <c r="AK8" s="68"/>
      <c r="AL8" s="68"/>
      <c r="AM8" s="68"/>
      <c r="AN8" s="71"/>
      <c r="AO8" s="68"/>
      <c r="AP8" s="72">
        <f>AN8+AO8</f>
        <v>0</v>
      </c>
      <c r="AQ8" s="68"/>
      <c r="AR8" s="68"/>
      <c r="AS8" s="68"/>
      <c r="AT8" s="68"/>
      <c r="AU8" s="68"/>
      <c r="AV8" s="71"/>
      <c r="AW8" s="68"/>
      <c r="AX8" s="72">
        <f>AV8+AW8</f>
        <v>0</v>
      </c>
      <c r="AY8" s="68"/>
      <c r="AZ8" s="68"/>
      <c r="BA8" s="68"/>
      <c r="BB8" s="68"/>
      <c r="BC8" s="68"/>
      <c r="BD8" s="71"/>
      <c r="BE8" s="68"/>
      <c r="BF8" s="72">
        <f>BD8+BE8</f>
        <v>0</v>
      </c>
      <c r="BG8" s="68"/>
      <c r="BH8" s="68"/>
      <c r="BI8" s="68"/>
      <c r="BJ8" s="68"/>
      <c r="BK8" s="68"/>
      <c r="BL8" s="101"/>
      <c r="BM8" s="101"/>
      <c r="BN8" s="101"/>
    </row>
    <row r="9" spans="1:66" s="102" customFormat="1" x14ac:dyDescent="0.35">
      <c r="A9" s="216" t="s">
        <v>340</v>
      </c>
      <c r="B9" s="216" t="s">
        <v>152</v>
      </c>
      <c r="C9" s="216" t="s">
        <v>153</v>
      </c>
      <c r="D9" s="191" t="s">
        <v>154</v>
      </c>
      <c r="E9" s="216" t="s">
        <v>341</v>
      </c>
      <c r="F9" s="216" t="s">
        <v>342</v>
      </c>
      <c r="G9" s="216" t="s">
        <v>343</v>
      </c>
      <c r="H9" s="216" t="s">
        <v>286</v>
      </c>
      <c r="I9" s="217">
        <v>5931</v>
      </c>
      <c r="J9" s="216" t="s">
        <v>159</v>
      </c>
      <c r="K9" s="216" t="s">
        <v>344</v>
      </c>
      <c r="L9" s="218">
        <v>44166</v>
      </c>
      <c r="M9" s="218">
        <v>45991</v>
      </c>
      <c r="N9" s="191">
        <f>IF(MONTH(M9)&lt;6,YEAR(M9),YEAR(M9)+1)</f>
        <v>2026</v>
      </c>
      <c r="O9" s="219">
        <v>124551</v>
      </c>
      <c r="P9" s="216" t="s">
        <v>428</v>
      </c>
      <c r="Q9" s="220">
        <f>IF(P9="Yes",O9*1,I9*3.56+O9)</f>
        <v>145665.35999999999</v>
      </c>
      <c r="R9" s="71"/>
      <c r="S9" s="121"/>
      <c r="T9" s="121"/>
      <c r="U9" s="121"/>
      <c r="V9" s="65" t="s">
        <v>123</v>
      </c>
      <c r="W9" s="65"/>
      <c r="X9" s="71"/>
      <c r="Y9" s="68"/>
      <c r="Z9" s="72">
        <f>X9+Y9</f>
        <v>0</v>
      </c>
      <c r="AA9" s="68"/>
      <c r="AB9" s="68"/>
      <c r="AC9" s="68"/>
      <c r="AD9" s="68"/>
      <c r="AE9" s="68"/>
      <c r="AF9" s="71"/>
      <c r="AG9" s="68"/>
      <c r="AH9" s="72">
        <f>AF9+AG9</f>
        <v>0</v>
      </c>
      <c r="AI9" s="68"/>
      <c r="AJ9" s="68"/>
      <c r="AK9" s="68"/>
      <c r="AL9" s="68"/>
      <c r="AM9" s="68"/>
      <c r="AN9" s="71"/>
      <c r="AO9" s="68"/>
      <c r="AP9" s="72">
        <f>AN9+AO9</f>
        <v>0</v>
      </c>
      <c r="AQ9" s="68"/>
      <c r="AR9" s="68"/>
      <c r="AS9" s="68"/>
      <c r="AT9" s="68"/>
      <c r="AU9" s="68"/>
      <c r="AV9" s="71"/>
      <c r="AW9" s="68"/>
      <c r="AX9" s="72">
        <f>AV9+AW9</f>
        <v>0</v>
      </c>
      <c r="AY9" s="68"/>
      <c r="AZ9" s="68"/>
      <c r="BA9" s="68"/>
      <c r="BB9" s="68"/>
      <c r="BC9" s="68"/>
      <c r="BD9" s="71"/>
      <c r="BE9" s="68"/>
      <c r="BF9" s="72">
        <f>BD9+BE9</f>
        <v>0</v>
      </c>
      <c r="BG9" s="68"/>
      <c r="BH9" s="68"/>
      <c r="BI9" s="68"/>
      <c r="BJ9" s="68"/>
      <c r="BK9" s="68"/>
      <c r="BL9" s="101"/>
      <c r="BM9" s="101"/>
      <c r="BN9" s="101"/>
    </row>
    <row r="10" spans="1:66" s="102" customFormat="1" x14ac:dyDescent="0.35">
      <c r="A10" s="216" t="s">
        <v>182</v>
      </c>
      <c r="B10" s="216" t="s">
        <v>152</v>
      </c>
      <c r="C10" s="216" t="s">
        <v>153</v>
      </c>
      <c r="D10" s="191" t="s">
        <v>154</v>
      </c>
      <c r="E10" s="216" t="s">
        <v>183</v>
      </c>
      <c r="F10" s="216" t="s">
        <v>184</v>
      </c>
      <c r="G10" s="216" t="s">
        <v>185</v>
      </c>
      <c r="H10" s="216" t="s">
        <v>186</v>
      </c>
      <c r="I10" s="217">
        <v>5827</v>
      </c>
      <c r="J10" s="216" t="s">
        <v>159</v>
      </c>
      <c r="K10" s="216" t="s">
        <v>187</v>
      </c>
      <c r="L10" s="218">
        <v>44197</v>
      </c>
      <c r="M10" s="218">
        <v>46022</v>
      </c>
      <c r="N10" s="191">
        <f>IF(MONTH(M10)&lt;6,YEAR(M10),YEAR(M10)+1)</f>
        <v>2026</v>
      </c>
      <c r="O10" s="219">
        <v>128193.96</v>
      </c>
      <c r="P10" s="216" t="s">
        <v>428</v>
      </c>
      <c r="Q10" s="220">
        <f>IF(P10="Yes",O10*1,I10*3.56+O10)</f>
        <v>148938.08000000002</v>
      </c>
      <c r="R10" s="71"/>
      <c r="S10" s="121"/>
      <c r="T10" s="121"/>
      <c r="U10" s="121"/>
      <c r="V10" s="65" t="s">
        <v>123</v>
      </c>
      <c r="W10" s="65"/>
      <c r="X10" s="71"/>
      <c r="Y10" s="68"/>
      <c r="Z10" s="72">
        <f>X10+Y10</f>
        <v>0</v>
      </c>
      <c r="AA10" s="68"/>
      <c r="AB10" s="68"/>
      <c r="AC10" s="68"/>
      <c r="AD10" s="68"/>
      <c r="AE10" s="68"/>
      <c r="AF10" s="71"/>
      <c r="AG10" s="68"/>
      <c r="AH10" s="72">
        <f>AF10+AG10</f>
        <v>0</v>
      </c>
      <c r="AI10" s="68"/>
      <c r="AJ10" s="68"/>
      <c r="AK10" s="68"/>
      <c r="AL10" s="68"/>
      <c r="AM10" s="68"/>
      <c r="AN10" s="71"/>
      <c r="AO10" s="68"/>
      <c r="AP10" s="72">
        <f>AN10+AO10</f>
        <v>0</v>
      </c>
      <c r="AQ10" s="68"/>
      <c r="AR10" s="68"/>
      <c r="AS10" s="68"/>
      <c r="AT10" s="68"/>
      <c r="AU10" s="68"/>
      <c r="AV10" s="71"/>
      <c r="AW10" s="68"/>
      <c r="AX10" s="72">
        <f>AV10+AW10</f>
        <v>0</v>
      </c>
      <c r="AY10" s="68"/>
      <c r="AZ10" s="68"/>
      <c r="BA10" s="68"/>
      <c r="BB10" s="68"/>
      <c r="BC10" s="68"/>
      <c r="BD10" s="71"/>
      <c r="BE10" s="68"/>
      <c r="BF10" s="72">
        <f>BD10+BE10</f>
        <v>0</v>
      </c>
      <c r="BG10" s="68"/>
      <c r="BH10" s="68"/>
      <c r="BI10" s="68"/>
      <c r="BJ10" s="68"/>
      <c r="BK10" s="68"/>
      <c r="BL10" s="101"/>
      <c r="BM10" s="101"/>
      <c r="BN10" s="101"/>
    </row>
    <row r="11" spans="1:66" s="102" customFormat="1" x14ac:dyDescent="0.35">
      <c r="A11" s="216" t="s">
        <v>194</v>
      </c>
      <c r="B11" s="216" t="s">
        <v>152</v>
      </c>
      <c r="C11" s="216" t="s">
        <v>153</v>
      </c>
      <c r="D11" s="191" t="s">
        <v>154</v>
      </c>
      <c r="E11" s="216" t="s">
        <v>195</v>
      </c>
      <c r="F11" s="216" t="s">
        <v>196</v>
      </c>
      <c r="G11" s="216" t="s">
        <v>197</v>
      </c>
      <c r="H11" s="216" t="s">
        <v>198</v>
      </c>
      <c r="I11" s="217">
        <v>5760</v>
      </c>
      <c r="J11" s="216" t="s">
        <v>159</v>
      </c>
      <c r="K11" s="216" t="s">
        <v>199</v>
      </c>
      <c r="L11" s="218">
        <v>44470</v>
      </c>
      <c r="M11" s="218">
        <v>46295</v>
      </c>
      <c r="N11" s="191">
        <f>IF(MONTH(M11)&lt;6,YEAR(M11),YEAR(M11)+1)</f>
        <v>2027</v>
      </c>
      <c r="O11" s="219">
        <v>112320</v>
      </c>
      <c r="P11" s="216" t="s">
        <v>429</v>
      </c>
      <c r="Q11" s="220">
        <f>IF(P11="Yes",O11*1,I11*3.56+O11)</f>
        <v>112320</v>
      </c>
      <c r="R11" s="71"/>
      <c r="S11" s="121"/>
      <c r="T11" s="121"/>
      <c r="U11" s="121"/>
      <c r="V11" s="65" t="s">
        <v>123</v>
      </c>
      <c r="W11" s="65"/>
      <c r="X11" s="71"/>
      <c r="Y11" s="68"/>
      <c r="Z11" s="72">
        <f>X11+Y11</f>
        <v>0</v>
      </c>
      <c r="AA11" s="68"/>
      <c r="AB11" s="68"/>
      <c r="AC11" s="68"/>
      <c r="AD11" s="68"/>
      <c r="AE11" s="68"/>
      <c r="AF11" s="71"/>
      <c r="AG11" s="68"/>
      <c r="AH11" s="72">
        <f>AF11+AG11</f>
        <v>0</v>
      </c>
      <c r="AI11" s="68"/>
      <c r="AJ11" s="68"/>
      <c r="AK11" s="68"/>
      <c r="AL11" s="68"/>
      <c r="AM11" s="68"/>
      <c r="AN11" s="71"/>
      <c r="AO11" s="68"/>
      <c r="AP11" s="72">
        <f>AN11+AO11</f>
        <v>0</v>
      </c>
      <c r="AQ11" s="68"/>
      <c r="AR11" s="68"/>
      <c r="AS11" s="68"/>
      <c r="AT11" s="68"/>
      <c r="AU11" s="68"/>
      <c r="AV11" s="71"/>
      <c r="AW11" s="68"/>
      <c r="AX11" s="72">
        <f>AV11+AW11</f>
        <v>0</v>
      </c>
      <c r="AY11" s="68"/>
      <c r="AZ11" s="68"/>
      <c r="BA11" s="68"/>
      <c r="BB11" s="68"/>
      <c r="BC11" s="68"/>
      <c r="BD11" s="71"/>
      <c r="BE11" s="68"/>
      <c r="BF11" s="72">
        <f>BD11+BE11</f>
        <v>0</v>
      </c>
      <c r="BG11" s="68"/>
      <c r="BH11" s="68"/>
      <c r="BI11" s="68"/>
      <c r="BJ11" s="68"/>
      <c r="BK11" s="68"/>
      <c r="BL11" s="101"/>
      <c r="BM11" s="101"/>
      <c r="BN11" s="101"/>
    </row>
    <row r="12" spans="1:66" s="102" customFormat="1" x14ac:dyDescent="0.35">
      <c r="A12" s="216" t="s">
        <v>386</v>
      </c>
      <c r="B12" s="216" t="s">
        <v>152</v>
      </c>
      <c r="C12" s="216" t="s">
        <v>153</v>
      </c>
      <c r="D12" s="191" t="s">
        <v>154</v>
      </c>
      <c r="E12" s="216" t="s">
        <v>387</v>
      </c>
      <c r="F12" s="216" t="s">
        <v>388</v>
      </c>
      <c r="G12" s="216" t="s">
        <v>389</v>
      </c>
      <c r="H12" s="216" t="s">
        <v>158</v>
      </c>
      <c r="I12" s="217">
        <v>2120</v>
      </c>
      <c r="J12" s="216" t="s">
        <v>159</v>
      </c>
      <c r="K12" s="216" t="s">
        <v>390</v>
      </c>
      <c r="L12" s="218">
        <v>45078</v>
      </c>
      <c r="M12" s="218">
        <v>46904</v>
      </c>
      <c r="N12" s="191">
        <f>IF(MONTH(M12)&lt;6,YEAR(M12),YEAR(M12)+1)</f>
        <v>2028</v>
      </c>
      <c r="O12" s="219">
        <v>44592</v>
      </c>
      <c r="P12" s="216" t="s">
        <v>428</v>
      </c>
      <c r="Q12" s="220">
        <f>IF(P12="Yes",O12*1,I12*3.56+O12)</f>
        <v>52139.199999999997</v>
      </c>
      <c r="R12" s="71"/>
      <c r="S12" s="121"/>
      <c r="T12" s="121"/>
      <c r="U12" s="121"/>
      <c r="V12" s="65" t="s">
        <v>122</v>
      </c>
      <c r="W12" s="65"/>
      <c r="X12" s="71"/>
      <c r="Y12" s="68"/>
      <c r="Z12" s="72">
        <f>X12+Y12</f>
        <v>0</v>
      </c>
      <c r="AA12" s="68"/>
      <c r="AB12" s="68"/>
      <c r="AC12" s="68"/>
      <c r="AD12" s="68"/>
      <c r="AE12" s="68"/>
      <c r="AF12" s="71"/>
      <c r="AG12" s="68"/>
      <c r="AH12" s="72">
        <f>AF12+AG12</f>
        <v>0</v>
      </c>
      <c r="AI12" s="68"/>
      <c r="AJ12" s="68"/>
      <c r="AK12" s="68"/>
      <c r="AL12" s="68"/>
      <c r="AM12" s="68"/>
      <c r="AN12" s="71"/>
      <c r="AO12" s="68"/>
      <c r="AP12" s="72">
        <f>AN12+AO12</f>
        <v>0</v>
      </c>
      <c r="AQ12" s="68"/>
      <c r="AR12" s="68"/>
      <c r="AS12" s="68"/>
      <c r="AT12" s="68"/>
      <c r="AU12" s="68"/>
      <c r="AV12" s="71"/>
      <c r="AW12" s="68"/>
      <c r="AX12" s="72">
        <f>AV12+AW12</f>
        <v>0</v>
      </c>
      <c r="AY12" s="68"/>
      <c r="AZ12" s="68"/>
      <c r="BA12" s="68"/>
      <c r="BB12" s="68"/>
      <c r="BC12" s="68"/>
      <c r="BD12" s="71"/>
      <c r="BE12" s="68"/>
      <c r="BF12" s="72">
        <f>BD12+BE12</f>
        <v>0</v>
      </c>
      <c r="BG12" s="68"/>
      <c r="BH12" s="68"/>
      <c r="BI12" s="68"/>
      <c r="BJ12" s="68"/>
      <c r="BK12" s="68"/>
      <c r="BL12" s="101"/>
      <c r="BM12" s="101"/>
      <c r="BN12" s="101"/>
    </row>
    <row r="13" spans="1:66" s="102" customFormat="1" x14ac:dyDescent="0.35">
      <c r="A13" s="216" t="s">
        <v>240</v>
      </c>
      <c r="B13" s="216" t="s">
        <v>152</v>
      </c>
      <c r="C13" s="216" t="s">
        <v>153</v>
      </c>
      <c r="D13" s="191" t="s">
        <v>154</v>
      </c>
      <c r="E13" s="216" t="s">
        <v>241</v>
      </c>
      <c r="F13" s="216" t="s">
        <v>242</v>
      </c>
      <c r="G13" s="216" t="s">
        <v>243</v>
      </c>
      <c r="H13" s="216" t="s">
        <v>244</v>
      </c>
      <c r="I13" s="217">
        <v>2026</v>
      </c>
      <c r="J13" s="216" t="s">
        <v>159</v>
      </c>
      <c r="K13" s="216" t="s">
        <v>245</v>
      </c>
      <c r="L13" s="218">
        <v>44562</v>
      </c>
      <c r="M13" s="218">
        <v>46387</v>
      </c>
      <c r="N13" s="191">
        <f>IF(MONTH(M13)&lt;6,YEAR(M13),YEAR(M13)+1)</f>
        <v>2027</v>
      </c>
      <c r="O13" s="219">
        <v>28364.04</v>
      </c>
      <c r="P13" s="216" t="s">
        <v>428</v>
      </c>
      <c r="Q13" s="220">
        <f>IF(P13="Yes",O13*1,I13*3.56+O13)</f>
        <v>35576.6</v>
      </c>
      <c r="R13" s="71"/>
      <c r="S13" s="121"/>
      <c r="T13" s="121"/>
      <c r="U13" s="121"/>
      <c r="V13" s="65" t="s">
        <v>123</v>
      </c>
      <c r="W13" s="65"/>
      <c r="X13" s="71"/>
      <c r="Y13" s="68"/>
      <c r="Z13" s="72">
        <f>X13+Y13</f>
        <v>0</v>
      </c>
      <c r="AA13" s="68"/>
      <c r="AB13" s="68"/>
      <c r="AC13" s="68"/>
      <c r="AD13" s="68"/>
      <c r="AE13" s="68"/>
      <c r="AF13" s="71"/>
      <c r="AG13" s="68"/>
      <c r="AH13" s="72">
        <f>AF13+AG13</f>
        <v>0</v>
      </c>
      <c r="AI13" s="68"/>
      <c r="AJ13" s="68"/>
      <c r="AK13" s="68"/>
      <c r="AL13" s="68"/>
      <c r="AM13" s="68"/>
      <c r="AN13" s="71"/>
      <c r="AO13" s="68"/>
      <c r="AP13" s="72">
        <f>AN13+AO13</f>
        <v>0</v>
      </c>
      <c r="AQ13" s="68"/>
      <c r="AR13" s="68"/>
      <c r="AS13" s="68"/>
      <c r="AT13" s="68"/>
      <c r="AU13" s="68"/>
      <c r="AV13" s="71"/>
      <c r="AW13" s="68"/>
      <c r="AX13" s="72">
        <f>AV13+AW13</f>
        <v>0</v>
      </c>
      <c r="AY13" s="68"/>
      <c r="AZ13" s="68"/>
      <c r="BA13" s="68"/>
      <c r="BB13" s="68"/>
      <c r="BC13" s="68"/>
      <c r="BD13" s="71"/>
      <c r="BE13" s="68"/>
      <c r="BF13" s="72">
        <f>BD13+BE13</f>
        <v>0</v>
      </c>
      <c r="BG13" s="68"/>
      <c r="BH13" s="68"/>
      <c r="BI13" s="68"/>
      <c r="BJ13" s="68"/>
      <c r="BK13" s="68"/>
      <c r="BL13" s="101"/>
      <c r="BM13" s="101"/>
      <c r="BN13" s="101"/>
    </row>
    <row r="14" spans="1:66" s="102" customFormat="1" x14ac:dyDescent="0.35">
      <c r="A14" s="216" t="s">
        <v>360</v>
      </c>
      <c r="B14" s="216" t="s">
        <v>152</v>
      </c>
      <c r="C14" s="216" t="s">
        <v>153</v>
      </c>
      <c r="D14" s="191" t="s">
        <v>154</v>
      </c>
      <c r="E14" s="216" t="s">
        <v>361</v>
      </c>
      <c r="F14" s="216" t="s">
        <v>362</v>
      </c>
      <c r="G14" s="216" t="s">
        <v>363</v>
      </c>
      <c r="H14" s="216" t="s">
        <v>364</v>
      </c>
      <c r="I14" s="217">
        <v>1781</v>
      </c>
      <c r="J14" s="216" t="s">
        <v>159</v>
      </c>
      <c r="K14" s="216" t="s">
        <v>365</v>
      </c>
      <c r="L14" s="218">
        <v>44317</v>
      </c>
      <c r="M14" s="218">
        <v>46142</v>
      </c>
      <c r="N14" s="191">
        <f>IF(MONTH(M14)&lt;6,YEAR(M14),YEAR(M14)+1)</f>
        <v>2026</v>
      </c>
      <c r="O14" s="219">
        <v>26715</v>
      </c>
      <c r="P14" s="216" t="s">
        <v>428</v>
      </c>
      <c r="Q14" s="220">
        <f>IF(P14="Yes",O14*1,I14*3.56+O14)</f>
        <v>33055.360000000001</v>
      </c>
      <c r="R14" s="71"/>
      <c r="S14" s="121"/>
      <c r="T14" s="121"/>
      <c r="U14" s="121"/>
      <c r="V14" s="65" t="s">
        <v>123</v>
      </c>
      <c r="W14" s="65"/>
      <c r="X14" s="71"/>
      <c r="Y14" s="68"/>
      <c r="Z14" s="72">
        <f>X14+Y14</f>
        <v>0</v>
      </c>
      <c r="AA14" s="68"/>
      <c r="AB14" s="68"/>
      <c r="AC14" s="68"/>
      <c r="AD14" s="68"/>
      <c r="AE14" s="68"/>
      <c r="AF14" s="71"/>
      <c r="AG14" s="68"/>
      <c r="AH14" s="72">
        <f>AF14+AG14</f>
        <v>0</v>
      </c>
      <c r="AI14" s="68"/>
      <c r="AJ14" s="68"/>
      <c r="AK14" s="68"/>
      <c r="AL14" s="68"/>
      <c r="AM14" s="68"/>
      <c r="AN14" s="71"/>
      <c r="AO14" s="68"/>
      <c r="AP14" s="72">
        <f>AN14+AO14</f>
        <v>0</v>
      </c>
      <c r="AQ14" s="68"/>
      <c r="AR14" s="68"/>
      <c r="AS14" s="68"/>
      <c r="AT14" s="68"/>
      <c r="AU14" s="68"/>
      <c r="AV14" s="71"/>
      <c r="AW14" s="68"/>
      <c r="AX14" s="72">
        <f>AV14+AW14</f>
        <v>0</v>
      </c>
      <c r="AY14" s="68"/>
      <c r="AZ14" s="68"/>
      <c r="BA14" s="68"/>
      <c r="BB14" s="68"/>
      <c r="BC14" s="68"/>
      <c r="BD14" s="71"/>
      <c r="BE14" s="68"/>
      <c r="BF14" s="72">
        <f>BD14+BE14</f>
        <v>0</v>
      </c>
      <c r="BG14" s="68"/>
      <c r="BH14" s="68"/>
      <c r="BI14" s="68"/>
      <c r="BJ14" s="68"/>
      <c r="BK14" s="68"/>
      <c r="BL14" s="101"/>
      <c r="BM14" s="101"/>
      <c r="BN14" s="101"/>
    </row>
    <row r="15" spans="1:66" s="102" customFormat="1" x14ac:dyDescent="0.35">
      <c r="A15" s="216" t="s">
        <v>188</v>
      </c>
      <c r="B15" s="216" t="s">
        <v>152</v>
      </c>
      <c r="C15" s="216" t="s">
        <v>153</v>
      </c>
      <c r="D15" s="191" t="s">
        <v>154</v>
      </c>
      <c r="E15" s="216" t="s">
        <v>189</v>
      </c>
      <c r="F15" s="216" t="s">
        <v>190</v>
      </c>
      <c r="G15" s="216" t="s">
        <v>191</v>
      </c>
      <c r="H15" s="216" t="s">
        <v>192</v>
      </c>
      <c r="I15" s="217">
        <v>502</v>
      </c>
      <c r="J15" s="216" t="s">
        <v>159</v>
      </c>
      <c r="K15" s="216" t="s">
        <v>193</v>
      </c>
      <c r="L15" s="218">
        <v>44562</v>
      </c>
      <c r="M15" s="218">
        <v>46387</v>
      </c>
      <c r="N15" s="191">
        <f>IF(MONTH(M15)&lt;6,YEAR(M15),YEAR(M15)+1)</f>
        <v>2027</v>
      </c>
      <c r="O15" s="219">
        <v>5522.04</v>
      </c>
      <c r="P15" s="216" t="s">
        <v>428</v>
      </c>
      <c r="Q15" s="220">
        <f>IF(P15="Yes",O15*1,I15*3.56+O15)</f>
        <v>7309.16</v>
      </c>
      <c r="R15" s="71"/>
      <c r="S15" s="121"/>
      <c r="T15" s="121"/>
      <c r="U15" s="121"/>
      <c r="V15" s="65" t="s">
        <v>123</v>
      </c>
      <c r="W15" s="65"/>
      <c r="X15" s="71"/>
      <c r="Y15" s="68"/>
      <c r="Z15" s="72">
        <f>X15+Y15</f>
        <v>0</v>
      </c>
      <c r="AA15" s="68"/>
      <c r="AB15" s="68"/>
      <c r="AC15" s="68"/>
      <c r="AD15" s="68"/>
      <c r="AE15" s="68"/>
      <c r="AF15" s="71"/>
      <c r="AG15" s="68"/>
      <c r="AH15" s="72">
        <f>AF15+AG15</f>
        <v>0</v>
      </c>
      <c r="AI15" s="68"/>
      <c r="AJ15" s="68"/>
      <c r="AK15" s="68"/>
      <c r="AL15" s="68"/>
      <c r="AM15" s="68"/>
      <c r="AN15" s="71"/>
      <c r="AO15" s="68"/>
      <c r="AP15" s="72">
        <f>AN15+AO15</f>
        <v>0</v>
      </c>
      <c r="AQ15" s="68"/>
      <c r="AR15" s="68"/>
      <c r="AS15" s="68"/>
      <c r="AT15" s="68"/>
      <c r="AU15" s="68"/>
      <c r="AV15" s="71"/>
      <c r="AW15" s="68"/>
      <c r="AX15" s="72">
        <f>AV15+AW15</f>
        <v>0</v>
      </c>
      <c r="AY15" s="68"/>
      <c r="AZ15" s="68"/>
      <c r="BA15" s="68"/>
      <c r="BB15" s="68"/>
      <c r="BC15" s="68"/>
      <c r="BD15" s="71"/>
      <c r="BE15" s="68"/>
      <c r="BF15" s="72">
        <f>BD15+BE15</f>
        <v>0</v>
      </c>
      <c r="BG15" s="68"/>
      <c r="BH15" s="68"/>
      <c r="BI15" s="68"/>
      <c r="BJ15" s="68"/>
      <c r="BK15" s="68"/>
      <c r="BL15" s="101"/>
      <c r="BM15" s="101"/>
      <c r="BN15" s="101"/>
    </row>
    <row r="16" spans="1:66" s="102" customFormat="1" x14ac:dyDescent="0.35">
      <c r="A16" s="216" t="s">
        <v>366</v>
      </c>
      <c r="B16" s="216" t="s">
        <v>152</v>
      </c>
      <c r="C16" s="216" t="s">
        <v>153</v>
      </c>
      <c r="D16" s="191" t="s">
        <v>154</v>
      </c>
      <c r="E16" s="216" t="s">
        <v>367</v>
      </c>
      <c r="F16" s="216" t="s">
        <v>368</v>
      </c>
      <c r="G16" s="216" t="s">
        <v>367</v>
      </c>
      <c r="H16" s="216" t="s">
        <v>369</v>
      </c>
      <c r="I16" s="217">
        <v>2077</v>
      </c>
      <c r="J16" s="216" t="s">
        <v>159</v>
      </c>
      <c r="K16" s="216" t="s">
        <v>370</v>
      </c>
      <c r="L16" s="218">
        <v>44958</v>
      </c>
      <c r="M16" s="218">
        <v>46783</v>
      </c>
      <c r="N16" s="191">
        <f>IF(MONTH(M16)&lt;6,YEAR(M16),YEAR(M16)+1)</f>
        <v>2028</v>
      </c>
      <c r="O16" s="219">
        <v>35309.040000000001</v>
      </c>
      <c r="P16" s="216" t="s">
        <v>428</v>
      </c>
      <c r="Q16" s="220">
        <f>IF(P16="Yes",O16*1,I16*3.56+O16)</f>
        <v>42703.16</v>
      </c>
      <c r="R16" s="71"/>
      <c r="S16" s="121"/>
      <c r="T16" s="121"/>
      <c r="U16" s="121"/>
      <c r="V16" s="65" t="s">
        <v>122</v>
      </c>
      <c r="W16" s="65"/>
      <c r="X16" s="71"/>
      <c r="Y16" s="68"/>
      <c r="Z16" s="72">
        <f>X16+Y16</f>
        <v>0</v>
      </c>
      <c r="AA16" s="68"/>
      <c r="AB16" s="68"/>
      <c r="AC16" s="68"/>
      <c r="AD16" s="68"/>
      <c r="AE16" s="68"/>
      <c r="AF16" s="71"/>
      <c r="AG16" s="68"/>
      <c r="AH16" s="72">
        <f>AF16+AG16</f>
        <v>0</v>
      </c>
      <c r="AI16" s="68"/>
      <c r="AJ16" s="68"/>
      <c r="AK16" s="68"/>
      <c r="AL16" s="68"/>
      <c r="AM16" s="68"/>
      <c r="AN16" s="71"/>
      <c r="AO16" s="68"/>
      <c r="AP16" s="72">
        <f>AN16+AO16</f>
        <v>0</v>
      </c>
      <c r="AQ16" s="68"/>
      <c r="AR16" s="68"/>
      <c r="AS16" s="68"/>
      <c r="AT16" s="68"/>
      <c r="AU16" s="68"/>
      <c r="AV16" s="71"/>
      <c r="AW16" s="68"/>
      <c r="AX16" s="72">
        <f>AV16+AW16</f>
        <v>0</v>
      </c>
      <c r="AY16" s="68"/>
      <c r="AZ16" s="68"/>
      <c r="BA16" s="68"/>
      <c r="BB16" s="68"/>
      <c r="BC16" s="68"/>
      <c r="BD16" s="71"/>
      <c r="BE16" s="68"/>
      <c r="BF16" s="72">
        <f>BD16+BE16</f>
        <v>0</v>
      </c>
      <c r="BG16" s="68"/>
      <c r="BH16" s="68"/>
      <c r="BI16" s="68"/>
      <c r="BJ16" s="68"/>
      <c r="BK16" s="68"/>
      <c r="BL16" s="101"/>
      <c r="BM16" s="101"/>
      <c r="BN16" s="101"/>
    </row>
    <row r="17" spans="1:66" s="102" customFormat="1" x14ac:dyDescent="0.35">
      <c r="A17" s="216" t="s">
        <v>229</v>
      </c>
      <c r="B17" s="216" t="s">
        <v>152</v>
      </c>
      <c r="C17" s="216" t="s">
        <v>153</v>
      </c>
      <c r="D17" s="191" t="s">
        <v>154</v>
      </c>
      <c r="E17" s="216" t="s">
        <v>230</v>
      </c>
      <c r="F17" s="216" t="s">
        <v>231</v>
      </c>
      <c r="G17" s="216" t="s">
        <v>232</v>
      </c>
      <c r="H17" s="216" t="s">
        <v>233</v>
      </c>
      <c r="I17" s="217">
        <v>2000</v>
      </c>
      <c r="J17" s="216" t="s">
        <v>159</v>
      </c>
      <c r="K17" s="216" t="s">
        <v>234</v>
      </c>
      <c r="L17" s="218">
        <v>44743</v>
      </c>
      <c r="M17" s="218">
        <v>46568</v>
      </c>
      <c r="N17" s="191">
        <f>IF(MONTH(M17)&lt;6,YEAR(M17),YEAR(M17)+1)</f>
        <v>2028</v>
      </c>
      <c r="O17" s="219">
        <v>31460.04</v>
      </c>
      <c r="P17" s="216" t="s">
        <v>428</v>
      </c>
      <c r="Q17" s="220">
        <f>IF(P17="Yes",O17*1,I17*3.56+O17)</f>
        <v>38580.04</v>
      </c>
      <c r="R17" s="71"/>
      <c r="S17" s="121"/>
      <c r="T17" s="121"/>
      <c r="U17" s="121"/>
      <c r="V17" s="65" t="s">
        <v>123</v>
      </c>
      <c r="W17" s="65"/>
      <c r="X17" s="71"/>
      <c r="Y17" s="68"/>
      <c r="Z17" s="72">
        <f>X17+Y17</f>
        <v>0</v>
      </c>
      <c r="AA17" s="68"/>
      <c r="AB17" s="68"/>
      <c r="AC17" s="68"/>
      <c r="AD17" s="68"/>
      <c r="AE17" s="68"/>
      <c r="AF17" s="71"/>
      <c r="AG17" s="68"/>
      <c r="AH17" s="72">
        <f>AF17+AG17</f>
        <v>0</v>
      </c>
      <c r="AI17" s="68"/>
      <c r="AJ17" s="68"/>
      <c r="AK17" s="68"/>
      <c r="AL17" s="68"/>
      <c r="AM17" s="68"/>
      <c r="AN17" s="71"/>
      <c r="AO17" s="68"/>
      <c r="AP17" s="72">
        <f>AN17+AO17</f>
        <v>0</v>
      </c>
      <c r="AQ17" s="68"/>
      <c r="AR17" s="68"/>
      <c r="AS17" s="68"/>
      <c r="AT17" s="68"/>
      <c r="AU17" s="68"/>
      <c r="AV17" s="71"/>
      <c r="AW17" s="68"/>
      <c r="AX17" s="72">
        <f>AV17+AW17</f>
        <v>0</v>
      </c>
      <c r="AY17" s="68"/>
      <c r="AZ17" s="68"/>
      <c r="BA17" s="68"/>
      <c r="BB17" s="68"/>
      <c r="BC17" s="68"/>
      <c r="BD17" s="71"/>
      <c r="BE17" s="68"/>
      <c r="BF17" s="72">
        <f>BD17+BE17</f>
        <v>0</v>
      </c>
      <c r="BG17" s="68"/>
      <c r="BH17" s="68"/>
      <c r="BI17" s="68"/>
      <c r="BJ17" s="68"/>
      <c r="BK17" s="68"/>
      <c r="BL17" s="101"/>
      <c r="BM17" s="101"/>
      <c r="BN17" s="101"/>
    </row>
    <row r="18" spans="1:66" s="102" customFormat="1" x14ac:dyDescent="0.35">
      <c r="A18" s="216" t="s">
        <v>297</v>
      </c>
      <c r="B18" s="216" t="s">
        <v>152</v>
      </c>
      <c r="C18" s="216" t="s">
        <v>153</v>
      </c>
      <c r="D18" s="191" t="s">
        <v>154</v>
      </c>
      <c r="E18" s="216" t="s">
        <v>298</v>
      </c>
      <c r="F18" s="216" t="s">
        <v>299</v>
      </c>
      <c r="G18" s="216" t="s">
        <v>300</v>
      </c>
      <c r="H18" s="216" t="s">
        <v>286</v>
      </c>
      <c r="I18" s="217">
        <v>7940</v>
      </c>
      <c r="J18" s="216" t="s">
        <v>159</v>
      </c>
      <c r="K18" s="216" t="s">
        <v>301</v>
      </c>
      <c r="L18" s="218">
        <v>44562</v>
      </c>
      <c r="M18" s="218">
        <v>46387</v>
      </c>
      <c r="N18" s="191">
        <f>IF(MONTH(M18)&lt;6,YEAR(M18),YEAR(M18)+1)</f>
        <v>2027</v>
      </c>
      <c r="O18" s="219">
        <v>162770.04</v>
      </c>
      <c r="P18" s="216" t="s">
        <v>428</v>
      </c>
      <c r="Q18" s="220">
        <f>IF(P18="Yes",O18*1,I18*3.56+O18)</f>
        <v>191036.44</v>
      </c>
      <c r="R18" s="71"/>
      <c r="S18" s="121"/>
      <c r="T18" s="121"/>
      <c r="U18" s="121"/>
      <c r="V18" s="65" t="s">
        <v>123</v>
      </c>
      <c r="W18" s="65"/>
      <c r="X18" s="71"/>
      <c r="Y18" s="68"/>
      <c r="Z18" s="72">
        <f>X18+Y18</f>
        <v>0</v>
      </c>
      <c r="AA18" s="68"/>
      <c r="AB18" s="68"/>
      <c r="AC18" s="68"/>
      <c r="AD18" s="68"/>
      <c r="AE18" s="68"/>
      <c r="AF18" s="71"/>
      <c r="AG18" s="68"/>
      <c r="AH18" s="72">
        <f>AF18+AG18</f>
        <v>0</v>
      </c>
      <c r="AI18" s="68"/>
      <c r="AJ18" s="68"/>
      <c r="AK18" s="68"/>
      <c r="AL18" s="68"/>
      <c r="AM18" s="68"/>
      <c r="AN18" s="71"/>
      <c r="AO18" s="68"/>
      <c r="AP18" s="72">
        <f>AN18+AO18</f>
        <v>0</v>
      </c>
      <c r="AQ18" s="68"/>
      <c r="AR18" s="68"/>
      <c r="AS18" s="68"/>
      <c r="AT18" s="68"/>
      <c r="AU18" s="68"/>
      <c r="AV18" s="71"/>
      <c r="AW18" s="68"/>
      <c r="AX18" s="72">
        <f>AV18+AW18</f>
        <v>0</v>
      </c>
      <c r="AY18" s="68"/>
      <c r="AZ18" s="68"/>
      <c r="BA18" s="68"/>
      <c r="BB18" s="68"/>
      <c r="BC18" s="68"/>
      <c r="BD18" s="71"/>
      <c r="BE18" s="68"/>
      <c r="BF18" s="72">
        <f>BD18+BE18</f>
        <v>0</v>
      </c>
      <c r="BG18" s="68"/>
      <c r="BH18" s="68"/>
      <c r="BI18" s="68"/>
      <c r="BJ18" s="68"/>
      <c r="BK18" s="68"/>
      <c r="BL18" s="101"/>
      <c r="BM18" s="101"/>
      <c r="BN18" s="101"/>
    </row>
    <row r="19" spans="1:66" s="102" customFormat="1" x14ac:dyDescent="0.35">
      <c r="A19" s="216" t="s">
        <v>425</v>
      </c>
      <c r="B19" s="216" t="s">
        <v>152</v>
      </c>
      <c r="C19" s="216" t="s">
        <v>153</v>
      </c>
      <c r="D19" s="191" t="s">
        <v>154</v>
      </c>
      <c r="E19" s="216"/>
      <c r="F19" s="216" t="s">
        <v>426</v>
      </c>
      <c r="G19" s="216" t="s">
        <v>300</v>
      </c>
      <c r="H19" s="216" t="s">
        <v>286</v>
      </c>
      <c r="I19" s="217">
        <v>240</v>
      </c>
      <c r="J19" s="216" t="s">
        <v>410</v>
      </c>
      <c r="K19" s="216" t="s">
        <v>427</v>
      </c>
      <c r="L19" s="218">
        <v>45292</v>
      </c>
      <c r="M19" s="218">
        <v>47118</v>
      </c>
      <c r="N19" s="191">
        <f>IF(MONTH(M19)&lt;6,YEAR(M19),YEAR(M19)+1)</f>
        <v>2029</v>
      </c>
      <c r="O19" s="219">
        <v>114000</v>
      </c>
      <c r="P19" s="216" t="s">
        <v>428</v>
      </c>
      <c r="Q19" s="220">
        <f>IF(P19="Yes",O19*1,I19*3.56+O19)</f>
        <v>114854.39999999999</v>
      </c>
      <c r="R19" s="71"/>
      <c r="S19" s="121"/>
      <c r="T19" s="121"/>
      <c r="U19" s="121"/>
      <c r="V19" s="65" t="s">
        <v>122</v>
      </c>
      <c r="W19" s="65"/>
      <c r="X19" s="68"/>
      <c r="Y19" s="68"/>
      <c r="Z19" s="72">
        <f>X19+Y19</f>
        <v>0</v>
      </c>
      <c r="AA19" s="68"/>
      <c r="AB19" s="68"/>
      <c r="AC19" s="68"/>
      <c r="AD19" s="68"/>
      <c r="AE19" s="68"/>
      <c r="AF19" s="68"/>
      <c r="AG19" s="68"/>
      <c r="AH19" s="72">
        <f>AF19+AG19</f>
        <v>0</v>
      </c>
      <c r="AI19" s="68"/>
      <c r="AJ19" s="68"/>
      <c r="AK19" s="68"/>
      <c r="AL19" s="68"/>
      <c r="AM19" s="68"/>
      <c r="AN19" s="68"/>
      <c r="AO19" s="68"/>
      <c r="AP19" s="72">
        <f>AN19+AO19</f>
        <v>0</v>
      </c>
      <c r="AQ19" s="68"/>
      <c r="AR19" s="68"/>
      <c r="AS19" s="68"/>
      <c r="AT19" s="68"/>
      <c r="AU19" s="68"/>
      <c r="AV19" s="68"/>
      <c r="AW19" s="68"/>
      <c r="AX19" s="72">
        <f>AV19+AW19</f>
        <v>0</v>
      </c>
      <c r="AY19" s="68"/>
      <c r="AZ19" s="68"/>
      <c r="BA19" s="68"/>
      <c r="BB19" s="68"/>
      <c r="BC19" s="68"/>
      <c r="BD19" s="68"/>
      <c r="BE19" s="68"/>
      <c r="BF19" s="72">
        <f>BD19+BE19</f>
        <v>0</v>
      </c>
      <c r="BG19" s="68"/>
      <c r="BH19" s="68"/>
      <c r="BI19" s="68"/>
      <c r="BJ19" s="68"/>
      <c r="BK19" s="68"/>
      <c r="BL19" s="69"/>
      <c r="BM19" s="69"/>
      <c r="BN19" s="69"/>
    </row>
    <row r="20" spans="1:66" s="102" customFormat="1" x14ac:dyDescent="0.35">
      <c r="A20" s="216" t="s">
        <v>325</v>
      </c>
      <c r="B20" s="216" t="s">
        <v>152</v>
      </c>
      <c r="C20" s="216" t="s">
        <v>153</v>
      </c>
      <c r="D20" s="191" t="s">
        <v>154</v>
      </c>
      <c r="E20" s="216" t="s">
        <v>326</v>
      </c>
      <c r="F20" s="216" t="s">
        <v>327</v>
      </c>
      <c r="G20" s="216" t="s">
        <v>328</v>
      </c>
      <c r="H20" s="216" t="s">
        <v>180</v>
      </c>
      <c r="I20" s="217">
        <v>5704</v>
      </c>
      <c r="J20" s="216" t="s">
        <v>159</v>
      </c>
      <c r="K20" s="216" t="s">
        <v>329</v>
      </c>
      <c r="L20" s="218">
        <v>44470</v>
      </c>
      <c r="M20" s="218">
        <v>46295</v>
      </c>
      <c r="N20" s="191">
        <f>IF(MONTH(M20)&lt;6,YEAR(M20),YEAR(M20)+1)</f>
        <v>2027</v>
      </c>
      <c r="O20" s="219">
        <v>111228</v>
      </c>
      <c r="P20" s="216" t="s">
        <v>428</v>
      </c>
      <c r="Q20" s="220">
        <f>IF(P20="Yes",O20*1,I20*3.56+O20)</f>
        <v>131534.24</v>
      </c>
      <c r="R20" s="71"/>
      <c r="S20" s="121"/>
      <c r="T20" s="121"/>
      <c r="U20" s="121"/>
      <c r="V20" s="65" t="s">
        <v>123</v>
      </c>
      <c r="W20" s="65"/>
      <c r="X20" s="71"/>
      <c r="Y20" s="68"/>
      <c r="Z20" s="72">
        <f>X20+Y20</f>
        <v>0</v>
      </c>
      <c r="AA20" s="68"/>
      <c r="AB20" s="68"/>
      <c r="AC20" s="68"/>
      <c r="AD20" s="68"/>
      <c r="AE20" s="68"/>
      <c r="AF20" s="71"/>
      <c r="AG20" s="68"/>
      <c r="AH20" s="72">
        <f>AF20+AG20</f>
        <v>0</v>
      </c>
      <c r="AI20" s="68"/>
      <c r="AJ20" s="68"/>
      <c r="AK20" s="68"/>
      <c r="AL20" s="68"/>
      <c r="AM20" s="68"/>
      <c r="AN20" s="71"/>
      <c r="AO20" s="68"/>
      <c r="AP20" s="72">
        <f>AN20+AO20</f>
        <v>0</v>
      </c>
      <c r="AQ20" s="68"/>
      <c r="AR20" s="68"/>
      <c r="AS20" s="68"/>
      <c r="AT20" s="68"/>
      <c r="AU20" s="68"/>
      <c r="AV20" s="71"/>
      <c r="AW20" s="68"/>
      <c r="AX20" s="72">
        <f>AV20+AW20</f>
        <v>0</v>
      </c>
      <c r="AY20" s="68"/>
      <c r="AZ20" s="68"/>
      <c r="BA20" s="68"/>
      <c r="BB20" s="68"/>
      <c r="BC20" s="68"/>
      <c r="BD20" s="71"/>
      <c r="BE20" s="68"/>
      <c r="BF20" s="72">
        <f>BD20+BE20</f>
        <v>0</v>
      </c>
      <c r="BG20" s="68"/>
      <c r="BH20" s="68"/>
      <c r="BI20" s="68"/>
      <c r="BJ20" s="68"/>
      <c r="BK20" s="68"/>
      <c r="BL20" s="101"/>
      <c r="BM20" s="101"/>
      <c r="BN20" s="101"/>
    </row>
    <row r="21" spans="1:66" s="102" customFormat="1" x14ac:dyDescent="0.35">
      <c r="A21" s="216" t="s">
        <v>246</v>
      </c>
      <c r="B21" s="216" t="s">
        <v>152</v>
      </c>
      <c r="C21" s="216" t="s">
        <v>153</v>
      </c>
      <c r="D21" s="191" t="s">
        <v>154</v>
      </c>
      <c r="E21" s="216" t="s">
        <v>247</v>
      </c>
      <c r="F21" s="216" t="s">
        <v>248</v>
      </c>
      <c r="G21" s="216" t="s">
        <v>249</v>
      </c>
      <c r="H21" s="216" t="s">
        <v>250</v>
      </c>
      <c r="I21" s="217">
        <v>1000</v>
      </c>
      <c r="J21" s="216" t="s">
        <v>159</v>
      </c>
      <c r="K21" s="216" t="s">
        <v>251</v>
      </c>
      <c r="L21" s="218">
        <v>44713</v>
      </c>
      <c r="M21" s="218">
        <v>46538</v>
      </c>
      <c r="N21" s="191">
        <f>IF(MONTH(M21)&lt;6,YEAR(M21),YEAR(M21)+1)</f>
        <v>2027</v>
      </c>
      <c r="O21" s="219">
        <v>14400</v>
      </c>
      <c r="P21" s="216" t="s">
        <v>428</v>
      </c>
      <c r="Q21" s="220">
        <f>IF(P21="Yes",O21*1,I21*3.56+O21)</f>
        <v>17960</v>
      </c>
      <c r="R21" s="71"/>
      <c r="S21" s="121"/>
      <c r="T21" s="121"/>
      <c r="U21" s="121"/>
      <c r="V21" s="65" t="s">
        <v>123</v>
      </c>
      <c r="W21" s="65"/>
      <c r="X21" s="71"/>
      <c r="Y21" s="68"/>
      <c r="Z21" s="72">
        <f>X21+Y21</f>
        <v>0</v>
      </c>
      <c r="AA21" s="68"/>
      <c r="AB21" s="68"/>
      <c r="AC21" s="68"/>
      <c r="AD21" s="68"/>
      <c r="AE21" s="68"/>
      <c r="AF21" s="71"/>
      <c r="AG21" s="68"/>
      <c r="AH21" s="72">
        <f>AF21+AG21</f>
        <v>0</v>
      </c>
      <c r="AI21" s="68"/>
      <c r="AJ21" s="68"/>
      <c r="AK21" s="68"/>
      <c r="AL21" s="68"/>
      <c r="AM21" s="68"/>
      <c r="AN21" s="71"/>
      <c r="AO21" s="68"/>
      <c r="AP21" s="72">
        <f>AN21+AO21</f>
        <v>0</v>
      </c>
      <c r="AQ21" s="68"/>
      <c r="AR21" s="68"/>
      <c r="AS21" s="68"/>
      <c r="AT21" s="68"/>
      <c r="AU21" s="68"/>
      <c r="AV21" s="71"/>
      <c r="AW21" s="68"/>
      <c r="AX21" s="72">
        <f>AV21+AW21</f>
        <v>0</v>
      </c>
      <c r="AY21" s="68"/>
      <c r="AZ21" s="68"/>
      <c r="BA21" s="68"/>
      <c r="BB21" s="68"/>
      <c r="BC21" s="68"/>
      <c r="BD21" s="71"/>
      <c r="BE21" s="68"/>
      <c r="BF21" s="72">
        <f>BD21+BE21</f>
        <v>0</v>
      </c>
      <c r="BG21" s="68"/>
      <c r="BH21" s="68"/>
      <c r="BI21" s="68"/>
      <c r="BJ21" s="68"/>
      <c r="BK21" s="68"/>
      <c r="BL21" s="101"/>
      <c r="BM21" s="101"/>
      <c r="BN21" s="101"/>
    </row>
    <row r="22" spans="1:66" s="102" customFormat="1" x14ac:dyDescent="0.35">
      <c r="A22" s="216" t="s">
        <v>257</v>
      </c>
      <c r="B22" s="216" t="s">
        <v>152</v>
      </c>
      <c r="C22" s="216" t="s">
        <v>153</v>
      </c>
      <c r="D22" s="191" t="s">
        <v>154</v>
      </c>
      <c r="E22" s="216" t="s">
        <v>258</v>
      </c>
      <c r="F22" s="216" t="s">
        <v>259</v>
      </c>
      <c r="G22" s="216" t="s">
        <v>260</v>
      </c>
      <c r="H22" s="216" t="s">
        <v>261</v>
      </c>
      <c r="I22" s="217">
        <v>4891</v>
      </c>
      <c r="J22" s="216" t="s">
        <v>159</v>
      </c>
      <c r="K22" s="216" t="s">
        <v>262</v>
      </c>
      <c r="L22" s="218">
        <v>45108</v>
      </c>
      <c r="M22" s="218">
        <v>46934</v>
      </c>
      <c r="N22" s="191">
        <f>IF(MONTH(M22)&lt;6,YEAR(M22),YEAR(M22)+1)</f>
        <v>2029</v>
      </c>
      <c r="O22" s="219">
        <v>66000</v>
      </c>
      <c r="P22" s="216" t="s">
        <v>428</v>
      </c>
      <c r="Q22" s="220">
        <f>IF(P22="Yes",O22*1,I22*3.56+O22)</f>
        <v>83411.959999999992</v>
      </c>
      <c r="R22" s="71"/>
      <c r="S22" s="121"/>
      <c r="T22" s="121"/>
      <c r="U22" s="121"/>
      <c r="V22" s="65" t="s">
        <v>122</v>
      </c>
      <c r="W22" s="65"/>
      <c r="X22" s="71"/>
      <c r="Y22" s="68"/>
      <c r="Z22" s="72">
        <f>X22+Y22</f>
        <v>0</v>
      </c>
      <c r="AA22" s="68"/>
      <c r="AB22" s="68"/>
      <c r="AC22" s="68"/>
      <c r="AD22" s="68"/>
      <c r="AE22" s="68"/>
      <c r="AF22" s="71"/>
      <c r="AG22" s="68"/>
      <c r="AH22" s="72">
        <f>AF22+AG22</f>
        <v>0</v>
      </c>
      <c r="AI22" s="68"/>
      <c r="AJ22" s="68"/>
      <c r="AK22" s="68"/>
      <c r="AL22" s="68"/>
      <c r="AM22" s="68"/>
      <c r="AN22" s="71"/>
      <c r="AO22" s="68"/>
      <c r="AP22" s="72">
        <f>AN22+AO22</f>
        <v>0</v>
      </c>
      <c r="AQ22" s="68"/>
      <c r="AR22" s="68"/>
      <c r="AS22" s="68"/>
      <c r="AT22" s="68"/>
      <c r="AU22" s="68"/>
      <c r="AV22" s="71"/>
      <c r="AW22" s="68"/>
      <c r="AX22" s="72">
        <f>AV22+AW22</f>
        <v>0</v>
      </c>
      <c r="AY22" s="68"/>
      <c r="AZ22" s="68"/>
      <c r="BA22" s="68"/>
      <c r="BB22" s="68"/>
      <c r="BC22" s="68"/>
      <c r="BD22" s="71"/>
      <c r="BE22" s="68"/>
      <c r="BF22" s="72">
        <f>BD22+BE22</f>
        <v>0</v>
      </c>
      <c r="BG22" s="68"/>
      <c r="BH22" s="68"/>
      <c r="BI22" s="68"/>
      <c r="BJ22" s="68"/>
      <c r="BK22" s="68"/>
      <c r="BL22" s="101"/>
      <c r="BM22" s="101"/>
      <c r="BN22" s="101"/>
    </row>
    <row r="23" spans="1:66" s="102" customFormat="1" x14ac:dyDescent="0.35">
      <c r="A23" s="216" t="s">
        <v>223</v>
      </c>
      <c r="B23" s="216" t="s">
        <v>152</v>
      </c>
      <c r="C23" s="216" t="s">
        <v>153</v>
      </c>
      <c r="D23" s="191" t="s">
        <v>154</v>
      </c>
      <c r="E23" s="216" t="s">
        <v>224</v>
      </c>
      <c r="F23" s="216" t="s">
        <v>225</v>
      </c>
      <c r="G23" s="216" t="s">
        <v>226</v>
      </c>
      <c r="H23" s="216" t="s">
        <v>227</v>
      </c>
      <c r="I23" s="217">
        <v>1157</v>
      </c>
      <c r="J23" s="216" t="s">
        <v>159</v>
      </c>
      <c r="K23" s="216" t="s">
        <v>228</v>
      </c>
      <c r="L23" s="218">
        <v>44470</v>
      </c>
      <c r="M23" s="218">
        <v>46295</v>
      </c>
      <c r="N23" s="191">
        <f>IF(MONTH(M23)&lt;6,YEAR(M23),YEAR(M23)+1)</f>
        <v>2027</v>
      </c>
      <c r="O23" s="219">
        <v>10413</v>
      </c>
      <c r="P23" s="216" t="s">
        <v>428</v>
      </c>
      <c r="Q23" s="220">
        <f>IF(P23="Yes",O23*1,I23*3.56+O23)</f>
        <v>14531.92</v>
      </c>
      <c r="R23" s="71"/>
      <c r="S23" s="121"/>
      <c r="T23" s="121"/>
      <c r="U23" s="121"/>
      <c r="V23" s="65" t="s">
        <v>123</v>
      </c>
      <c r="W23" s="65"/>
      <c r="X23" s="71"/>
      <c r="Y23" s="68"/>
      <c r="Z23" s="72">
        <f>X23+Y23</f>
        <v>0</v>
      </c>
      <c r="AA23" s="68"/>
      <c r="AB23" s="68"/>
      <c r="AC23" s="68"/>
      <c r="AD23" s="68"/>
      <c r="AE23" s="68"/>
      <c r="AF23" s="71"/>
      <c r="AG23" s="68"/>
      <c r="AH23" s="72">
        <f>AF23+AG23</f>
        <v>0</v>
      </c>
      <c r="AI23" s="68"/>
      <c r="AJ23" s="68"/>
      <c r="AK23" s="68"/>
      <c r="AL23" s="68"/>
      <c r="AM23" s="68"/>
      <c r="AN23" s="71"/>
      <c r="AO23" s="68"/>
      <c r="AP23" s="72">
        <f>AN23+AO23</f>
        <v>0</v>
      </c>
      <c r="AQ23" s="68"/>
      <c r="AR23" s="68"/>
      <c r="AS23" s="68"/>
      <c r="AT23" s="68"/>
      <c r="AU23" s="68"/>
      <c r="AV23" s="71"/>
      <c r="AW23" s="68"/>
      <c r="AX23" s="72">
        <f>AV23+AW23</f>
        <v>0</v>
      </c>
      <c r="AY23" s="68"/>
      <c r="AZ23" s="68"/>
      <c r="BA23" s="68"/>
      <c r="BB23" s="68"/>
      <c r="BC23" s="68"/>
      <c r="BD23" s="71"/>
      <c r="BE23" s="68"/>
      <c r="BF23" s="72">
        <f>BD23+BE23</f>
        <v>0</v>
      </c>
      <c r="BG23" s="68"/>
      <c r="BH23" s="68"/>
      <c r="BI23" s="68"/>
      <c r="BJ23" s="68"/>
      <c r="BK23" s="68"/>
      <c r="BL23" s="101"/>
      <c r="BM23" s="101"/>
      <c r="BN23" s="101"/>
    </row>
    <row r="24" spans="1:66" s="102" customFormat="1" x14ac:dyDescent="0.35">
      <c r="A24" s="216" t="s">
        <v>396</v>
      </c>
      <c r="B24" s="216" t="s">
        <v>152</v>
      </c>
      <c r="C24" s="216" t="s">
        <v>153</v>
      </c>
      <c r="D24" s="191" t="s">
        <v>154</v>
      </c>
      <c r="E24" s="216" t="s">
        <v>397</v>
      </c>
      <c r="F24" s="216" t="s">
        <v>398</v>
      </c>
      <c r="G24" s="216" t="s">
        <v>399</v>
      </c>
      <c r="H24" s="216" t="s">
        <v>400</v>
      </c>
      <c r="I24" s="217">
        <v>3848</v>
      </c>
      <c r="J24" s="216" t="s">
        <v>159</v>
      </c>
      <c r="K24" s="216" t="s">
        <v>401</v>
      </c>
      <c r="L24" s="218">
        <v>44652</v>
      </c>
      <c r="M24" s="218">
        <v>46477</v>
      </c>
      <c r="N24" s="191">
        <f>IF(MONTH(M24)&lt;6,YEAR(M24),YEAR(M24)+1)</f>
        <v>2027</v>
      </c>
      <c r="O24" s="219">
        <v>76959.960000000006</v>
      </c>
      <c r="P24" s="216" t="s">
        <v>428</v>
      </c>
      <c r="Q24" s="220">
        <f>IF(P24="Yes",O24*1,I24*3.56+O24)</f>
        <v>90658.840000000011</v>
      </c>
      <c r="R24" s="71"/>
      <c r="S24" s="121"/>
      <c r="T24" s="121"/>
      <c r="U24" s="121"/>
      <c r="V24" s="65" t="s">
        <v>123</v>
      </c>
      <c r="W24" s="65"/>
      <c r="X24" s="71"/>
      <c r="Y24" s="68"/>
      <c r="Z24" s="72">
        <f>X24+Y24</f>
        <v>0</v>
      </c>
      <c r="AA24" s="68"/>
      <c r="AB24" s="68"/>
      <c r="AC24" s="68"/>
      <c r="AD24" s="68"/>
      <c r="AE24" s="68"/>
      <c r="AF24" s="71"/>
      <c r="AG24" s="68"/>
      <c r="AH24" s="72">
        <f>AF24+AG24</f>
        <v>0</v>
      </c>
      <c r="AI24" s="68"/>
      <c r="AJ24" s="68"/>
      <c r="AK24" s="68"/>
      <c r="AL24" s="68"/>
      <c r="AM24" s="68"/>
      <c r="AN24" s="71"/>
      <c r="AO24" s="68"/>
      <c r="AP24" s="72">
        <f>AN24+AO24</f>
        <v>0</v>
      </c>
      <c r="AQ24" s="68"/>
      <c r="AR24" s="68"/>
      <c r="AS24" s="68"/>
      <c r="AT24" s="68"/>
      <c r="AU24" s="68"/>
      <c r="AV24" s="71"/>
      <c r="AW24" s="68"/>
      <c r="AX24" s="72">
        <f>AV24+AW24</f>
        <v>0</v>
      </c>
      <c r="AY24" s="68"/>
      <c r="AZ24" s="68"/>
      <c r="BA24" s="68"/>
      <c r="BB24" s="68"/>
      <c r="BC24" s="68"/>
      <c r="BD24" s="71"/>
      <c r="BE24" s="68"/>
      <c r="BF24" s="72">
        <f>BD24+BE24</f>
        <v>0</v>
      </c>
      <c r="BG24" s="68"/>
      <c r="BH24" s="68"/>
      <c r="BI24" s="68"/>
      <c r="BJ24" s="68"/>
      <c r="BK24" s="68"/>
      <c r="BL24" s="101"/>
      <c r="BM24" s="101"/>
      <c r="BN24" s="101"/>
    </row>
    <row r="25" spans="1:66" s="102" customFormat="1" x14ac:dyDescent="0.35">
      <c r="A25" s="216" t="s">
        <v>206</v>
      </c>
      <c r="B25" s="216" t="s">
        <v>152</v>
      </c>
      <c r="C25" s="216" t="s">
        <v>153</v>
      </c>
      <c r="D25" s="191" t="s">
        <v>154</v>
      </c>
      <c r="E25" s="216" t="s">
        <v>207</v>
      </c>
      <c r="F25" s="216" t="s">
        <v>208</v>
      </c>
      <c r="G25" s="216" t="s">
        <v>209</v>
      </c>
      <c r="H25" s="216" t="s">
        <v>210</v>
      </c>
      <c r="I25" s="217">
        <v>7676</v>
      </c>
      <c r="J25" s="216" t="s">
        <v>159</v>
      </c>
      <c r="K25" s="216" t="s">
        <v>211</v>
      </c>
      <c r="L25" s="218">
        <v>45108</v>
      </c>
      <c r="M25" s="218">
        <v>46934</v>
      </c>
      <c r="N25" s="191">
        <f>IF(MONTH(M25)&lt;6,YEAR(M25),YEAR(M25)+1)</f>
        <v>2029</v>
      </c>
      <c r="O25" s="219">
        <v>125272.32000000001</v>
      </c>
      <c r="P25" s="216" t="s">
        <v>428</v>
      </c>
      <c r="Q25" s="220">
        <f>IF(P25="Yes",O25*1,I25*3.56+O25)</f>
        <v>152598.88</v>
      </c>
      <c r="R25" s="71"/>
      <c r="S25" s="121"/>
      <c r="T25" s="121"/>
      <c r="U25" s="121"/>
      <c r="V25" s="65" t="s">
        <v>122</v>
      </c>
      <c r="W25" s="65"/>
      <c r="X25" s="71"/>
      <c r="Y25" s="68"/>
      <c r="Z25" s="72">
        <f>X25+Y25</f>
        <v>0</v>
      </c>
      <c r="AA25" s="68"/>
      <c r="AB25" s="68"/>
      <c r="AC25" s="68"/>
      <c r="AD25" s="68"/>
      <c r="AE25" s="68"/>
      <c r="AF25" s="71"/>
      <c r="AG25" s="68"/>
      <c r="AH25" s="72">
        <f>AF25+AG25</f>
        <v>0</v>
      </c>
      <c r="AI25" s="68"/>
      <c r="AJ25" s="68"/>
      <c r="AK25" s="68"/>
      <c r="AL25" s="68"/>
      <c r="AM25" s="68"/>
      <c r="AN25" s="71"/>
      <c r="AO25" s="68"/>
      <c r="AP25" s="72">
        <f>AN25+AO25</f>
        <v>0</v>
      </c>
      <c r="AQ25" s="68"/>
      <c r="AR25" s="68"/>
      <c r="AS25" s="68"/>
      <c r="AT25" s="68"/>
      <c r="AU25" s="68"/>
      <c r="AV25" s="71"/>
      <c r="AW25" s="68"/>
      <c r="AX25" s="72">
        <f>AV25+AW25</f>
        <v>0</v>
      </c>
      <c r="AY25" s="68"/>
      <c r="AZ25" s="68"/>
      <c r="BA25" s="68"/>
      <c r="BB25" s="68"/>
      <c r="BC25" s="68"/>
      <c r="BD25" s="71"/>
      <c r="BE25" s="68"/>
      <c r="BF25" s="72">
        <f>BD25+BE25</f>
        <v>0</v>
      </c>
      <c r="BG25" s="68"/>
      <c r="BH25" s="68"/>
      <c r="BI25" s="68"/>
      <c r="BJ25" s="68"/>
      <c r="BK25" s="68"/>
      <c r="BL25" s="101"/>
      <c r="BM25" s="101"/>
      <c r="BN25" s="101"/>
    </row>
    <row r="26" spans="1:66" s="102" customFormat="1" x14ac:dyDescent="0.35">
      <c r="A26" s="216" t="s">
        <v>308</v>
      </c>
      <c r="B26" s="216" t="s">
        <v>152</v>
      </c>
      <c r="C26" s="216" t="s">
        <v>153</v>
      </c>
      <c r="D26" s="191" t="s">
        <v>154</v>
      </c>
      <c r="E26" s="216" t="s">
        <v>309</v>
      </c>
      <c r="F26" s="216" t="s">
        <v>310</v>
      </c>
      <c r="G26" s="216" t="s">
        <v>311</v>
      </c>
      <c r="H26" s="216" t="s">
        <v>180</v>
      </c>
      <c r="I26" s="217">
        <v>4780</v>
      </c>
      <c r="J26" s="216" t="s">
        <v>159</v>
      </c>
      <c r="K26" s="216" t="s">
        <v>312</v>
      </c>
      <c r="L26" s="218">
        <v>44927</v>
      </c>
      <c r="M26" s="218">
        <v>46752</v>
      </c>
      <c r="N26" s="191">
        <f>IF(MONTH(M26)&lt;6,YEAR(M26),YEAR(M26)+1)</f>
        <v>2028</v>
      </c>
      <c r="O26" s="219">
        <v>121890</v>
      </c>
      <c r="P26" s="216" t="s">
        <v>429</v>
      </c>
      <c r="Q26" s="220">
        <f>IF(P26="Yes",O26*1,I26*3.56+O26)</f>
        <v>121890</v>
      </c>
      <c r="R26" s="71"/>
      <c r="S26" s="121"/>
      <c r="T26" s="121"/>
      <c r="U26" s="121"/>
      <c r="V26" s="65" t="s">
        <v>121</v>
      </c>
      <c r="W26" s="65"/>
      <c r="X26" s="71"/>
      <c r="Y26" s="68"/>
      <c r="Z26" s="72">
        <f>X26+Y26</f>
        <v>0</v>
      </c>
      <c r="AA26" s="68"/>
      <c r="AB26" s="68"/>
      <c r="AC26" s="68"/>
      <c r="AD26" s="68"/>
      <c r="AE26" s="68"/>
      <c r="AF26" s="71"/>
      <c r="AG26" s="68"/>
      <c r="AH26" s="72">
        <f>AF26+AG26</f>
        <v>0</v>
      </c>
      <c r="AI26" s="68"/>
      <c r="AJ26" s="68"/>
      <c r="AK26" s="68"/>
      <c r="AL26" s="68"/>
      <c r="AM26" s="68"/>
      <c r="AN26" s="71"/>
      <c r="AO26" s="68"/>
      <c r="AP26" s="72">
        <f>AN26+AO26</f>
        <v>0</v>
      </c>
      <c r="AQ26" s="68"/>
      <c r="AR26" s="68"/>
      <c r="AS26" s="68"/>
      <c r="AT26" s="68"/>
      <c r="AU26" s="68"/>
      <c r="AV26" s="71"/>
      <c r="AW26" s="68"/>
      <c r="AX26" s="72">
        <f>AV26+AW26</f>
        <v>0</v>
      </c>
      <c r="AY26" s="68"/>
      <c r="AZ26" s="68"/>
      <c r="BA26" s="68"/>
      <c r="BB26" s="68"/>
      <c r="BC26" s="68"/>
      <c r="BD26" s="71"/>
      <c r="BE26" s="68"/>
      <c r="BF26" s="72">
        <f>BD26+BE26</f>
        <v>0</v>
      </c>
      <c r="BG26" s="68"/>
      <c r="BH26" s="68"/>
      <c r="BI26" s="68"/>
      <c r="BJ26" s="68"/>
      <c r="BK26" s="68"/>
      <c r="BL26" s="101"/>
      <c r="BM26" s="101"/>
      <c r="BN26" s="101"/>
    </row>
    <row r="27" spans="1:66" s="102" customFormat="1" x14ac:dyDescent="0.35">
      <c r="A27" s="216" t="s">
        <v>421</v>
      </c>
      <c r="B27" s="216" t="s">
        <v>152</v>
      </c>
      <c r="C27" s="216" t="s">
        <v>153</v>
      </c>
      <c r="D27" s="191" t="s">
        <v>154</v>
      </c>
      <c r="E27" s="216"/>
      <c r="F27" s="216" t="s">
        <v>422</v>
      </c>
      <c r="G27" s="216" t="s">
        <v>423</v>
      </c>
      <c r="H27" s="216" t="s">
        <v>317</v>
      </c>
      <c r="I27" s="217">
        <v>7746</v>
      </c>
      <c r="J27" s="216" t="s">
        <v>333</v>
      </c>
      <c r="K27" s="216" t="s">
        <v>424</v>
      </c>
      <c r="L27" s="218">
        <v>44136</v>
      </c>
      <c r="M27" s="218">
        <v>47787</v>
      </c>
      <c r="N27" s="191">
        <f>IF(MONTH(M27)&lt;6,YEAR(M27),YEAR(M27)+1)</f>
        <v>2031</v>
      </c>
      <c r="O27" s="219">
        <v>182031</v>
      </c>
      <c r="P27" s="216" t="s">
        <v>429</v>
      </c>
      <c r="Q27" s="220">
        <f>IF(P27="Yes",O27*1,I27*3.56+O27)</f>
        <v>182031</v>
      </c>
      <c r="R27" s="71"/>
      <c r="S27" s="121"/>
      <c r="T27" s="121"/>
      <c r="U27" s="121"/>
      <c r="V27" s="65" t="s">
        <v>122</v>
      </c>
      <c r="W27" s="65"/>
      <c r="X27" s="68"/>
      <c r="Y27" s="68"/>
      <c r="Z27" s="72">
        <f>X27+Y27</f>
        <v>0</v>
      </c>
      <c r="AA27" s="68"/>
      <c r="AB27" s="68"/>
      <c r="AC27" s="68"/>
      <c r="AD27" s="68"/>
      <c r="AE27" s="68"/>
      <c r="AF27" s="68"/>
      <c r="AG27" s="68"/>
      <c r="AH27" s="72">
        <f>AF27+AG27</f>
        <v>0</v>
      </c>
      <c r="AI27" s="68"/>
      <c r="AJ27" s="68"/>
      <c r="AK27" s="68"/>
      <c r="AL27" s="68"/>
      <c r="AM27" s="68"/>
      <c r="AN27" s="68"/>
      <c r="AO27" s="68"/>
      <c r="AP27" s="72">
        <f>AN27+AO27</f>
        <v>0</v>
      </c>
      <c r="AQ27" s="68"/>
      <c r="AR27" s="68"/>
      <c r="AS27" s="68"/>
      <c r="AT27" s="68"/>
      <c r="AU27" s="68"/>
      <c r="AV27" s="68"/>
      <c r="AW27" s="68"/>
      <c r="AX27" s="72">
        <f>AV27+AW27</f>
        <v>0</v>
      </c>
      <c r="AY27" s="68"/>
      <c r="AZ27" s="68"/>
      <c r="BA27" s="68"/>
      <c r="BB27" s="68"/>
      <c r="BC27" s="68"/>
      <c r="BD27" s="68"/>
      <c r="BE27" s="68"/>
      <c r="BF27" s="72">
        <f>BD27+BE27</f>
        <v>0</v>
      </c>
      <c r="BG27" s="68"/>
      <c r="BH27" s="68"/>
      <c r="BI27" s="68"/>
      <c r="BJ27" s="68"/>
      <c r="BK27" s="68"/>
      <c r="BL27" s="101"/>
      <c r="BM27" s="101"/>
      <c r="BN27" s="101"/>
    </row>
    <row r="28" spans="1:66" s="102" customFormat="1" x14ac:dyDescent="0.35">
      <c r="A28" s="216" t="s">
        <v>391</v>
      </c>
      <c r="B28" s="216" t="s">
        <v>152</v>
      </c>
      <c r="C28" s="216" t="s">
        <v>153</v>
      </c>
      <c r="D28" s="191" t="s">
        <v>154</v>
      </c>
      <c r="E28" s="216"/>
      <c r="F28" s="216" t="s">
        <v>392</v>
      </c>
      <c r="G28" s="216" t="s">
        <v>393</v>
      </c>
      <c r="H28" s="216" t="s">
        <v>394</v>
      </c>
      <c r="I28" s="217">
        <v>8624</v>
      </c>
      <c r="J28" s="216" t="s">
        <v>333</v>
      </c>
      <c r="K28" s="216" t="s">
        <v>395</v>
      </c>
      <c r="L28" s="218">
        <v>44652</v>
      </c>
      <c r="M28" s="218">
        <v>48304</v>
      </c>
      <c r="N28" s="191">
        <f>IF(MONTH(M28)&lt;6,YEAR(M28),YEAR(M28)+1)</f>
        <v>2032</v>
      </c>
      <c r="O28" s="219">
        <v>206544.84</v>
      </c>
      <c r="P28" s="216" t="s">
        <v>428</v>
      </c>
      <c r="Q28" s="220">
        <f>IF(P28="Yes",O28*1,I28*3.56+O28)</f>
        <v>237246.28</v>
      </c>
      <c r="R28" s="71"/>
      <c r="S28" s="121"/>
      <c r="T28" s="121"/>
      <c r="U28" s="121"/>
      <c r="V28" s="65" t="s">
        <v>122</v>
      </c>
      <c r="W28" s="65"/>
      <c r="X28" s="71"/>
      <c r="Y28" s="68"/>
      <c r="Z28" s="72">
        <f>X28+Y28</f>
        <v>0</v>
      </c>
      <c r="AA28" s="68"/>
      <c r="AB28" s="68"/>
      <c r="AC28" s="68"/>
      <c r="AD28" s="68"/>
      <c r="AE28" s="68"/>
      <c r="AF28" s="71"/>
      <c r="AG28" s="68"/>
      <c r="AH28" s="72">
        <f>AF28+AG28</f>
        <v>0</v>
      </c>
      <c r="AI28" s="68"/>
      <c r="AJ28" s="68"/>
      <c r="AK28" s="68"/>
      <c r="AL28" s="68"/>
      <c r="AM28" s="68"/>
      <c r="AN28" s="71"/>
      <c r="AO28" s="68"/>
      <c r="AP28" s="72">
        <f>AN28+AO28</f>
        <v>0</v>
      </c>
      <c r="AQ28" s="68"/>
      <c r="AR28" s="68"/>
      <c r="AS28" s="68"/>
      <c r="AT28" s="68"/>
      <c r="AU28" s="68"/>
      <c r="AV28" s="71"/>
      <c r="AW28" s="68"/>
      <c r="AX28" s="72">
        <f>AV28+AW28</f>
        <v>0</v>
      </c>
      <c r="AY28" s="68"/>
      <c r="AZ28" s="68"/>
      <c r="BA28" s="68"/>
      <c r="BB28" s="68"/>
      <c r="BC28" s="68"/>
      <c r="BD28" s="71"/>
      <c r="BE28" s="68"/>
      <c r="BF28" s="72">
        <f>BD28+BE28</f>
        <v>0</v>
      </c>
      <c r="BG28" s="68"/>
      <c r="BH28" s="68"/>
      <c r="BI28" s="68"/>
      <c r="BJ28" s="68"/>
      <c r="BK28" s="68"/>
      <c r="BL28" s="101"/>
      <c r="BM28" s="101"/>
      <c r="BN28" s="101"/>
    </row>
    <row r="29" spans="1:66" s="102" customFormat="1" x14ac:dyDescent="0.35">
      <c r="A29" s="216" t="s">
        <v>282</v>
      </c>
      <c r="B29" s="216" t="s">
        <v>152</v>
      </c>
      <c r="C29" s="216" t="s">
        <v>153</v>
      </c>
      <c r="D29" s="191" t="s">
        <v>154</v>
      </c>
      <c r="E29" s="216" t="s">
        <v>283</v>
      </c>
      <c r="F29" s="216" t="s">
        <v>284</v>
      </c>
      <c r="G29" s="216" t="s">
        <v>285</v>
      </c>
      <c r="H29" s="216" t="s">
        <v>286</v>
      </c>
      <c r="I29" s="217">
        <v>9834</v>
      </c>
      <c r="J29" s="216" t="s">
        <v>159</v>
      </c>
      <c r="K29" s="216" t="s">
        <v>287</v>
      </c>
      <c r="L29" s="218">
        <v>44166</v>
      </c>
      <c r="M29" s="218">
        <v>45991</v>
      </c>
      <c r="N29" s="191">
        <f>IF(MONTH(M29)&lt;6,YEAR(M29),YEAR(M29)+1)</f>
        <v>2026</v>
      </c>
      <c r="O29" s="219">
        <v>280760.76</v>
      </c>
      <c r="P29" s="216" t="s">
        <v>428</v>
      </c>
      <c r="Q29" s="220">
        <f>IF(P29="Yes",O29*1,I29*3.56+O29)</f>
        <v>315769.8</v>
      </c>
      <c r="R29" s="71"/>
      <c r="S29" s="121"/>
      <c r="T29" s="121"/>
      <c r="U29" s="121"/>
      <c r="V29" s="65" t="s">
        <v>123</v>
      </c>
      <c r="W29" s="65"/>
      <c r="X29" s="71"/>
      <c r="Y29" s="68"/>
      <c r="Z29" s="72">
        <f>X29+Y29</f>
        <v>0</v>
      </c>
      <c r="AA29" s="68"/>
      <c r="AB29" s="68"/>
      <c r="AC29" s="68"/>
      <c r="AD29" s="68"/>
      <c r="AE29" s="68"/>
      <c r="AF29" s="71"/>
      <c r="AG29" s="68"/>
      <c r="AH29" s="72">
        <f>AF29+AG29</f>
        <v>0</v>
      </c>
      <c r="AI29" s="68"/>
      <c r="AJ29" s="68"/>
      <c r="AK29" s="68"/>
      <c r="AL29" s="68"/>
      <c r="AM29" s="68"/>
      <c r="AN29" s="71"/>
      <c r="AO29" s="68"/>
      <c r="AP29" s="72">
        <f>AN29+AO29</f>
        <v>0</v>
      </c>
      <c r="AQ29" s="68"/>
      <c r="AR29" s="68"/>
      <c r="AS29" s="68"/>
      <c r="AT29" s="68"/>
      <c r="AU29" s="68"/>
      <c r="AV29" s="71"/>
      <c r="AW29" s="68"/>
      <c r="AX29" s="72">
        <f>AV29+AW29</f>
        <v>0</v>
      </c>
      <c r="AY29" s="68"/>
      <c r="AZ29" s="68"/>
      <c r="BA29" s="68"/>
      <c r="BB29" s="68"/>
      <c r="BC29" s="68"/>
      <c r="BD29" s="71"/>
      <c r="BE29" s="68"/>
      <c r="BF29" s="72">
        <f>BD29+BE29</f>
        <v>0</v>
      </c>
      <c r="BG29" s="68"/>
      <c r="BH29" s="68"/>
      <c r="BI29" s="68"/>
      <c r="BJ29" s="68"/>
      <c r="BK29" s="68"/>
      <c r="BL29" s="101"/>
      <c r="BM29" s="101"/>
      <c r="BN29" s="101"/>
    </row>
    <row r="30" spans="1:66" s="102" customFormat="1" x14ac:dyDescent="0.35">
      <c r="A30" s="216" t="s">
        <v>269</v>
      </c>
      <c r="B30" s="216" t="s">
        <v>152</v>
      </c>
      <c r="C30" s="216" t="s">
        <v>153</v>
      </c>
      <c r="D30" s="191" t="s">
        <v>154</v>
      </c>
      <c r="E30" s="216" t="s">
        <v>270</v>
      </c>
      <c r="F30" s="216" t="s">
        <v>271</v>
      </c>
      <c r="G30" s="216" t="s">
        <v>270</v>
      </c>
      <c r="H30" s="216" t="s">
        <v>233</v>
      </c>
      <c r="I30" s="217">
        <v>3778</v>
      </c>
      <c r="J30" s="216" t="s">
        <v>159</v>
      </c>
      <c r="K30" s="216" t="s">
        <v>272</v>
      </c>
      <c r="L30" s="218">
        <v>45078</v>
      </c>
      <c r="M30" s="218">
        <v>46904</v>
      </c>
      <c r="N30" s="191">
        <f>IF(MONTH(M30)&lt;6,YEAR(M30),YEAR(M30)+1)</f>
        <v>2028</v>
      </c>
      <c r="O30" s="219">
        <v>75371.16</v>
      </c>
      <c r="P30" s="216" t="s">
        <v>428</v>
      </c>
      <c r="Q30" s="220">
        <f>IF(P30="Yes",O30*1,I30*3.56+O30)</f>
        <v>88820.84</v>
      </c>
      <c r="R30" s="71"/>
      <c r="S30" s="121"/>
      <c r="T30" s="121"/>
      <c r="U30" s="121"/>
      <c r="V30" s="65" t="s">
        <v>122</v>
      </c>
      <c r="W30" s="65"/>
      <c r="X30" s="71"/>
      <c r="Y30" s="68"/>
      <c r="Z30" s="72">
        <f>X30+Y30</f>
        <v>0</v>
      </c>
      <c r="AA30" s="68"/>
      <c r="AB30" s="68"/>
      <c r="AC30" s="68"/>
      <c r="AD30" s="68"/>
      <c r="AE30" s="68"/>
      <c r="AF30" s="71"/>
      <c r="AG30" s="68"/>
      <c r="AH30" s="72">
        <f>AF30+AG30</f>
        <v>0</v>
      </c>
      <c r="AI30" s="68"/>
      <c r="AJ30" s="68"/>
      <c r="AK30" s="68"/>
      <c r="AL30" s="68"/>
      <c r="AM30" s="68"/>
      <c r="AN30" s="71"/>
      <c r="AO30" s="68"/>
      <c r="AP30" s="72">
        <f>AN30+AO30</f>
        <v>0</v>
      </c>
      <c r="AQ30" s="68"/>
      <c r="AR30" s="68"/>
      <c r="AS30" s="68"/>
      <c r="AT30" s="68"/>
      <c r="AU30" s="68"/>
      <c r="AV30" s="71"/>
      <c r="AW30" s="68"/>
      <c r="AX30" s="72">
        <f>AV30+AW30</f>
        <v>0</v>
      </c>
      <c r="AY30" s="68"/>
      <c r="AZ30" s="68"/>
      <c r="BA30" s="68"/>
      <c r="BB30" s="68"/>
      <c r="BC30" s="68"/>
      <c r="BD30" s="71"/>
      <c r="BE30" s="68"/>
      <c r="BF30" s="72">
        <f>BD30+BE30</f>
        <v>0</v>
      </c>
      <c r="BG30" s="68"/>
      <c r="BH30" s="68"/>
      <c r="BI30" s="68"/>
      <c r="BJ30" s="68"/>
      <c r="BK30" s="68"/>
      <c r="BL30" s="101"/>
      <c r="BM30" s="101"/>
      <c r="BN30" s="101"/>
    </row>
    <row r="31" spans="1:66" s="102" customFormat="1" x14ac:dyDescent="0.35">
      <c r="A31" s="216" t="s">
        <v>320</v>
      </c>
      <c r="B31" s="216" t="s">
        <v>152</v>
      </c>
      <c r="C31" s="216" t="s">
        <v>153</v>
      </c>
      <c r="D31" s="191" t="s">
        <v>154</v>
      </c>
      <c r="E31" s="216" t="s">
        <v>321</v>
      </c>
      <c r="F31" s="216" t="s">
        <v>322</v>
      </c>
      <c r="G31" s="216" t="s">
        <v>323</v>
      </c>
      <c r="H31" s="216" t="s">
        <v>276</v>
      </c>
      <c r="I31" s="217">
        <v>4920</v>
      </c>
      <c r="J31" s="216" t="s">
        <v>159</v>
      </c>
      <c r="K31" s="216" t="s">
        <v>324</v>
      </c>
      <c r="L31" s="218">
        <v>45231</v>
      </c>
      <c r="M31" s="218">
        <v>47057</v>
      </c>
      <c r="N31" s="191">
        <f>IF(MONTH(M31)&lt;6,YEAR(M31),YEAR(M31)+1)</f>
        <v>2029</v>
      </c>
      <c r="O31" s="219">
        <v>111585.60000000001</v>
      </c>
      <c r="P31" s="216" t="s">
        <v>428</v>
      </c>
      <c r="Q31" s="220">
        <f>IF(P31="Yes",O31*1,I31*3.56+O31)</f>
        <v>129100.8</v>
      </c>
      <c r="R31" s="71"/>
      <c r="S31" s="121"/>
      <c r="T31" s="121"/>
      <c r="U31" s="121"/>
      <c r="V31" s="65" t="s">
        <v>122</v>
      </c>
      <c r="W31" s="65"/>
      <c r="X31" s="71"/>
      <c r="Y31" s="68"/>
      <c r="Z31" s="72">
        <f>X31+Y31</f>
        <v>0</v>
      </c>
      <c r="AA31" s="68"/>
      <c r="AB31" s="68"/>
      <c r="AC31" s="68"/>
      <c r="AD31" s="68"/>
      <c r="AE31" s="68"/>
      <c r="AF31" s="71"/>
      <c r="AG31" s="68"/>
      <c r="AH31" s="72">
        <f>AF31+AG31</f>
        <v>0</v>
      </c>
      <c r="AI31" s="68"/>
      <c r="AJ31" s="68"/>
      <c r="AK31" s="68"/>
      <c r="AL31" s="68"/>
      <c r="AM31" s="68"/>
      <c r="AN31" s="71"/>
      <c r="AO31" s="68"/>
      <c r="AP31" s="72">
        <f>AN31+AO31</f>
        <v>0</v>
      </c>
      <c r="AQ31" s="68"/>
      <c r="AR31" s="68"/>
      <c r="AS31" s="68"/>
      <c r="AT31" s="68"/>
      <c r="AU31" s="68"/>
      <c r="AV31" s="71"/>
      <c r="AW31" s="68"/>
      <c r="AX31" s="72">
        <f>AV31+AW31</f>
        <v>0</v>
      </c>
      <c r="AY31" s="68"/>
      <c r="AZ31" s="68"/>
      <c r="BA31" s="68"/>
      <c r="BB31" s="68"/>
      <c r="BC31" s="68"/>
      <c r="BD31" s="71"/>
      <c r="BE31" s="68"/>
      <c r="BF31" s="72">
        <f>BD31+BE31</f>
        <v>0</v>
      </c>
      <c r="BG31" s="68"/>
      <c r="BH31" s="68"/>
      <c r="BI31" s="68"/>
      <c r="BJ31" s="68"/>
      <c r="BK31" s="68"/>
      <c r="BL31" s="101"/>
      <c r="BM31" s="101"/>
      <c r="BN31" s="101"/>
    </row>
    <row r="32" spans="1:66" s="102" customFormat="1" x14ac:dyDescent="0.35">
      <c r="A32" s="216" t="s">
        <v>176</v>
      </c>
      <c r="B32" s="216" t="s">
        <v>152</v>
      </c>
      <c r="C32" s="216" t="s">
        <v>153</v>
      </c>
      <c r="D32" s="191" t="s">
        <v>154</v>
      </c>
      <c r="E32" s="216" t="s">
        <v>177</v>
      </c>
      <c r="F32" s="216" t="s">
        <v>178</v>
      </c>
      <c r="G32" s="216" t="s">
        <v>179</v>
      </c>
      <c r="H32" s="216" t="s">
        <v>180</v>
      </c>
      <c r="I32" s="217">
        <v>1917</v>
      </c>
      <c r="J32" s="216" t="s">
        <v>159</v>
      </c>
      <c r="K32" s="216" t="s">
        <v>181</v>
      </c>
      <c r="L32" s="218">
        <v>44409</v>
      </c>
      <c r="M32" s="218">
        <v>46234</v>
      </c>
      <c r="N32" s="191">
        <f>IF(MONTH(M32)&lt;6,YEAR(M32),YEAR(M32)+1)</f>
        <v>2027</v>
      </c>
      <c r="O32" s="219">
        <v>55593</v>
      </c>
      <c r="P32" s="216" t="s">
        <v>428</v>
      </c>
      <c r="Q32" s="220">
        <f>IF(P32="Yes",O32*1,I32*3.56+O32)</f>
        <v>62417.520000000004</v>
      </c>
      <c r="R32" s="71"/>
      <c r="S32" s="121"/>
      <c r="T32" s="121"/>
      <c r="U32" s="121"/>
      <c r="V32" s="65" t="s">
        <v>123</v>
      </c>
      <c r="W32" s="65"/>
      <c r="X32" s="71"/>
      <c r="Y32" s="68"/>
      <c r="Z32" s="72">
        <f>X32+Y32</f>
        <v>0</v>
      </c>
      <c r="AA32" s="68"/>
      <c r="AB32" s="68"/>
      <c r="AC32" s="68"/>
      <c r="AD32" s="68"/>
      <c r="AE32" s="68"/>
      <c r="AF32" s="71"/>
      <c r="AG32" s="68"/>
      <c r="AH32" s="72">
        <f>AF32+AG32</f>
        <v>0</v>
      </c>
      <c r="AI32" s="68"/>
      <c r="AJ32" s="68"/>
      <c r="AK32" s="68"/>
      <c r="AL32" s="68"/>
      <c r="AM32" s="68"/>
      <c r="AN32" s="71"/>
      <c r="AO32" s="68"/>
      <c r="AP32" s="72">
        <f>AN32+AO32</f>
        <v>0</v>
      </c>
      <c r="AQ32" s="68"/>
      <c r="AR32" s="68"/>
      <c r="AS32" s="68"/>
      <c r="AT32" s="68"/>
      <c r="AU32" s="68"/>
      <c r="AV32" s="71"/>
      <c r="AW32" s="68"/>
      <c r="AX32" s="72">
        <f>AV32+AW32</f>
        <v>0</v>
      </c>
      <c r="AY32" s="68"/>
      <c r="AZ32" s="68"/>
      <c r="BA32" s="68"/>
      <c r="BB32" s="68"/>
      <c r="BC32" s="68"/>
      <c r="BD32" s="71"/>
      <c r="BE32" s="68"/>
      <c r="BF32" s="72">
        <f>BD32+BE32</f>
        <v>0</v>
      </c>
      <c r="BG32" s="68"/>
      <c r="BH32" s="68"/>
      <c r="BI32" s="68"/>
      <c r="BJ32" s="68"/>
      <c r="BK32" s="68"/>
      <c r="BL32" s="101"/>
      <c r="BM32" s="101"/>
      <c r="BN32" s="101"/>
    </row>
    <row r="33" spans="1:66" s="102" customFormat="1" x14ac:dyDescent="0.35">
      <c r="A33" s="216" t="s">
        <v>354</v>
      </c>
      <c r="B33" s="216" t="s">
        <v>152</v>
      </c>
      <c r="C33" s="216" t="s">
        <v>153</v>
      </c>
      <c r="D33" s="191" t="s">
        <v>154</v>
      </c>
      <c r="E33" s="216" t="s">
        <v>355</v>
      </c>
      <c r="F33" s="216" t="s">
        <v>356</v>
      </c>
      <c r="G33" s="216" t="s">
        <v>357</v>
      </c>
      <c r="H33" s="216" t="s">
        <v>358</v>
      </c>
      <c r="I33" s="217">
        <v>3199</v>
      </c>
      <c r="J33" s="216" t="s">
        <v>159</v>
      </c>
      <c r="K33" s="216" t="s">
        <v>359</v>
      </c>
      <c r="L33" s="218">
        <v>44440</v>
      </c>
      <c r="M33" s="218">
        <v>46265</v>
      </c>
      <c r="N33" s="191">
        <f>IF(MONTH(M33)&lt;6,YEAR(M33),YEAR(M33)+1)</f>
        <v>2027</v>
      </c>
      <c r="O33" s="219">
        <v>44338.2</v>
      </c>
      <c r="P33" s="216" t="s">
        <v>428</v>
      </c>
      <c r="Q33" s="220">
        <f>IF(P33="Yes",O33*1,I33*3.56+O33)</f>
        <v>55726.64</v>
      </c>
      <c r="R33" s="71"/>
      <c r="S33" s="121"/>
      <c r="T33" s="121"/>
      <c r="U33" s="121"/>
      <c r="V33" s="65" t="s">
        <v>123</v>
      </c>
      <c r="W33" s="65"/>
      <c r="X33" s="71"/>
      <c r="Y33" s="68"/>
      <c r="Z33" s="72">
        <f>X33+Y33</f>
        <v>0</v>
      </c>
      <c r="AA33" s="68"/>
      <c r="AB33" s="68"/>
      <c r="AC33" s="68"/>
      <c r="AD33" s="68"/>
      <c r="AE33" s="68"/>
      <c r="AF33" s="71"/>
      <c r="AG33" s="68"/>
      <c r="AH33" s="72">
        <f>AF33+AG33</f>
        <v>0</v>
      </c>
      <c r="AI33" s="68"/>
      <c r="AJ33" s="68"/>
      <c r="AK33" s="68"/>
      <c r="AL33" s="68"/>
      <c r="AM33" s="68"/>
      <c r="AN33" s="71"/>
      <c r="AO33" s="68"/>
      <c r="AP33" s="72">
        <f>AN33+AO33</f>
        <v>0</v>
      </c>
      <c r="AQ33" s="68"/>
      <c r="AR33" s="68"/>
      <c r="AS33" s="68"/>
      <c r="AT33" s="68"/>
      <c r="AU33" s="68"/>
      <c r="AV33" s="71"/>
      <c r="AW33" s="68"/>
      <c r="AX33" s="72">
        <f>AV33+AW33</f>
        <v>0</v>
      </c>
      <c r="AY33" s="68"/>
      <c r="AZ33" s="68"/>
      <c r="BA33" s="68"/>
      <c r="BB33" s="68"/>
      <c r="BC33" s="68"/>
      <c r="BD33" s="71"/>
      <c r="BE33" s="68"/>
      <c r="BF33" s="72">
        <f>BD33+BE33</f>
        <v>0</v>
      </c>
      <c r="BG33" s="68"/>
      <c r="BH33" s="68"/>
      <c r="BI33" s="68"/>
      <c r="BJ33" s="68"/>
      <c r="BK33" s="68"/>
      <c r="BL33" s="101"/>
      <c r="BM33" s="101"/>
      <c r="BN33" s="101"/>
    </row>
    <row r="34" spans="1:66" s="102" customFormat="1" x14ac:dyDescent="0.35">
      <c r="A34" s="216" t="s">
        <v>330</v>
      </c>
      <c r="B34" s="216" t="s">
        <v>152</v>
      </c>
      <c r="C34" s="216" t="s">
        <v>153</v>
      </c>
      <c r="D34" s="191" t="s">
        <v>154</v>
      </c>
      <c r="E34" s="216" t="s">
        <v>331</v>
      </c>
      <c r="F34" s="216" t="s">
        <v>332</v>
      </c>
      <c r="G34" s="216" t="s">
        <v>50</v>
      </c>
      <c r="H34" s="216" t="s">
        <v>317</v>
      </c>
      <c r="I34" s="217">
        <v>46957</v>
      </c>
      <c r="J34" s="216" t="s">
        <v>333</v>
      </c>
      <c r="K34" s="216" t="s">
        <v>334</v>
      </c>
      <c r="L34" s="218">
        <v>43374</v>
      </c>
      <c r="M34" s="218">
        <v>47026</v>
      </c>
      <c r="N34" s="191">
        <f>IF(MONTH(M34)&lt;6,YEAR(M34),YEAR(M34)+1)</f>
        <v>2029</v>
      </c>
      <c r="O34" s="219">
        <v>962618.52</v>
      </c>
      <c r="P34" s="216" t="s">
        <v>428</v>
      </c>
      <c r="Q34" s="220">
        <f>IF(P34="Yes",O34*1,I34*3.56+O34)</f>
        <v>1129785.44</v>
      </c>
      <c r="R34" s="71"/>
      <c r="S34" s="121"/>
      <c r="T34" s="121"/>
      <c r="U34" s="121"/>
      <c r="V34" s="65" t="s">
        <v>122</v>
      </c>
      <c r="W34" s="65"/>
      <c r="X34" s="71"/>
      <c r="Y34" s="68"/>
      <c r="Z34" s="72">
        <f>X34+Y34</f>
        <v>0</v>
      </c>
      <c r="AA34" s="68"/>
      <c r="AB34" s="68"/>
      <c r="AC34" s="68"/>
      <c r="AD34" s="68"/>
      <c r="AE34" s="68"/>
      <c r="AF34" s="71"/>
      <c r="AG34" s="68"/>
      <c r="AH34" s="72">
        <f>AF34+AG34</f>
        <v>0</v>
      </c>
      <c r="AI34" s="68"/>
      <c r="AJ34" s="68"/>
      <c r="AK34" s="68"/>
      <c r="AL34" s="68"/>
      <c r="AM34" s="68"/>
      <c r="AN34" s="71"/>
      <c r="AO34" s="68"/>
      <c r="AP34" s="72">
        <f>AN34+AO34</f>
        <v>0</v>
      </c>
      <c r="AQ34" s="68"/>
      <c r="AR34" s="68"/>
      <c r="AS34" s="68"/>
      <c r="AT34" s="68"/>
      <c r="AU34" s="68"/>
      <c r="AV34" s="71"/>
      <c r="AW34" s="68"/>
      <c r="AX34" s="72">
        <f>AV34+AW34</f>
        <v>0</v>
      </c>
      <c r="AY34" s="68"/>
      <c r="AZ34" s="68"/>
      <c r="BA34" s="68"/>
      <c r="BB34" s="68"/>
      <c r="BC34" s="68"/>
      <c r="BD34" s="71"/>
      <c r="BE34" s="68"/>
      <c r="BF34" s="72">
        <f>BD34+BE34</f>
        <v>0</v>
      </c>
      <c r="BG34" s="68"/>
      <c r="BH34" s="68"/>
      <c r="BI34" s="68"/>
      <c r="BJ34" s="68"/>
      <c r="BK34" s="68"/>
      <c r="BL34" s="101"/>
      <c r="BM34" s="101"/>
      <c r="BN34" s="101"/>
    </row>
    <row r="35" spans="1:66" s="102" customFormat="1" x14ac:dyDescent="0.35">
      <c r="A35" s="216" t="s">
        <v>345</v>
      </c>
      <c r="B35" s="216" t="s">
        <v>152</v>
      </c>
      <c r="C35" s="216" t="s">
        <v>153</v>
      </c>
      <c r="D35" s="191" t="s">
        <v>154</v>
      </c>
      <c r="E35" s="216" t="s">
        <v>346</v>
      </c>
      <c r="F35" s="216" t="s">
        <v>347</v>
      </c>
      <c r="G35" s="216" t="s">
        <v>50</v>
      </c>
      <c r="H35" s="216" t="s">
        <v>317</v>
      </c>
      <c r="I35" s="217">
        <v>20221</v>
      </c>
      <c r="J35" s="216" t="s">
        <v>333</v>
      </c>
      <c r="K35" s="216" t="s">
        <v>348</v>
      </c>
      <c r="L35" s="218">
        <v>43374</v>
      </c>
      <c r="M35" s="218">
        <v>47026</v>
      </c>
      <c r="N35" s="191">
        <f>IF(MONTH(M35)&lt;6,YEAR(M35),YEAR(M35)+1)</f>
        <v>2029</v>
      </c>
      <c r="O35" s="219">
        <v>414530.52</v>
      </c>
      <c r="P35" s="216" t="s">
        <v>428</v>
      </c>
      <c r="Q35" s="220">
        <f>IF(P35="Yes",O35*1,I35*3.56+O35)</f>
        <v>486517.28</v>
      </c>
      <c r="R35" s="71"/>
      <c r="S35" s="121"/>
      <c r="T35" s="121"/>
      <c r="U35" s="121"/>
      <c r="V35" s="65" t="s">
        <v>122</v>
      </c>
      <c r="W35" s="65"/>
      <c r="X35" s="71"/>
      <c r="Y35" s="68"/>
      <c r="Z35" s="72">
        <f>X35+Y35</f>
        <v>0</v>
      </c>
      <c r="AA35" s="68"/>
      <c r="AB35" s="68"/>
      <c r="AC35" s="68"/>
      <c r="AD35" s="68"/>
      <c r="AE35" s="68"/>
      <c r="AF35" s="71"/>
      <c r="AG35" s="68"/>
      <c r="AH35" s="72">
        <f>AF35+AG35</f>
        <v>0</v>
      </c>
      <c r="AI35" s="68"/>
      <c r="AJ35" s="68"/>
      <c r="AK35" s="68"/>
      <c r="AL35" s="68"/>
      <c r="AM35" s="68"/>
      <c r="AN35" s="71"/>
      <c r="AO35" s="68"/>
      <c r="AP35" s="72">
        <f>AN35+AO35</f>
        <v>0</v>
      </c>
      <c r="AQ35" s="68"/>
      <c r="AR35" s="68"/>
      <c r="AS35" s="68"/>
      <c r="AT35" s="68"/>
      <c r="AU35" s="68"/>
      <c r="AV35" s="71"/>
      <c r="AW35" s="68"/>
      <c r="AX35" s="72">
        <f>AV35+AW35</f>
        <v>0</v>
      </c>
      <c r="AY35" s="68"/>
      <c r="AZ35" s="68"/>
      <c r="BA35" s="68"/>
      <c r="BB35" s="68"/>
      <c r="BC35" s="68"/>
      <c r="BD35" s="71"/>
      <c r="BE35" s="68"/>
      <c r="BF35" s="72">
        <f>BD35+BE35</f>
        <v>0</v>
      </c>
      <c r="BG35" s="68"/>
      <c r="BH35" s="68"/>
      <c r="BI35" s="68"/>
      <c r="BJ35" s="68"/>
      <c r="BK35" s="68"/>
      <c r="BL35" s="101"/>
      <c r="BM35" s="101"/>
      <c r="BN35" s="101"/>
    </row>
    <row r="36" spans="1:66" s="102" customFormat="1" x14ac:dyDescent="0.35">
      <c r="A36" s="216" t="s">
        <v>377</v>
      </c>
      <c r="B36" s="216" t="s">
        <v>152</v>
      </c>
      <c r="C36" s="216" t="s">
        <v>153</v>
      </c>
      <c r="D36" s="191" t="s">
        <v>154</v>
      </c>
      <c r="E36" s="216" t="s">
        <v>378</v>
      </c>
      <c r="F36" s="216" t="s">
        <v>379</v>
      </c>
      <c r="G36" s="216" t="s">
        <v>50</v>
      </c>
      <c r="H36" s="216" t="s">
        <v>317</v>
      </c>
      <c r="I36" s="217">
        <v>24875</v>
      </c>
      <c r="J36" s="216" t="s">
        <v>333</v>
      </c>
      <c r="K36" s="216" t="s">
        <v>380</v>
      </c>
      <c r="L36" s="218">
        <v>43374</v>
      </c>
      <c r="M36" s="218">
        <v>47026</v>
      </c>
      <c r="N36" s="191">
        <f>IF(MONTH(M36)&lt;6,YEAR(M36),YEAR(M36)+1)</f>
        <v>2029</v>
      </c>
      <c r="O36" s="219">
        <v>509937.48</v>
      </c>
      <c r="P36" s="216" t="s">
        <v>428</v>
      </c>
      <c r="Q36" s="220">
        <f>IF(P36="Yes",O36*1,I36*3.56+O36)</f>
        <v>598492.48</v>
      </c>
      <c r="R36" s="71"/>
      <c r="S36" s="121"/>
      <c r="T36" s="121"/>
      <c r="U36" s="121"/>
      <c r="V36" s="65" t="s">
        <v>122</v>
      </c>
      <c r="W36" s="65"/>
      <c r="X36" s="71"/>
      <c r="Y36" s="68"/>
      <c r="Z36" s="72">
        <f>X36+Y36</f>
        <v>0</v>
      </c>
      <c r="AA36" s="68"/>
      <c r="AB36" s="68"/>
      <c r="AC36" s="68"/>
      <c r="AD36" s="68"/>
      <c r="AE36" s="68"/>
      <c r="AF36" s="71"/>
      <c r="AG36" s="68"/>
      <c r="AH36" s="72">
        <f>AF36+AG36</f>
        <v>0</v>
      </c>
      <c r="AI36" s="68"/>
      <c r="AJ36" s="68"/>
      <c r="AK36" s="68"/>
      <c r="AL36" s="68"/>
      <c r="AM36" s="68"/>
      <c r="AN36" s="71"/>
      <c r="AO36" s="68"/>
      <c r="AP36" s="72">
        <f>AN36+AO36</f>
        <v>0</v>
      </c>
      <c r="AQ36" s="68"/>
      <c r="AR36" s="68"/>
      <c r="AS36" s="68"/>
      <c r="AT36" s="68"/>
      <c r="AU36" s="68"/>
      <c r="AV36" s="71"/>
      <c r="AW36" s="68"/>
      <c r="AX36" s="72">
        <f>AV36+AW36</f>
        <v>0</v>
      </c>
      <c r="AY36" s="68"/>
      <c r="AZ36" s="68"/>
      <c r="BA36" s="68"/>
      <c r="BB36" s="68"/>
      <c r="BC36" s="68"/>
      <c r="BD36" s="71"/>
      <c r="BE36" s="68"/>
      <c r="BF36" s="72">
        <f>BD36+BE36</f>
        <v>0</v>
      </c>
      <c r="BG36" s="68"/>
      <c r="BH36" s="68"/>
      <c r="BI36" s="68"/>
      <c r="BJ36" s="68"/>
      <c r="BK36" s="68"/>
      <c r="BL36" s="101"/>
      <c r="BM36" s="101"/>
      <c r="BN36" s="101"/>
    </row>
    <row r="37" spans="1:66" s="102" customFormat="1" x14ac:dyDescent="0.35">
      <c r="A37" s="216" t="s">
        <v>335</v>
      </c>
      <c r="B37" s="216" t="s">
        <v>152</v>
      </c>
      <c r="C37" s="216" t="s">
        <v>153</v>
      </c>
      <c r="D37" s="191" t="s">
        <v>154</v>
      </c>
      <c r="E37" s="216" t="s">
        <v>336</v>
      </c>
      <c r="F37" s="216" t="s">
        <v>337</v>
      </c>
      <c r="G37" s="216" t="s">
        <v>338</v>
      </c>
      <c r="H37" s="216" t="s">
        <v>216</v>
      </c>
      <c r="I37" s="217">
        <v>2301</v>
      </c>
      <c r="J37" s="216" t="s">
        <v>159</v>
      </c>
      <c r="K37" s="216" t="s">
        <v>339</v>
      </c>
      <c r="L37" s="218">
        <v>44652</v>
      </c>
      <c r="M37" s="218">
        <v>46477</v>
      </c>
      <c r="N37" s="191">
        <f>IF(MONTH(M37)&lt;6,YEAR(M37),YEAR(M37)+1)</f>
        <v>2027</v>
      </c>
      <c r="O37" s="219">
        <v>41418</v>
      </c>
      <c r="P37" s="216" t="s">
        <v>428</v>
      </c>
      <c r="Q37" s="220">
        <f>IF(P37="Yes",O37*1,I37*3.56+O37)</f>
        <v>49609.56</v>
      </c>
      <c r="R37" s="71"/>
      <c r="S37" s="121"/>
      <c r="T37" s="121"/>
      <c r="U37" s="121"/>
      <c r="V37" s="65" t="s">
        <v>123</v>
      </c>
      <c r="W37" s="65"/>
      <c r="X37" s="71"/>
      <c r="Y37" s="68"/>
      <c r="Z37" s="72">
        <f>X37+Y37</f>
        <v>0</v>
      </c>
      <c r="AA37" s="68"/>
      <c r="AB37" s="68"/>
      <c r="AC37" s="68"/>
      <c r="AD37" s="68"/>
      <c r="AE37" s="68"/>
      <c r="AF37" s="71"/>
      <c r="AG37" s="68"/>
      <c r="AH37" s="72">
        <f>AF37+AG37</f>
        <v>0</v>
      </c>
      <c r="AI37" s="68"/>
      <c r="AJ37" s="68"/>
      <c r="AK37" s="68"/>
      <c r="AL37" s="68"/>
      <c r="AM37" s="68"/>
      <c r="AN37" s="71"/>
      <c r="AO37" s="68"/>
      <c r="AP37" s="72">
        <f>AN37+AO37</f>
        <v>0</v>
      </c>
      <c r="AQ37" s="68"/>
      <c r="AR37" s="68"/>
      <c r="AS37" s="68"/>
      <c r="AT37" s="68"/>
      <c r="AU37" s="68"/>
      <c r="AV37" s="71"/>
      <c r="AW37" s="68"/>
      <c r="AX37" s="72">
        <f>AV37+AW37</f>
        <v>0</v>
      </c>
      <c r="AY37" s="68"/>
      <c r="AZ37" s="68"/>
      <c r="BA37" s="68"/>
      <c r="BB37" s="68"/>
      <c r="BC37" s="68"/>
      <c r="BD37" s="71"/>
      <c r="BE37" s="68"/>
      <c r="BF37" s="72">
        <f>BD37+BE37</f>
        <v>0</v>
      </c>
      <c r="BG37" s="68"/>
      <c r="BH37" s="68"/>
      <c r="BI37" s="68"/>
      <c r="BJ37" s="68"/>
      <c r="BK37" s="68"/>
      <c r="BL37" s="101"/>
      <c r="BM37" s="101"/>
      <c r="BN37" s="101"/>
    </row>
    <row r="38" spans="1:66" s="102" customFormat="1" x14ac:dyDescent="0.35">
      <c r="A38" s="216" t="s">
        <v>212</v>
      </c>
      <c r="B38" s="216" t="s">
        <v>152</v>
      </c>
      <c r="C38" s="216" t="s">
        <v>153</v>
      </c>
      <c r="D38" s="191" t="s">
        <v>154</v>
      </c>
      <c r="E38" s="216" t="s">
        <v>213</v>
      </c>
      <c r="F38" s="216" t="s">
        <v>214</v>
      </c>
      <c r="G38" s="216" t="s">
        <v>215</v>
      </c>
      <c r="H38" s="216" t="s">
        <v>216</v>
      </c>
      <c r="I38" s="217">
        <v>830</v>
      </c>
      <c r="J38" s="216" t="s">
        <v>159</v>
      </c>
      <c r="K38" s="216" t="s">
        <v>217</v>
      </c>
      <c r="L38" s="218">
        <v>44501</v>
      </c>
      <c r="M38" s="218">
        <v>46326</v>
      </c>
      <c r="N38" s="191">
        <f>IF(MONTH(M38)&lt;6,YEAR(M38),YEAR(M38)+1)</f>
        <v>2027</v>
      </c>
      <c r="O38" s="219">
        <v>9337.56</v>
      </c>
      <c r="P38" s="216" t="s">
        <v>428</v>
      </c>
      <c r="Q38" s="220">
        <f>IF(P38="Yes",O38*1,I38*3.56+O38)</f>
        <v>12292.36</v>
      </c>
      <c r="R38" s="71"/>
      <c r="S38" s="121"/>
      <c r="T38" s="121"/>
      <c r="U38" s="121"/>
      <c r="V38" s="65" t="s">
        <v>123</v>
      </c>
      <c r="W38" s="65"/>
      <c r="X38" s="71"/>
      <c r="Y38" s="68"/>
      <c r="Z38" s="72">
        <f>X38+Y38</f>
        <v>0</v>
      </c>
      <c r="AA38" s="68"/>
      <c r="AB38" s="68"/>
      <c r="AC38" s="68"/>
      <c r="AD38" s="68"/>
      <c r="AE38" s="68"/>
      <c r="AF38" s="71"/>
      <c r="AG38" s="68"/>
      <c r="AH38" s="72">
        <f>AF38+AG38</f>
        <v>0</v>
      </c>
      <c r="AI38" s="68"/>
      <c r="AJ38" s="68"/>
      <c r="AK38" s="68"/>
      <c r="AL38" s="68"/>
      <c r="AM38" s="68"/>
      <c r="AN38" s="71"/>
      <c r="AO38" s="68"/>
      <c r="AP38" s="72">
        <f>AN38+AO38</f>
        <v>0</v>
      </c>
      <c r="AQ38" s="68"/>
      <c r="AR38" s="68"/>
      <c r="AS38" s="68"/>
      <c r="AT38" s="68"/>
      <c r="AU38" s="68"/>
      <c r="AV38" s="71"/>
      <c r="AW38" s="68"/>
      <c r="AX38" s="72">
        <f>AV38+AW38</f>
        <v>0</v>
      </c>
      <c r="AY38" s="68"/>
      <c r="AZ38" s="68"/>
      <c r="BA38" s="68"/>
      <c r="BB38" s="68"/>
      <c r="BC38" s="68"/>
      <c r="BD38" s="71"/>
      <c r="BE38" s="68"/>
      <c r="BF38" s="72">
        <f>BD38+BE38</f>
        <v>0</v>
      </c>
      <c r="BG38" s="68"/>
      <c r="BH38" s="68"/>
      <c r="BI38" s="68"/>
      <c r="BJ38" s="68"/>
      <c r="BK38" s="68"/>
      <c r="BL38" s="101"/>
      <c r="BM38" s="101"/>
      <c r="BN38" s="101"/>
    </row>
    <row r="39" spans="1:66" s="102" customFormat="1" x14ac:dyDescent="0.35">
      <c r="A39" s="216" t="s">
        <v>263</v>
      </c>
      <c r="B39" s="216" t="s">
        <v>152</v>
      </c>
      <c r="C39" s="216" t="s">
        <v>153</v>
      </c>
      <c r="D39" s="191" t="s">
        <v>154</v>
      </c>
      <c r="E39" s="216" t="s">
        <v>264</v>
      </c>
      <c r="F39" s="216" t="s">
        <v>265</v>
      </c>
      <c r="G39" s="216" t="s">
        <v>266</v>
      </c>
      <c r="H39" s="216" t="s">
        <v>267</v>
      </c>
      <c r="I39" s="217">
        <v>2451</v>
      </c>
      <c r="J39" s="216" t="s">
        <v>159</v>
      </c>
      <c r="K39" s="216" t="s">
        <v>268</v>
      </c>
      <c r="L39" s="218">
        <v>45231</v>
      </c>
      <c r="M39" s="218">
        <v>47057</v>
      </c>
      <c r="N39" s="191">
        <f>IF(MONTH(M39)&lt;6,YEAR(M39),YEAR(M39)+1)</f>
        <v>2029</v>
      </c>
      <c r="O39" s="219">
        <v>47640</v>
      </c>
      <c r="P39" s="216" t="s">
        <v>428</v>
      </c>
      <c r="Q39" s="220">
        <f>IF(P39="Yes",O39*1,I39*3.56+O39)</f>
        <v>56365.56</v>
      </c>
      <c r="R39" s="71"/>
      <c r="S39" s="121"/>
      <c r="T39" s="121"/>
      <c r="U39" s="121"/>
      <c r="V39" s="65" t="s">
        <v>122</v>
      </c>
      <c r="W39" s="65"/>
      <c r="X39" s="71"/>
      <c r="Y39" s="68"/>
      <c r="Z39" s="72">
        <f>X39+Y39</f>
        <v>0</v>
      </c>
      <c r="AA39" s="68"/>
      <c r="AB39" s="68"/>
      <c r="AC39" s="68"/>
      <c r="AD39" s="68"/>
      <c r="AE39" s="68"/>
      <c r="AF39" s="71"/>
      <c r="AG39" s="68"/>
      <c r="AH39" s="72">
        <f>AF39+AG39</f>
        <v>0</v>
      </c>
      <c r="AI39" s="68"/>
      <c r="AJ39" s="68"/>
      <c r="AK39" s="68"/>
      <c r="AL39" s="68"/>
      <c r="AM39" s="68"/>
      <c r="AN39" s="71"/>
      <c r="AO39" s="68"/>
      <c r="AP39" s="72">
        <f>AN39+AO39</f>
        <v>0</v>
      </c>
      <c r="AQ39" s="68"/>
      <c r="AR39" s="68"/>
      <c r="AS39" s="68"/>
      <c r="AT39" s="68"/>
      <c r="AU39" s="68"/>
      <c r="AV39" s="71"/>
      <c r="AW39" s="68"/>
      <c r="AX39" s="72">
        <f>AV39+AW39</f>
        <v>0</v>
      </c>
      <c r="AY39" s="68"/>
      <c r="AZ39" s="68"/>
      <c r="BA39" s="68"/>
      <c r="BB39" s="68"/>
      <c r="BC39" s="68"/>
      <c r="BD39" s="71"/>
      <c r="BE39" s="68"/>
      <c r="BF39" s="72">
        <f>BD39+BE39</f>
        <v>0</v>
      </c>
      <c r="BG39" s="68"/>
      <c r="BH39" s="68"/>
      <c r="BI39" s="68"/>
      <c r="BJ39" s="68"/>
      <c r="BK39" s="68"/>
      <c r="BL39" s="101"/>
      <c r="BM39" s="101"/>
      <c r="BN39" s="101"/>
    </row>
    <row r="40" spans="1:66" s="102" customFormat="1" x14ac:dyDescent="0.35">
      <c r="A40" s="216" t="s">
        <v>302</v>
      </c>
      <c r="B40" s="216" t="s">
        <v>152</v>
      </c>
      <c r="C40" s="216" t="s">
        <v>153</v>
      </c>
      <c r="D40" s="191" t="s">
        <v>154</v>
      </c>
      <c r="E40" s="216" t="s">
        <v>303</v>
      </c>
      <c r="F40" s="216" t="s">
        <v>304</v>
      </c>
      <c r="G40" s="216" t="s">
        <v>305</v>
      </c>
      <c r="H40" s="216" t="s">
        <v>306</v>
      </c>
      <c r="I40" s="217">
        <v>1250</v>
      </c>
      <c r="J40" s="216" t="s">
        <v>159</v>
      </c>
      <c r="K40" s="216" t="s">
        <v>307</v>
      </c>
      <c r="L40" s="218">
        <v>44501</v>
      </c>
      <c r="M40" s="218">
        <v>46326</v>
      </c>
      <c r="N40" s="191">
        <f>IF(MONTH(M40)&lt;6,YEAR(M40),YEAR(M40)+1)</f>
        <v>2027</v>
      </c>
      <c r="O40" s="219">
        <v>25200</v>
      </c>
      <c r="P40" s="216" t="s">
        <v>428</v>
      </c>
      <c r="Q40" s="220">
        <f>IF(P40="Yes",O40*1,I40*3.56+O40)</f>
        <v>29650</v>
      </c>
      <c r="R40" s="71"/>
      <c r="S40" s="121"/>
      <c r="T40" s="121"/>
      <c r="U40" s="121"/>
      <c r="V40" s="65" t="s">
        <v>123</v>
      </c>
      <c r="W40" s="65"/>
      <c r="X40" s="71"/>
      <c r="Y40" s="68"/>
      <c r="Z40" s="72">
        <f>X40+Y40</f>
        <v>0</v>
      </c>
      <c r="AA40" s="68"/>
      <c r="AB40" s="68"/>
      <c r="AC40" s="68"/>
      <c r="AD40" s="68"/>
      <c r="AE40" s="68"/>
      <c r="AF40" s="71"/>
      <c r="AG40" s="68"/>
      <c r="AH40" s="72">
        <f>AF40+AG40</f>
        <v>0</v>
      </c>
      <c r="AI40" s="68"/>
      <c r="AJ40" s="68"/>
      <c r="AK40" s="68"/>
      <c r="AL40" s="68"/>
      <c r="AM40" s="68"/>
      <c r="AN40" s="71"/>
      <c r="AO40" s="68"/>
      <c r="AP40" s="72">
        <f>AN40+AO40</f>
        <v>0</v>
      </c>
      <c r="AQ40" s="68"/>
      <c r="AR40" s="68"/>
      <c r="AS40" s="68"/>
      <c r="AT40" s="68"/>
      <c r="AU40" s="68"/>
      <c r="AV40" s="71"/>
      <c r="AW40" s="68"/>
      <c r="AX40" s="72">
        <f>AV40+AW40</f>
        <v>0</v>
      </c>
      <c r="AY40" s="68"/>
      <c r="AZ40" s="68"/>
      <c r="BA40" s="68"/>
      <c r="BB40" s="68"/>
      <c r="BC40" s="68"/>
      <c r="BD40" s="71"/>
      <c r="BE40" s="68"/>
      <c r="BF40" s="72">
        <f>BD40+BE40</f>
        <v>0</v>
      </c>
      <c r="BG40" s="68"/>
      <c r="BH40" s="68"/>
      <c r="BI40" s="68"/>
      <c r="BJ40" s="68"/>
      <c r="BK40" s="68"/>
      <c r="BL40" s="101"/>
      <c r="BM40" s="101"/>
      <c r="BN40" s="101"/>
    </row>
    <row r="41" spans="1:66" s="102" customFormat="1" x14ac:dyDescent="0.35">
      <c r="A41" s="216" t="s">
        <v>218</v>
      </c>
      <c r="B41" s="216" t="s">
        <v>152</v>
      </c>
      <c r="C41" s="216" t="s">
        <v>153</v>
      </c>
      <c r="D41" s="191" t="s">
        <v>154</v>
      </c>
      <c r="E41" s="216" t="s">
        <v>219</v>
      </c>
      <c r="F41" s="216" t="s">
        <v>220</v>
      </c>
      <c r="G41" s="216" t="s">
        <v>221</v>
      </c>
      <c r="H41" s="216" t="s">
        <v>198</v>
      </c>
      <c r="I41" s="217">
        <v>3222</v>
      </c>
      <c r="J41" s="216" t="s">
        <v>159</v>
      </c>
      <c r="K41" s="216" t="s">
        <v>222</v>
      </c>
      <c r="L41" s="218">
        <v>45047</v>
      </c>
      <c r="M41" s="218">
        <v>46873</v>
      </c>
      <c r="N41" s="191">
        <f>IF(MONTH(M41)&lt;6,YEAR(M41),YEAR(M41)+1)</f>
        <v>2028</v>
      </c>
      <c r="O41" s="219">
        <v>75600</v>
      </c>
      <c r="P41" s="216" t="s">
        <v>428</v>
      </c>
      <c r="Q41" s="220">
        <f>IF(P41="Yes",O41*1,I41*3.56+O41)</f>
        <v>87070.32</v>
      </c>
      <c r="R41" s="71"/>
      <c r="S41" s="121"/>
      <c r="T41" s="121"/>
      <c r="U41" s="121"/>
      <c r="V41" s="65" t="s">
        <v>122</v>
      </c>
      <c r="W41" s="65"/>
      <c r="X41" s="71"/>
      <c r="Y41" s="68"/>
      <c r="Z41" s="72">
        <f>X41+Y41</f>
        <v>0</v>
      </c>
      <c r="AA41" s="68"/>
      <c r="AB41" s="68"/>
      <c r="AC41" s="68"/>
      <c r="AD41" s="68"/>
      <c r="AE41" s="68"/>
      <c r="AF41" s="71"/>
      <c r="AG41" s="68"/>
      <c r="AH41" s="72">
        <f>AF41+AG41</f>
        <v>0</v>
      </c>
      <c r="AI41" s="68"/>
      <c r="AJ41" s="68"/>
      <c r="AK41" s="68"/>
      <c r="AL41" s="68"/>
      <c r="AM41" s="68"/>
      <c r="AN41" s="71"/>
      <c r="AO41" s="68"/>
      <c r="AP41" s="72">
        <f>AN41+AO41</f>
        <v>0</v>
      </c>
      <c r="AQ41" s="68"/>
      <c r="AR41" s="68"/>
      <c r="AS41" s="68"/>
      <c r="AT41" s="68"/>
      <c r="AU41" s="68"/>
      <c r="AV41" s="71"/>
      <c r="AW41" s="68"/>
      <c r="AX41" s="72">
        <f>AV41+AW41</f>
        <v>0</v>
      </c>
      <c r="AY41" s="68"/>
      <c r="AZ41" s="68"/>
      <c r="BA41" s="68"/>
      <c r="BB41" s="68"/>
      <c r="BC41" s="68"/>
      <c r="BD41" s="71"/>
      <c r="BE41" s="68"/>
      <c r="BF41" s="72">
        <f>BD41+BE41</f>
        <v>0</v>
      </c>
      <c r="BG41" s="68"/>
      <c r="BH41" s="68"/>
      <c r="BI41" s="68"/>
      <c r="BJ41" s="68"/>
      <c r="BK41" s="68"/>
      <c r="BL41" s="101"/>
      <c r="BM41" s="101"/>
      <c r="BN41" s="101"/>
    </row>
    <row r="42" spans="1:66" s="102" customFormat="1" x14ac:dyDescent="0.35">
      <c r="A42" s="216" t="s">
        <v>200</v>
      </c>
      <c r="B42" s="216" t="s">
        <v>152</v>
      </c>
      <c r="C42" s="216" t="s">
        <v>153</v>
      </c>
      <c r="D42" s="191" t="s">
        <v>154</v>
      </c>
      <c r="E42" s="216" t="s">
        <v>201</v>
      </c>
      <c r="F42" s="216" t="s">
        <v>202</v>
      </c>
      <c r="G42" s="216" t="s">
        <v>203</v>
      </c>
      <c r="H42" s="216" t="s">
        <v>204</v>
      </c>
      <c r="I42" s="217">
        <v>1367</v>
      </c>
      <c r="J42" s="216" t="s">
        <v>159</v>
      </c>
      <c r="K42" s="216" t="s">
        <v>205</v>
      </c>
      <c r="L42" s="218">
        <v>44440</v>
      </c>
      <c r="M42" s="218">
        <v>46265</v>
      </c>
      <c r="N42" s="191">
        <f>IF(MONTH(M42)&lt;6,YEAR(M42),YEAR(M42)+1)</f>
        <v>2027</v>
      </c>
      <c r="O42" s="219">
        <v>18300</v>
      </c>
      <c r="P42" s="216" t="s">
        <v>428</v>
      </c>
      <c r="Q42" s="220">
        <f>IF(P42="Yes",O42*1,I42*3.56+O42)</f>
        <v>23166.52</v>
      </c>
      <c r="R42" s="71"/>
      <c r="S42" s="121"/>
      <c r="T42" s="121"/>
      <c r="U42" s="121"/>
      <c r="V42" s="65" t="s">
        <v>123</v>
      </c>
      <c r="W42" s="65"/>
      <c r="X42" s="71"/>
      <c r="Y42" s="68"/>
      <c r="Z42" s="72">
        <f>X42+Y42</f>
        <v>0</v>
      </c>
      <c r="AA42" s="68"/>
      <c r="AB42" s="68"/>
      <c r="AC42" s="68"/>
      <c r="AD42" s="68"/>
      <c r="AE42" s="68"/>
      <c r="AF42" s="71"/>
      <c r="AG42" s="68"/>
      <c r="AH42" s="72">
        <f>AF42+AG42</f>
        <v>0</v>
      </c>
      <c r="AI42" s="68"/>
      <c r="AJ42" s="68"/>
      <c r="AK42" s="68"/>
      <c r="AL42" s="68"/>
      <c r="AM42" s="68"/>
      <c r="AN42" s="71"/>
      <c r="AO42" s="68"/>
      <c r="AP42" s="72">
        <f>AN42+AO42</f>
        <v>0</v>
      </c>
      <c r="AQ42" s="68"/>
      <c r="AR42" s="68"/>
      <c r="AS42" s="68"/>
      <c r="AT42" s="68"/>
      <c r="AU42" s="68"/>
      <c r="AV42" s="71"/>
      <c r="AW42" s="68"/>
      <c r="AX42" s="72">
        <f>AV42+AW42</f>
        <v>0</v>
      </c>
      <c r="AY42" s="68"/>
      <c r="AZ42" s="68"/>
      <c r="BA42" s="68"/>
      <c r="BB42" s="68"/>
      <c r="BC42" s="68"/>
      <c r="BD42" s="71"/>
      <c r="BE42" s="68"/>
      <c r="BF42" s="72">
        <f>BD42+BE42</f>
        <v>0</v>
      </c>
      <c r="BG42" s="68"/>
      <c r="BH42" s="68"/>
      <c r="BI42" s="68"/>
      <c r="BJ42" s="68"/>
      <c r="BK42" s="68"/>
      <c r="BL42" s="101"/>
      <c r="BM42" s="101"/>
      <c r="BN42" s="101"/>
    </row>
    <row r="43" spans="1:66" s="102" customFormat="1" x14ac:dyDescent="0.35">
      <c r="A43" s="216" t="s">
        <v>412</v>
      </c>
      <c r="B43" s="216" t="s">
        <v>152</v>
      </c>
      <c r="C43" s="216" t="s">
        <v>153</v>
      </c>
      <c r="D43" s="191" t="s">
        <v>154</v>
      </c>
      <c r="E43" s="216" t="s">
        <v>413</v>
      </c>
      <c r="F43" s="216" t="s">
        <v>414</v>
      </c>
      <c r="G43" s="216" t="s">
        <v>415</v>
      </c>
      <c r="H43" s="216" t="s">
        <v>180</v>
      </c>
      <c r="I43" s="217">
        <v>11267</v>
      </c>
      <c r="J43" s="216" t="s">
        <v>159</v>
      </c>
      <c r="K43" s="216" t="s">
        <v>416</v>
      </c>
      <c r="L43" s="218">
        <v>43770</v>
      </c>
      <c r="M43" s="218">
        <v>47422</v>
      </c>
      <c r="N43" s="191">
        <f>IF(MONTH(M43)&lt;6,YEAR(M43),YEAR(M43)+1)</f>
        <v>2030</v>
      </c>
      <c r="O43" s="219">
        <v>519043.68</v>
      </c>
      <c r="P43" s="216" t="s">
        <v>428</v>
      </c>
      <c r="Q43" s="220">
        <f>IF(P43="Yes",O43*1,I43*3.56+O43)</f>
        <v>559154.19999999995</v>
      </c>
      <c r="R43" s="71"/>
      <c r="S43" s="121"/>
      <c r="T43" s="121"/>
      <c r="U43" s="121"/>
      <c r="V43" s="65" t="s">
        <v>122</v>
      </c>
      <c r="W43" s="65"/>
      <c r="X43" s="68"/>
      <c r="Y43" s="68"/>
      <c r="Z43" s="72">
        <f>X43+Y43</f>
        <v>0</v>
      </c>
      <c r="AA43" s="68"/>
      <c r="AB43" s="68"/>
      <c r="AC43" s="68"/>
      <c r="AD43" s="68"/>
      <c r="AE43" s="68"/>
      <c r="AF43" s="68"/>
      <c r="AG43" s="68"/>
      <c r="AH43" s="72">
        <f>AF43+AG43</f>
        <v>0</v>
      </c>
      <c r="AI43" s="68"/>
      <c r="AJ43" s="68"/>
      <c r="AK43" s="68"/>
      <c r="AL43" s="68"/>
      <c r="AM43" s="68"/>
      <c r="AN43" s="68"/>
      <c r="AO43" s="68"/>
      <c r="AP43" s="72">
        <f>AN43+AO43</f>
        <v>0</v>
      </c>
      <c r="AQ43" s="68"/>
      <c r="AR43" s="68"/>
      <c r="AS43" s="68"/>
      <c r="AT43" s="68"/>
      <c r="AU43" s="68"/>
      <c r="AV43" s="68"/>
      <c r="AW43" s="68"/>
      <c r="AX43" s="72">
        <f>AV43+AW43</f>
        <v>0</v>
      </c>
      <c r="AY43" s="68"/>
      <c r="AZ43" s="68"/>
      <c r="BA43" s="68"/>
      <c r="BB43" s="68"/>
      <c r="BC43" s="68"/>
      <c r="BD43" s="68"/>
      <c r="BE43" s="68"/>
      <c r="BF43" s="72">
        <f>BD43+BE43</f>
        <v>0</v>
      </c>
      <c r="BG43" s="68"/>
      <c r="BH43" s="68"/>
      <c r="BI43" s="68"/>
      <c r="BJ43" s="68"/>
      <c r="BK43" s="68"/>
      <c r="BL43" s="101"/>
      <c r="BM43" s="101"/>
      <c r="BN43" s="101"/>
    </row>
    <row r="44" spans="1:66" s="102" customFormat="1" x14ac:dyDescent="0.35">
      <c r="A44" s="216" t="s">
        <v>170</v>
      </c>
      <c r="B44" s="216" t="s">
        <v>152</v>
      </c>
      <c r="C44" s="216" t="s">
        <v>153</v>
      </c>
      <c r="D44" s="191" t="s">
        <v>154</v>
      </c>
      <c r="E44" s="216" t="s">
        <v>171</v>
      </c>
      <c r="F44" s="216" t="s">
        <v>172</v>
      </c>
      <c r="G44" s="216" t="s">
        <v>173</v>
      </c>
      <c r="H44" s="216" t="s">
        <v>174</v>
      </c>
      <c r="I44" s="217">
        <v>643</v>
      </c>
      <c r="J44" s="216" t="s">
        <v>159</v>
      </c>
      <c r="K44" s="216" t="s">
        <v>175</v>
      </c>
      <c r="L44" s="218">
        <v>43831</v>
      </c>
      <c r="M44" s="218">
        <v>45657</v>
      </c>
      <c r="N44" s="191">
        <f>IF(MONTH(M44)&lt;6,YEAR(M44),YEAR(M44)+1)</f>
        <v>2025</v>
      </c>
      <c r="O44" s="219">
        <v>10564.44</v>
      </c>
      <c r="P44" s="216" t="s">
        <v>428</v>
      </c>
      <c r="Q44" s="220">
        <f>IF(P44="Yes",O44*1,I44*3.56+O44)</f>
        <v>12853.52</v>
      </c>
      <c r="R44" s="71"/>
      <c r="S44" s="121"/>
      <c r="T44" s="121"/>
      <c r="U44" s="121"/>
      <c r="V44" s="65" t="s">
        <v>118</v>
      </c>
      <c r="W44" s="65"/>
      <c r="X44" s="71"/>
      <c r="Y44" s="68"/>
      <c r="Z44" s="72">
        <f>X44+Y44</f>
        <v>0</v>
      </c>
      <c r="AA44" s="68"/>
      <c r="AB44" s="68"/>
      <c r="AC44" s="68"/>
      <c r="AD44" s="68"/>
      <c r="AE44" s="68"/>
      <c r="AF44" s="71"/>
      <c r="AG44" s="68"/>
      <c r="AH44" s="72">
        <f>AF44+AG44</f>
        <v>0</v>
      </c>
      <c r="AI44" s="68"/>
      <c r="AJ44" s="68"/>
      <c r="AK44" s="68"/>
      <c r="AL44" s="68"/>
      <c r="AM44" s="68"/>
      <c r="AN44" s="71"/>
      <c r="AO44" s="68"/>
      <c r="AP44" s="72">
        <f>AN44+AO44</f>
        <v>0</v>
      </c>
      <c r="AQ44" s="68"/>
      <c r="AR44" s="68"/>
      <c r="AS44" s="68"/>
      <c r="AT44" s="68"/>
      <c r="AU44" s="68"/>
      <c r="AV44" s="71"/>
      <c r="AW44" s="68"/>
      <c r="AX44" s="72">
        <f>AV44+AW44</f>
        <v>0</v>
      </c>
      <c r="AY44" s="68"/>
      <c r="AZ44" s="68"/>
      <c r="BA44" s="68"/>
      <c r="BB44" s="68"/>
      <c r="BC44" s="68"/>
      <c r="BD44" s="71"/>
      <c r="BE44" s="68"/>
      <c r="BF44" s="72">
        <f>BD44+BE44</f>
        <v>0</v>
      </c>
      <c r="BG44" s="68"/>
      <c r="BH44" s="68"/>
      <c r="BI44" s="68"/>
      <c r="BJ44" s="68"/>
      <c r="BK44" s="68"/>
      <c r="BL44" s="101"/>
      <c r="BM44" s="101"/>
      <c r="BN44" s="101"/>
    </row>
    <row r="45" spans="1:66" s="102" customFormat="1" x14ac:dyDescent="0.35">
      <c r="A45" s="216" t="s">
        <v>293</v>
      </c>
      <c r="B45" s="216" t="s">
        <v>152</v>
      </c>
      <c r="C45" s="216" t="s">
        <v>153</v>
      </c>
      <c r="D45" s="191" t="s">
        <v>154</v>
      </c>
      <c r="E45" s="216" t="s">
        <v>294</v>
      </c>
      <c r="F45" s="216" t="s">
        <v>295</v>
      </c>
      <c r="G45" s="216" t="s">
        <v>49</v>
      </c>
      <c r="H45" s="216" t="s">
        <v>180</v>
      </c>
      <c r="I45" s="217">
        <v>9604</v>
      </c>
      <c r="J45" s="216" t="s">
        <v>159</v>
      </c>
      <c r="K45" s="216" t="s">
        <v>296</v>
      </c>
      <c r="L45" s="218">
        <v>44136</v>
      </c>
      <c r="M45" s="218">
        <v>45777</v>
      </c>
      <c r="N45" s="191">
        <f>IF(MONTH(M45)&lt;6,YEAR(M45),YEAR(M45)+1)</f>
        <v>2025</v>
      </c>
      <c r="O45" s="219">
        <v>221929.2</v>
      </c>
      <c r="P45" s="216" t="s">
        <v>428</v>
      </c>
      <c r="Q45" s="220">
        <f>IF(P45="Yes",O45*1,I45*3.56+O45)</f>
        <v>256119.44</v>
      </c>
      <c r="R45" s="71"/>
      <c r="S45" s="121"/>
      <c r="T45" s="121"/>
      <c r="U45" s="121"/>
      <c r="V45" s="65" t="s">
        <v>118</v>
      </c>
      <c r="W45" s="65"/>
      <c r="X45" s="71"/>
      <c r="Y45" s="68"/>
      <c r="Z45" s="72">
        <f>X45+Y45</f>
        <v>0</v>
      </c>
      <c r="AA45" s="68"/>
      <c r="AB45" s="68"/>
      <c r="AC45" s="68"/>
      <c r="AD45" s="68"/>
      <c r="AE45" s="68"/>
      <c r="AF45" s="71"/>
      <c r="AG45" s="68"/>
      <c r="AH45" s="72">
        <f>AF45+AG45</f>
        <v>0</v>
      </c>
      <c r="AI45" s="68"/>
      <c r="AJ45" s="68"/>
      <c r="AK45" s="68"/>
      <c r="AL45" s="68"/>
      <c r="AM45" s="68"/>
      <c r="AN45" s="71"/>
      <c r="AO45" s="68"/>
      <c r="AP45" s="72">
        <f>AN45+AO45</f>
        <v>0</v>
      </c>
      <c r="AQ45" s="68"/>
      <c r="AR45" s="68"/>
      <c r="AS45" s="68"/>
      <c r="AT45" s="68"/>
      <c r="AU45" s="68"/>
      <c r="AV45" s="71"/>
      <c r="AW45" s="68"/>
      <c r="AX45" s="72">
        <f>AV45+AW45</f>
        <v>0</v>
      </c>
      <c r="AY45" s="68"/>
      <c r="AZ45" s="68"/>
      <c r="BA45" s="68"/>
      <c r="BB45" s="68"/>
      <c r="BC45" s="68"/>
      <c r="BD45" s="71"/>
      <c r="BE45" s="68"/>
      <c r="BF45" s="72">
        <f>BD45+BE45</f>
        <v>0</v>
      </c>
      <c r="BG45" s="68"/>
      <c r="BH45" s="68"/>
      <c r="BI45" s="68"/>
      <c r="BJ45" s="68"/>
      <c r="BK45" s="68"/>
      <c r="BL45" s="101"/>
      <c r="BM45" s="101"/>
      <c r="BN45" s="101"/>
    </row>
    <row r="46" spans="1:66" s="102" customFormat="1" x14ac:dyDescent="0.35">
      <c r="A46" s="216" t="s">
        <v>417</v>
      </c>
      <c r="B46" s="216" t="s">
        <v>152</v>
      </c>
      <c r="C46" s="216" t="s">
        <v>153</v>
      </c>
      <c r="D46" s="191" t="s">
        <v>154</v>
      </c>
      <c r="E46" s="216" t="s">
        <v>418</v>
      </c>
      <c r="F46" s="216" t="s">
        <v>419</v>
      </c>
      <c r="G46" s="216" t="s">
        <v>49</v>
      </c>
      <c r="H46" s="216" t="s">
        <v>180</v>
      </c>
      <c r="I46" s="217">
        <v>10121</v>
      </c>
      <c r="J46" s="216" t="s">
        <v>159</v>
      </c>
      <c r="K46" s="216" t="s">
        <v>420</v>
      </c>
      <c r="L46" s="218">
        <v>43647</v>
      </c>
      <c r="M46" s="218">
        <v>47299</v>
      </c>
      <c r="N46" s="191">
        <f>IF(MONTH(M46)&lt;6,YEAR(M46),YEAR(M46)+1)</f>
        <v>2030</v>
      </c>
      <c r="O46" s="219">
        <v>430142.52</v>
      </c>
      <c r="P46" s="216" t="s">
        <v>428</v>
      </c>
      <c r="Q46" s="220">
        <f>IF(P46="Yes",O46*1,I46*3.56+O46)</f>
        <v>466173.28</v>
      </c>
      <c r="R46" s="71"/>
      <c r="S46" s="121"/>
      <c r="T46" s="121"/>
      <c r="U46" s="121"/>
      <c r="V46" s="65" t="s">
        <v>122</v>
      </c>
      <c r="W46" s="65"/>
      <c r="X46" s="68"/>
      <c r="Y46" s="68"/>
      <c r="Z46" s="72">
        <f>X46+Y46</f>
        <v>0</v>
      </c>
      <c r="AA46" s="68"/>
      <c r="AB46" s="68"/>
      <c r="AC46" s="68"/>
      <c r="AD46" s="68"/>
      <c r="AE46" s="68"/>
      <c r="AF46" s="68"/>
      <c r="AG46" s="68"/>
      <c r="AH46" s="72">
        <f>AF46+AG46</f>
        <v>0</v>
      </c>
      <c r="AI46" s="68"/>
      <c r="AJ46" s="68"/>
      <c r="AK46" s="68"/>
      <c r="AL46" s="68"/>
      <c r="AM46" s="68"/>
      <c r="AN46" s="68"/>
      <c r="AO46" s="68"/>
      <c r="AP46" s="72">
        <f>AN46+AO46</f>
        <v>0</v>
      </c>
      <c r="AQ46" s="68"/>
      <c r="AR46" s="68"/>
      <c r="AS46" s="68"/>
      <c r="AT46" s="68"/>
      <c r="AU46" s="68"/>
      <c r="AV46" s="68"/>
      <c r="AW46" s="68"/>
      <c r="AX46" s="72">
        <f>AV46+AW46</f>
        <v>0</v>
      </c>
      <c r="AY46" s="68"/>
      <c r="AZ46" s="68"/>
      <c r="BA46" s="68"/>
      <c r="BB46" s="68"/>
      <c r="BC46" s="68"/>
      <c r="BD46" s="68"/>
      <c r="BE46" s="68"/>
      <c r="BF46" s="72">
        <f>BD46+BE46</f>
        <v>0</v>
      </c>
      <c r="BG46" s="68"/>
      <c r="BH46" s="68"/>
      <c r="BI46" s="68"/>
      <c r="BJ46" s="68"/>
      <c r="BK46" s="68"/>
      <c r="BL46" s="101"/>
      <c r="BM46" s="101"/>
      <c r="BN46" s="101"/>
    </row>
    <row r="47" spans="1:66" s="102" customFormat="1" x14ac:dyDescent="0.35">
      <c r="A47" s="216" t="s">
        <v>371</v>
      </c>
      <c r="B47" s="216" t="s">
        <v>152</v>
      </c>
      <c r="C47" s="216" t="s">
        <v>153</v>
      </c>
      <c r="D47" s="191" t="s">
        <v>154</v>
      </c>
      <c r="E47" s="216" t="s">
        <v>372</v>
      </c>
      <c r="F47" s="216" t="s">
        <v>373</v>
      </c>
      <c r="G47" s="216" t="s">
        <v>374</v>
      </c>
      <c r="H47" s="216" t="s">
        <v>375</v>
      </c>
      <c r="I47" s="217">
        <v>2784</v>
      </c>
      <c r="J47" s="216" t="s">
        <v>159</v>
      </c>
      <c r="K47" s="216" t="s">
        <v>376</v>
      </c>
      <c r="L47" s="218">
        <v>44835</v>
      </c>
      <c r="M47" s="218">
        <v>46660</v>
      </c>
      <c r="N47" s="191">
        <f>IF(MONTH(M47)&lt;6,YEAR(M47),YEAR(M47)+1)</f>
        <v>2028</v>
      </c>
      <c r="O47" s="219">
        <v>41378.28</v>
      </c>
      <c r="P47" s="216" t="s">
        <v>428</v>
      </c>
      <c r="Q47" s="220">
        <f>IF(P47="Yes",O47*1,I47*3.56+O47)</f>
        <v>51289.32</v>
      </c>
      <c r="R47" s="71"/>
      <c r="S47" s="121"/>
      <c r="T47" s="121"/>
      <c r="U47" s="121"/>
      <c r="V47" s="65" t="s">
        <v>123</v>
      </c>
      <c r="W47" s="65"/>
      <c r="X47" s="71"/>
      <c r="Y47" s="68"/>
      <c r="Z47" s="72">
        <f>X47+Y47</f>
        <v>0</v>
      </c>
      <c r="AA47" s="68"/>
      <c r="AB47" s="68"/>
      <c r="AC47" s="68"/>
      <c r="AD47" s="68"/>
      <c r="AE47" s="68"/>
      <c r="AF47" s="71"/>
      <c r="AG47" s="68"/>
      <c r="AH47" s="72">
        <f>AF47+AG47</f>
        <v>0</v>
      </c>
      <c r="AI47" s="68"/>
      <c r="AJ47" s="68"/>
      <c r="AK47" s="68"/>
      <c r="AL47" s="68"/>
      <c r="AM47" s="68"/>
      <c r="AN47" s="71"/>
      <c r="AO47" s="68"/>
      <c r="AP47" s="72">
        <f>AN47+AO47</f>
        <v>0</v>
      </c>
      <c r="AQ47" s="68"/>
      <c r="AR47" s="68"/>
      <c r="AS47" s="68"/>
      <c r="AT47" s="68"/>
      <c r="AU47" s="68"/>
      <c r="AV47" s="71"/>
      <c r="AW47" s="68"/>
      <c r="AX47" s="72">
        <f>AV47+AW47</f>
        <v>0</v>
      </c>
      <c r="AY47" s="68"/>
      <c r="AZ47" s="68"/>
      <c r="BA47" s="68"/>
      <c r="BB47" s="68"/>
      <c r="BC47" s="68"/>
      <c r="BD47" s="71"/>
      <c r="BE47" s="68"/>
      <c r="BF47" s="72">
        <f>BD47+BE47</f>
        <v>0</v>
      </c>
      <c r="BG47" s="68"/>
      <c r="BH47" s="68"/>
      <c r="BI47" s="68"/>
      <c r="BJ47" s="68"/>
      <c r="BK47" s="68"/>
      <c r="BL47" s="101"/>
      <c r="BM47" s="101"/>
      <c r="BN47" s="101"/>
    </row>
    <row r="48" spans="1:66" s="102" customFormat="1" x14ac:dyDescent="0.35">
      <c r="A48" s="216" t="s">
        <v>406</v>
      </c>
      <c r="B48" s="216" t="s">
        <v>152</v>
      </c>
      <c r="C48" s="216" t="s">
        <v>153</v>
      </c>
      <c r="D48" s="191" t="s">
        <v>154</v>
      </c>
      <c r="E48" s="216" t="s">
        <v>407</v>
      </c>
      <c r="F48" s="216" t="s">
        <v>408</v>
      </c>
      <c r="G48" s="216" t="s">
        <v>409</v>
      </c>
      <c r="H48" s="216" t="s">
        <v>180</v>
      </c>
      <c r="I48" s="217">
        <v>6741</v>
      </c>
      <c r="J48" s="216" t="s">
        <v>410</v>
      </c>
      <c r="K48" s="216" t="s">
        <v>411</v>
      </c>
      <c r="L48" s="218">
        <v>43132</v>
      </c>
      <c r="M48" s="218">
        <v>46783</v>
      </c>
      <c r="N48" s="191">
        <f>IF(MONTH(M48)&lt;6,YEAR(M48),YEAR(M48)+1)</f>
        <v>2028</v>
      </c>
      <c r="O48" s="219">
        <v>233609.16</v>
      </c>
      <c r="P48" s="216" t="s">
        <v>428</v>
      </c>
      <c r="Q48" s="220">
        <f>IF(P48="Yes",O48*1,I48*3.56+O48)</f>
        <v>257607.12</v>
      </c>
      <c r="R48" s="71"/>
      <c r="S48" s="121"/>
      <c r="T48" s="121"/>
      <c r="U48" s="121"/>
      <c r="V48" s="65" t="s">
        <v>122</v>
      </c>
      <c r="W48" s="65"/>
      <c r="X48" s="68"/>
      <c r="Y48" s="68"/>
      <c r="Z48" s="72">
        <f>X48+Y48</f>
        <v>0</v>
      </c>
      <c r="AA48" s="68"/>
      <c r="AB48" s="68"/>
      <c r="AC48" s="68"/>
      <c r="AD48" s="68"/>
      <c r="AE48" s="68"/>
      <c r="AF48" s="68"/>
      <c r="AG48" s="68"/>
      <c r="AH48" s="72">
        <f>AF48+AG48</f>
        <v>0</v>
      </c>
      <c r="AI48" s="68"/>
      <c r="AJ48" s="68"/>
      <c r="AK48" s="68"/>
      <c r="AL48" s="68"/>
      <c r="AM48" s="68"/>
      <c r="AN48" s="68"/>
      <c r="AO48" s="68"/>
      <c r="AP48" s="72">
        <f>AN48+AO48</f>
        <v>0</v>
      </c>
      <c r="AQ48" s="68"/>
      <c r="AR48" s="68"/>
      <c r="AS48" s="68"/>
      <c r="AT48" s="68"/>
      <c r="AU48" s="68"/>
      <c r="AV48" s="68"/>
      <c r="AW48" s="68"/>
      <c r="AX48" s="72">
        <f>AV48+AW48</f>
        <v>0</v>
      </c>
      <c r="AY48" s="68"/>
      <c r="AZ48" s="68"/>
      <c r="BA48" s="68"/>
      <c r="BB48" s="68"/>
      <c r="BC48" s="68"/>
      <c r="BD48" s="68"/>
      <c r="BE48" s="68"/>
      <c r="BF48" s="72">
        <f>BD48+BE48</f>
        <v>0</v>
      </c>
      <c r="BG48" s="68"/>
      <c r="BH48" s="68"/>
      <c r="BI48" s="68"/>
      <c r="BJ48" s="68"/>
      <c r="BK48" s="68"/>
      <c r="BL48" s="101"/>
      <c r="BM48" s="101"/>
      <c r="BN48" s="101"/>
    </row>
    <row r="49" spans="1:66" s="102" customFormat="1" x14ac:dyDescent="0.35">
      <c r="A49" s="216" t="s">
        <v>402</v>
      </c>
      <c r="B49" s="216" t="s">
        <v>152</v>
      </c>
      <c r="C49" s="216" t="s">
        <v>153</v>
      </c>
      <c r="D49" s="191" t="s">
        <v>154</v>
      </c>
      <c r="E49" s="216" t="s">
        <v>403</v>
      </c>
      <c r="F49" s="216" t="s">
        <v>404</v>
      </c>
      <c r="G49" s="216" t="s">
        <v>54</v>
      </c>
      <c r="H49" s="216" t="s">
        <v>54</v>
      </c>
      <c r="I49" s="217">
        <v>8120</v>
      </c>
      <c r="J49" s="216" t="s">
        <v>159</v>
      </c>
      <c r="K49" s="216" t="s">
        <v>405</v>
      </c>
      <c r="L49" s="218">
        <v>42614</v>
      </c>
      <c r="M49" s="218">
        <v>46265</v>
      </c>
      <c r="N49" s="191">
        <f>IF(MONTH(M49)&lt;6,YEAR(M49),YEAR(M49)+1)</f>
        <v>2027</v>
      </c>
      <c r="O49" s="219">
        <v>204624</v>
      </c>
      <c r="P49" s="216" t="s">
        <v>428</v>
      </c>
      <c r="Q49" s="220">
        <f>IF(P49="Yes",O49*1,I49*3.56+O49)</f>
        <v>233531.2</v>
      </c>
      <c r="R49" s="71"/>
      <c r="S49" s="121"/>
      <c r="T49" s="121"/>
      <c r="U49" s="121"/>
      <c r="V49" s="65" t="s">
        <v>123</v>
      </c>
      <c r="W49" s="65"/>
      <c r="X49" s="68"/>
      <c r="Y49" s="68"/>
      <c r="Z49" s="72">
        <f>X49+Y49</f>
        <v>0</v>
      </c>
      <c r="AA49" s="68"/>
      <c r="AB49" s="68"/>
      <c r="AC49" s="68"/>
      <c r="AD49" s="68"/>
      <c r="AE49" s="68"/>
      <c r="AF49" s="68"/>
      <c r="AG49" s="68"/>
      <c r="AH49" s="72">
        <f>AF49+AG49</f>
        <v>0</v>
      </c>
      <c r="AI49" s="68"/>
      <c r="AJ49" s="68"/>
      <c r="AK49" s="68"/>
      <c r="AL49" s="68"/>
      <c r="AM49" s="68"/>
      <c r="AN49" s="68"/>
      <c r="AO49" s="68"/>
      <c r="AP49" s="72">
        <f>AN49+AO49</f>
        <v>0</v>
      </c>
      <c r="AQ49" s="68"/>
      <c r="AR49" s="68"/>
      <c r="AS49" s="68"/>
      <c r="AT49" s="68"/>
      <c r="AU49" s="68"/>
      <c r="AV49" s="68"/>
      <c r="AW49" s="68"/>
      <c r="AX49" s="72">
        <f>AV49+AW49</f>
        <v>0</v>
      </c>
      <c r="AY49" s="68"/>
      <c r="AZ49" s="68"/>
      <c r="BA49" s="68"/>
      <c r="BB49" s="68"/>
      <c r="BC49" s="68"/>
      <c r="BD49" s="68"/>
      <c r="BE49" s="68"/>
      <c r="BF49" s="72">
        <f>BD49+BE49</f>
        <v>0</v>
      </c>
      <c r="BG49" s="68"/>
      <c r="BH49" s="68"/>
      <c r="BI49" s="68"/>
      <c r="BJ49" s="68"/>
      <c r="BK49" s="68"/>
      <c r="BL49" s="101"/>
      <c r="BM49" s="101"/>
      <c r="BN49" s="101"/>
    </row>
    <row r="50" spans="1:66" s="102" customFormat="1" x14ac:dyDescent="0.35">
      <c r="A50" s="216" t="s">
        <v>252</v>
      </c>
      <c r="B50" s="216" t="s">
        <v>152</v>
      </c>
      <c r="C50" s="216" t="s">
        <v>153</v>
      </c>
      <c r="D50" s="191" t="s">
        <v>154</v>
      </c>
      <c r="E50" s="216" t="s">
        <v>253</v>
      </c>
      <c r="F50" s="216" t="s">
        <v>254</v>
      </c>
      <c r="G50" s="216" t="s">
        <v>255</v>
      </c>
      <c r="H50" s="216" t="s">
        <v>54</v>
      </c>
      <c r="I50" s="217">
        <v>4950</v>
      </c>
      <c r="J50" s="216" t="s">
        <v>159</v>
      </c>
      <c r="K50" s="216" t="s">
        <v>256</v>
      </c>
      <c r="L50" s="218">
        <v>44440</v>
      </c>
      <c r="M50" s="218">
        <v>46265</v>
      </c>
      <c r="N50" s="191">
        <f>IF(MONTH(M50)&lt;6,YEAR(M50),YEAR(M50)+1)</f>
        <v>2027</v>
      </c>
      <c r="O50" s="219">
        <v>100237.56</v>
      </c>
      <c r="P50" s="216" t="s">
        <v>428</v>
      </c>
      <c r="Q50" s="220">
        <f>IF(P50="Yes",O50*1,I50*3.56+O50)</f>
        <v>117859.56</v>
      </c>
      <c r="R50" s="71"/>
      <c r="S50" s="121"/>
      <c r="T50" s="121"/>
      <c r="U50" s="121"/>
      <c r="V50" s="65" t="s">
        <v>123</v>
      </c>
      <c r="W50" s="65"/>
      <c r="X50" s="71"/>
      <c r="Y50" s="68"/>
      <c r="Z50" s="72">
        <f>X50+Y50</f>
        <v>0</v>
      </c>
      <c r="AA50" s="68"/>
      <c r="AB50" s="68"/>
      <c r="AC50" s="68"/>
      <c r="AD50" s="68"/>
      <c r="AE50" s="68"/>
      <c r="AF50" s="71"/>
      <c r="AG50" s="68"/>
      <c r="AH50" s="72">
        <f>AF50+AG50</f>
        <v>0</v>
      </c>
      <c r="AI50" s="68"/>
      <c r="AJ50" s="68"/>
      <c r="AK50" s="68"/>
      <c r="AL50" s="68"/>
      <c r="AM50" s="68"/>
      <c r="AN50" s="71"/>
      <c r="AO50" s="68"/>
      <c r="AP50" s="72">
        <f>AN50+AO50</f>
        <v>0</v>
      </c>
      <c r="AQ50" s="68"/>
      <c r="AR50" s="68"/>
      <c r="AS50" s="68"/>
      <c r="AT50" s="68"/>
      <c r="AU50" s="68"/>
      <c r="AV50" s="71"/>
      <c r="AW50" s="68"/>
      <c r="AX50" s="72">
        <f>AV50+AW50</f>
        <v>0</v>
      </c>
      <c r="AY50" s="68"/>
      <c r="AZ50" s="68"/>
      <c r="BA50" s="68"/>
      <c r="BB50" s="68"/>
      <c r="BC50" s="68"/>
      <c r="BD50" s="71"/>
      <c r="BE50" s="68"/>
      <c r="BF50" s="72">
        <f>BD50+BE50</f>
        <v>0</v>
      </c>
      <c r="BG50" s="68"/>
      <c r="BH50" s="68"/>
      <c r="BI50" s="68"/>
      <c r="BJ50" s="68"/>
      <c r="BK50" s="68"/>
      <c r="BL50" s="101"/>
      <c r="BM50" s="101"/>
      <c r="BN50" s="101"/>
    </row>
    <row r="51" spans="1:66" s="102" customFormat="1" x14ac:dyDescent="0.35">
      <c r="A51" s="216" t="s">
        <v>381</v>
      </c>
      <c r="B51" s="216" t="s">
        <v>152</v>
      </c>
      <c r="C51" s="216" t="s">
        <v>153</v>
      </c>
      <c r="D51" s="191" t="s">
        <v>154</v>
      </c>
      <c r="E51" s="216" t="s">
        <v>382</v>
      </c>
      <c r="F51" s="216" t="s">
        <v>383</v>
      </c>
      <c r="G51" s="216" t="s">
        <v>384</v>
      </c>
      <c r="H51" s="216" t="s">
        <v>169</v>
      </c>
      <c r="I51" s="217">
        <v>4165</v>
      </c>
      <c r="J51" s="216" t="s">
        <v>159</v>
      </c>
      <c r="K51" s="216" t="s">
        <v>385</v>
      </c>
      <c r="L51" s="218">
        <v>44531</v>
      </c>
      <c r="M51" s="218">
        <v>46356</v>
      </c>
      <c r="N51" s="191">
        <f>IF(MONTH(M51)&lt;6,YEAR(M51),YEAR(M51)+1)</f>
        <v>2027</v>
      </c>
      <c r="O51" s="219">
        <v>66306.84</v>
      </c>
      <c r="P51" s="216" t="s">
        <v>428</v>
      </c>
      <c r="Q51" s="220">
        <f>IF(P51="Yes",O51*1,I51*3.56+O51)</f>
        <v>81134.239999999991</v>
      </c>
      <c r="R51" s="71"/>
      <c r="S51" s="121"/>
      <c r="T51" s="121"/>
      <c r="U51" s="121"/>
      <c r="V51" s="65" t="s">
        <v>121</v>
      </c>
      <c r="W51" s="65"/>
      <c r="X51" s="71"/>
      <c r="Y51" s="68"/>
      <c r="Z51" s="72">
        <f>X51+Y51</f>
        <v>0</v>
      </c>
      <c r="AA51" s="68"/>
      <c r="AB51" s="68"/>
      <c r="AC51" s="68"/>
      <c r="AD51" s="68"/>
      <c r="AE51" s="68"/>
      <c r="AF51" s="71"/>
      <c r="AG51" s="68"/>
      <c r="AH51" s="72">
        <f>AF51+AG51</f>
        <v>0</v>
      </c>
      <c r="AI51" s="68"/>
      <c r="AJ51" s="68"/>
      <c r="AK51" s="68"/>
      <c r="AL51" s="68"/>
      <c r="AM51" s="68"/>
      <c r="AN51" s="71"/>
      <c r="AO51" s="68"/>
      <c r="AP51" s="72">
        <f>AN51+AO51</f>
        <v>0</v>
      </c>
      <c r="AQ51" s="68"/>
      <c r="AR51" s="68"/>
      <c r="AS51" s="68"/>
      <c r="AT51" s="68"/>
      <c r="AU51" s="68"/>
      <c r="AV51" s="71"/>
      <c r="AW51" s="68"/>
      <c r="AX51" s="72">
        <f>AV51+AW51</f>
        <v>0</v>
      </c>
      <c r="AY51" s="68"/>
      <c r="AZ51" s="68"/>
      <c r="BA51" s="68"/>
      <c r="BB51" s="68"/>
      <c r="BC51" s="68"/>
      <c r="BD51" s="71"/>
      <c r="BE51" s="68"/>
      <c r="BF51" s="72">
        <f>BD51+BE51</f>
        <v>0</v>
      </c>
      <c r="BG51" s="68"/>
      <c r="BH51" s="68"/>
      <c r="BI51" s="68"/>
      <c r="BJ51" s="68"/>
      <c r="BK51" s="68"/>
      <c r="BL51" s="101"/>
      <c r="BM51" s="101"/>
      <c r="BN51" s="101"/>
    </row>
    <row r="52" spans="1:66" s="102" customFormat="1" x14ac:dyDescent="0.35">
      <c r="A52" s="216" t="s">
        <v>313</v>
      </c>
      <c r="B52" s="216" t="s">
        <v>152</v>
      </c>
      <c r="C52" s="216" t="s">
        <v>153</v>
      </c>
      <c r="D52" s="191" t="s">
        <v>154</v>
      </c>
      <c r="E52" s="216" t="s">
        <v>314</v>
      </c>
      <c r="F52" s="216" t="s">
        <v>315</v>
      </c>
      <c r="G52" s="216" t="s">
        <v>316</v>
      </c>
      <c r="H52" s="216" t="s">
        <v>317</v>
      </c>
      <c r="I52" s="217">
        <v>42443</v>
      </c>
      <c r="J52" s="216" t="s">
        <v>318</v>
      </c>
      <c r="K52" s="216" t="s">
        <v>319</v>
      </c>
      <c r="L52" s="218">
        <v>44531</v>
      </c>
      <c r="M52" s="218">
        <v>46356</v>
      </c>
      <c r="N52" s="191">
        <f>IF(MONTH(M52)&lt;6,YEAR(M52),YEAR(M52)+1)</f>
        <v>2027</v>
      </c>
      <c r="O52" s="219">
        <v>463477.56</v>
      </c>
      <c r="P52" s="216" t="s">
        <v>428</v>
      </c>
      <c r="Q52" s="220">
        <f>IF(P52="Yes",O52*1,I52*3.56+O52)</f>
        <v>614574.64</v>
      </c>
      <c r="R52" s="71"/>
      <c r="S52" s="121"/>
      <c r="T52" s="121"/>
      <c r="U52" s="121"/>
      <c r="V52" s="65"/>
      <c r="W52" s="65"/>
      <c r="X52" s="71"/>
      <c r="Y52" s="68"/>
      <c r="Z52" s="72">
        <f>X52+Y52</f>
        <v>0</v>
      </c>
      <c r="AA52" s="68"/>
      <c r="AB52" s="68"/>
      <c r="AC52" s="68"/>
      <c r="AD52" s="68"/>
      <c r="AE52" s="68"/>
      <c r="AF52" s="71"/>
      <c r="AG52" s="68"/>
      <c r="AH52" s="72">
        <f>AF52+AG52</f>
        <v>0</v>
      </c>
      <c r="AI52" s="68"/>
      <c r="AJ52" s="68"/>
      <c r="AK52" s="68"/>
      <c r="AL52" s="68"/>
      <c r="AM52" s="68"/>
      <c r="AN52" s="71"/>
      <c r="AO52" s="68"/>
      <c r="AP52" s="72">
        <f>AN52+AO52</f>
        <v>0</v>
      </c>
      <c r="AQ52" s="68"/>
      <c r="AR52" s="68"/>
      <c r="AS52" s="68"/>
      <c r="AT52" s="68"/>
      <c r="AU52" s="68"/>
      <c r="AV52" s="71"/>
      <c r="AW52" s="68"/>
      <c r="AX52" s="72">
        <f>AV52+AW52</f>
        <v>0</v>
      </c>
      <c r="AY52" s="68"/>
      <c r="AZ52" s="68"/>
      <c r="BA52" s="68"/>
      <c r="BB52" s="68"/>
      <c r="BC52" s="68"/>
      <c r="BD52" s="71"/>
      <c r="BE52" s="68"/>
      <c r="BF52" s="72">
        <f>BD52+BE52</f>
        <v>0</v>
      </c>
      <c r="BG52" s="68"/>
      <c r="BH52" s="68"/>
      <c r="BI52" s="68"/>
      <c r="BJ52" s="68"/>
      <c r="BK52" s="68"/>
      <c r="BL52" s="101"/>
      <c r="BM52" s="101"/>
      <c r="BN52" s="101"/>
    </row>
    <row r="53" spans="1:66" s="102" customFormat="1" x14ac:dyDescent="0.35">
      <c r="A53" s="216" t="s">
        <v>278</v>
      </c>
      <c r="B53" s="216" t="s">
        <v>152</v>
      </c>
      <c r="C53" s="216" t="s">
        <v>153</v>
      </c>
      <c r="D53" s="191" t="s">
        <v>154</v>
      </c>
      <c r="E53" s="216" t="s">
        <v>279</v>
      </c>
      <c r="F53" s="216" t="s">
        <v>280</v>
      </c>
      <c r="G53" s="216" t="s">
        <v>163</v>
      </c>
      <c r="H53" s="216" t="s">
        <v>164</v>
      </c>
      <c r="I53" s="217">
        <v>5822</v>
      </c>
      <c r="J53" s="216" t="s">
        <v>159</v>
      </c>
      <c r="K53" s="216" t="s">
        <v>281</v>
      </c>
      <c r="L53" s="218">
        <v>45047</v>
      </c>
      <c r="M53" s="218">
        <v>46873</v>
      </c>
      <c r="N53" s="191">
        <f>IF(MONTH(M53)&lt;6,YEAR(M53),YEAR(M53)+1)</f>
        <v>2028</v>
      </c>
      <c r="O53" s="219">
        <v>152037.96</v>
      </c>
      <c r="P53" s="216" t="s">
        <v>428</v>
      </c>
      <c r="Q53" s="220">
        <f>IF(P53="Yes",O53*1,I53*3.56+O53)</f>
        <v>172764.28</v>
      </c>
      <c r="R53" s="71"/>
      <c r="S53" s="121"/>
      <c r="T53" s="121"/>
      <c r="U53" s="121"/>
      <c r="V53" s="65" t="s">
        <v>122</v>
      </c>
      <c r="W53" s="65"/>
      <c r="X53" s="71"/>
      <c r="Y53" s="68"/>
      <c r="Z53" s="72">
        <f>X53+Y53</f>
        <v>0</v>
      </c>
      <c r="AA53" s="68"/>
      <c r="AB53" s="68"/>
      <c r="AC53" s="68"/>
      <c r="AD53" s="68"/>
      <c r="AE53" s="68"/>
      <c r="AF53" s="71"/>
      <c r="AG53" s="68"/>
      <c r="AH53" s="72">
        <f>AF53+AG53</f>
        <v>0</v>
      </c>
      <c r="AI53" s="68"/>
      <c r="AJ53" s="68"/>
      <c r="AK53" s="68"/>
      <c r="AL53" s="68"/>
      <c r="AM53" s="68"/>
      <c r="AN53" s="71"/>
      <c r="AO53" s="68"/>
      <c r="AP53" s="72">
        <f>AN53+AO53</f>
        <v>0</v>
      </c>
      <c r="AQ53" s="68"/>
      <c r="AR53" s="68"/>
      <c r="AS53" s="68"/>
      <c r="AT53" s="68"/>
      <c r="AU53" s="68"/>
      <c r="AV53" s="71"/>
      <c r="AW53" s="68"/>
      <c r="AX53" s="72">
        <f>AV53+AW53</f>
        <v>0</v>
      </c>
      <c r="AY53" s="68"/>
      <c r="AZ53" s="68"/>
      <c r="BA53" s="68"/>
      <c r="BB53" s="68"/>
      <c r="BC53" s="68"/>
      <c r="BD53" s="71"/>
      <c r="BE53" s="68"/>
      <c r="BF53" s="72">
        <f>BD53+BE53</f>
        <v>0</v>
      </c>
      <c r="BG53" s="68"/>
      <c r="BH53" s="68"/>
      <c r="BI53" s="68"/>
      <c r="BJ53" s="68"/>
      <c r="BK53" s="68"/>
      <c r="BL53" s="101"/>
      <c r="BM53" s="101"/>
      <c r="BN53" s="101"/>
    </row>
    <row r="54" spans="1:66" s="102" customFormat="1" x14ac:dyDescent="0.35">
      <c r="A54" s="216" t="s">
        <v>235</v>
      </c>
      <c r="B54" s="216" t="s">
        <v>152</v>
      </c>
      <c r="C54" s="216" t="s">
        <v>153</v>
      </c>
      <c r="D54" s="191" t="s">
        <v>154</v>
      </c>
      <c r="E54" s="216" t="s">
        <v>236</v>
      </c>
      <c r="F54" s="216" t="s">
        <v>237</v>
      </c>
      <c r="G54" s="216" t="s">
        <v>238</v>
      </c>
      <c r="H54" s="216" t="s">
        <v>238</v>
      </c>
      <c r="I54" s="217">
        <v>2899</v>
      </c>
      <c r="J54" s="216" t="s">
        <v>159</v>
      </c>
      <c r="K54" s="216" t="s">
        <v>239</v>
      </c>
      <c r="L54" s="218">
        <v>44531</v>
      </c>
      <c r="M54" s="218">
        <v>46356</v>
      </c>
      <c r="N54" s="191">
        <f>IF(MONTH(M54)&lt;6,YEAR(M54),YEAR(M54)+1)</f>
        <v>2027</v>
      </c>
      <c r="O54" s="219">
        <v>42006.48</v>
      </c>
      <c r="P54" s="216" t="s">
        <v>428</v>
      </c>
      <c r="Q54" s="220">
        <f>IF(P54="Yes",O54*1,I54*3.56+O54)</f>
        <v>52326.920000000006</v>
      </c>
      <c r="R54" s="71"/>
      <c r="S54" s="121"/>
      <c r="T54" s="121"/>
      <c r="U54" s="121"/>
      <c r="V54" s="65" t="s">
        <v>123</v>
      </c>
      <c r="W54" s="65"/>
      <c r="X54" s="71"/>
      <c r="Y54" s="68"/>
      <c r="Z54" s="72">
        <f>X54+Y54</f>
        <v>0</v>
      </c>
      <c r="AA54" s="68"/>
      <c r="AB54" s="68"/>
      <c r="AC54" s="68"/>
      <c r="AD54" s="68"/>
      <c r="AE54" s="68"/>
      <c r="AF54" s="71"/>
      <c r="AG54" s="68"/>
      <c r="AH54" s="72">
        <f>AF54+AG54</f>
        <v>0</v>
      </c>
      <c r="AI54" s="68"/>
      <c r="AJ54" s="68"/>
      <c r="AK54" s="68"/>
      <c r="AL54" s="68"/>
      <c r="AM54" s="68"/>
      <c r="AN54" s="71"/>
      <c r="AO54" s="68"/>
      <c r="AP54" s="72">
        <f>AN54+AO54</f>
        <v>0</v>
      </c>
      <c r="AQ54" s="68"/>
      <c r="AR54" s="68"/>
      <c r="AS54" s="68"/>
      <c r="AT54" s="68"/>
      <c r="AU54" s="68"/>
      <c r="AV54" s="71"/>
      <c r="AW54" s="68"/>
      <c r="AX54" s="72">
        <f>AV54+AW54</f>
        <v>0</v>
      </c>
      <c r="AY54" s="68"/>
      <c r="AZ54" s="68"/>
      <c r="BA54" s="68"/>
      <c r="BB54" s="68"/>
      <c r="BC54" s="68"/>
      <c r="BD54" s="71"/>
      <c r="BE54" s="68"/>
      <c r="BF54" s="72">
        <f>BD54+BE54</f>
        <v>0</v>
      </c>
      <c r="BG54" s="68"/>
      <c r="BH54" s="68"/>
      <c r="BI54" s="68"/>
      <c r="BJ54" s="68"/>
      <c r="BK54" s="68"/>
      <c r="BL54" s="101"/>
      <c r="BM54" s="101"/>
      <c r="BN54" s="101"/>
    </row>
    <row r="55" spans="1:66" s="102" customFormat="1" x14ac:dyDescent="0.35">
      <c r="A55" s="216" t="s">
        <v>288</v>
      </c>
      <c r="B55" s="216" t="s">
        <v>152</v>
      </c>
      <c r="C55" s="216" t="s">
        <v>153</v>
      </c>
      <c r="D55" s="191" t="s">
        <v>154</v>
      </c>
      <c r="E55" s="216" t="s">
        <v>289</v>
      </c>
      <c r="F55" s="216" t="s">
        <v>290</v>
      </c>
      <c r="G55" s="216" t="s">
        <v>289</v>
      </c>
      <c r="H55" s="216" t="s">
        <v>291</v>
      </c>
      <c r="I55" s="217">
        <v>4515</v>
      </c>
      <c r="J55" s="216" t="s">
        <v>159</v>
      </c>
      <c r="K55" s="216" t="s">
        <v>292</v>
      </c>
      <c r="L55" s="218">
        <v>44652</v>
      </c>
      <c r="M55" s="218">
        <v>46477</v>
      </c>
      <c r="N55" s="191">
        <f>IF(MONTH(M55)&lt;6,YEAR(M55),YEAR(M55)+1)</f>
        <v>2027</v>
      </c>
      <c r="O55" s="219">
        <v>94273.2</v>
      </c>
      <c r="P55" s="216" t="s">
        <v>428</v>
      </c>
      <c r="Q55" s="220">
        <f>IF(P55="Yes",O55*1,I55*3.56+O55)</f>
        <v>110346.59999999999</v>
      </c>
      <c r="R55" s="71"/>
      <c r="S55" s="121"/>
      <c r="T55" s="121"/>
      <c r="U55" s="121"/>
      <c r="V55" s="65" t="s">
        <v>123</v>
      </c>
      <c r="W55" s="65"/>
      <c r="X55" s="71"/>
      <c r="Y55" s="68"/>
      <c r="Z55" s="72">
        <f>X55+Y55</f>
        <v>0</v>
      </c>
      <c r="AA55" s="68"/>
      <c r="AB55" s="68"/>
      <c r="AC55" s="68"/>
      <c r="AD55" s="68"/>
      <c r="AE55" s="68"/>
      <c r="AF55" s="71"/>
      <c r="AG55" s="68"/>
      <c r="AH55" s="72">
        <f>AF55+AG55</f>
        <v>0</v>
      </c>
      <c r="AI55" s="68"/>
      <c r="AJ55" s="68"/>
      <c r="AK55" s="68"/>
      <c r="AL55" s="68"/>
      <c r="AM55" s="68"/>
      <c r="AN55" s="71"/>
      <c r="AO55" s="68"/>
      <c r="AP55" s="72">
        <f>AN55+AO55</f>
        <v>0</v>
      </c>
      <c r="AQ55" s="68"/>
      <c r="AR55" s="68"/>
      <c r="AS55" s="68"/>
      <c r="AT55" s="68"/>
      <c r="AU55" s="68"/>
      <c r="AV55" s="71"/>
      <c r="AW55" s="68"/>
      <c r="AX55" s="72">
        <f>AV55+AW55</f>
        <v>0</v>
      </c>
      <c r="AY55" s="68"/>
      <c r="AZ55" s="68"/>
      <c r="BA55" s="68"/>
      <c r="BB55" s="68"/>
      <c r="BC55" s="68"/>
      <c r="BD55" s="71"/>
      <c r="BE55" s="68"/>
      <c r="BF55" s="72">
        <f>BD55+BE55</f>
        <v>0</v>
      </c>
      <c r="BG55" s="68"/>
      <c r="BH55" s="68"/>
      <c r="BI55" s="68"/>
      <c r="BJ55" s="68"/>
      <c r="BK55" s="68"/>
      <c r="BL55" s="101"/>
      <c r="BM55" s="101"/>
      <c r="BN55" s="101"/>
    </row>
    <row r="56" spans="1:66" s="74" customFormat="1" x14ac:dyDescent="0.35">
      <c r="A56" s="216" t="s">
        <v>349</v>
      </c>
      <c r="B56" s="216" t="s">
        <v>152</v>
      </c>
      <c r="C56" s="216" t="s">
        <v>153</v>
      </c>
      <c r="D56" s="191" t="s">
        <v>154</v>
      </c>
      <c r="E56" s="216" t="s">
        <v>350</v>
      </c>
      <c r="F56" s="216" t="s">
        <v>351</v>
      </c>
      <c r="G56" s="216" t="s">
        <v>352</v>
      </c>
      <c r="H56" s="216" t="s">
        <v>250</v>
      </c>
      <c r="I56" s="217">
        <v>689</v>
      </c>
      <c r="J56" s="216" t="s">
        <v>159</v>
      </c>
      <c r="K56" s="216" t="s">
        <v>353</v>
      </c>
      <c r="L56" s="218">
        <v>44378</v>
      </c>
      <c r="M56" s="218">
        <v>46203</v>
      </c>
      <c r="N56" s="191">
        <f>IF(MONTH(M56)&lt;6,YEAR(M56),YEAR(M56)+1)</f>
        <v>2027</v>
      </c>
      <c r="O56" s="219">
        <v>12746.52</v>
      </c>
      <c r="P56" s="216" t="s">
        <v>428</v>
      </c>
      <c r="Q56" s="220">
        <f>IF(P56="Yes",O56*1,I56*3.56+O56)</f>
        <v>15199.36</v>
      </c>
      <c r="R56" s="71"/>
      <c r="S56" s="121"/>
      <c r="T56" s="121"/>
      <c r="U56" s="121"/>
      <c r="V56" s="65" t="s">
        <v>123</v>
      </c>
      <c r="W56" s="65"/>
      <c r="X56" s="71"/>
      <c r="Y56" s="68"/>
      <c r="Z56" s="72">
        <f>X56+Y56</f>
        <v>0</v>
      </c>
      <c r="AA56" s="68"/>
      <c r="AB56" s="68"/>
      <c r="AC56" s="68"/>
      <c r="AD56" s="68"/>
      <c r="AE56" s="68"/>
      <c r="AF56" s="71"/>
      <c r="AG56" s="68"/>
      <c r="AH56" s="72">
        <f>AF56+AG56</f>
        <v>0</v>
      </c>
      <c r="AI56" s="68"/>
      <c r="AJ56" s="68"/>
      <c r="AK56" s="68"/>
      <c r="AL56" s="68"/>
      <c r="AM56" s="68"/>
      <c r="AN56" s="71"/>
      <c r="AO56" s="68"/>
      <c r="AP56" s="72">
        <f>AN56+AO56</f>
        <v>0</v>
      </c>
      <c r="AQ56" s="68"/>
      <c r="AR56" s="68"/>
      <c r="AS56" s="68"/>
      <c r="AT56" s="68"/>
      <c r="AU56" s="68"/>
      <c r="AV56" s="71"/>
      <c r="AW56" s="68"/>
      <c r="AX56" s="72">
        <f>AV56+AW56</f>
        <v>0</v>
      </c>
      <c r="AY56" s="68"/>
      <c r="AZ56" s="68"/>
      <c r="BA56" s="68"/>
      <c r="BB56" s="68"/>
      <c r="BC56" s="68"/>
      <c r="BD56" s="71"/>
      <c r="BE56" s="68"/>
      <c r="BF56" s="72">
        <f>BD56+BE56</f>
        <v>0</v>
      </c>
      <c r="BG56" s="68"/>
      <c r="BH56" s="68"/>
      <c r="BI56" s="68"/>
      <c r="BJ56" s="68"/>
      <c r="BK56" s="68"/>
      <c r="BL56" s="101"/>
      <c r="BM56" s="101"/>
      <c r="BN56" s="101"/>
    </row>
    <row r="57" spans="1:66" s="74" customFormat="1" x14ac:dyDescent="0.35">
      <c r="A57" s="195"/>
      <c r="B57" s="195"/>
      <c r="C57" s="195"/>
      <c r="D57" s="196"/>
      <c r="E57" s="195"/>
      <c r="F57" s="195"/>
      <c r="G57" s="195"/>
      <c r="H57" s="195"/>
      <c r="I57" s="221">
        <f>SUM(I8:I56)</f>
        <v>325480</v>
      </c>
      <c r="J57" s="4"/>
      <c r="K57" s="3"/>
      <c r="L57" s="3"/>
      <c r="M57" s="3"/>
      <c r="N57" s="3"/>
      <c r="O57" s="222">
        <f>SUM(O8:O56)</f>
        <v>7036344.4799999995</v>
      </c>
      <c r="P57" s="223"/>
      <c r="Q57" s="222">
        <f>SUM(Q8:Q56)</f>
        <v>8129955.1199999992</v>
      </c>
      <c r="R57" s="77"/>
      <c r="S57" s="77">
        <f>SUM(S8:S56)</f>
        <v>0</v>
      </c>
      <c r="T57" s="77">
        <f>SUM(T8:T56)</f>
        <v>0</v>
      </c>
      <c r="U57" s="77">
        <f>SUM(U8:U56)</f>
        <v>0</v>
      </c>
      <c r="V57" s="77"/>
      <c r="W57" s="77"/>
      <c r="X57" s="77">
        <f>SUM(X8:X56)</f>
        <v>0</v>
      </c>
      <c r="Y57" s="77">
        <f>SUM(Y8:Y56)</f>
        <v>0</v>
      </c>
      <c r="Z57" s="77">
        <f>SUM(Z8:Z56)</f>
        <v>0</v>
      </c>
      <c r="AA57" s="77">
        <f>SUM(AA8:AA56)</f>
        <v>0</v>
      </c>
      <c r="AB57" s="77">
        <f>SUM(AB8:AB56)</f>
        <v>0</v>
      </c>
      <c r="AC57" s="77">
        <f>SUM(AC8:AC56)</f>
        <v>0</v>
      </c>
      <c r="AD57" s="77">
        <f>SUM(AD8:AD56)</f>
        <v>0</v>
      </c>
      <c r="AE57" s="77">
        <f>SUM(AE8:AE56)</f>
        <v>0</v>
      </c>
      <c r="AF57" s="77">
        <f>SUM(AF8:AF56)</f>
        <v>0</v>
      </c>
      <c r="AG57" s="77">
        <f>SUM(AG8:AG56)</f>
        <v>0</v>
      </c>
      <c r="AH57" s="77">
        <f>SUM(AH8:AH56)</f>
        <v>0</v>
      </c>
      <c r="AI57" s="77">
        <f>SUM(AI8:AI56)</f>
        <v>0</v>
      </c>
      <c r="AJ57" s="77">
        <f>SUM(AJ8:AJ56)</f>
        <v>0</v>
      </c>
      <c r="AK57" s="77">
        <f>SUM(AK8:AK56)</f>
        <v>0</v>
      </c>
      <c r="AL57" s="77">
        <f>SUM(AL8:AL56)</f>
        <v>0</v>
      </c>
      <c r="AM57" s="77">
        <f>SUM(AM8:AM56)</f>
        <v>0</v>
      </c>
      <c r="AN57" s="77">
        <f>SUM(AN8:AN56)</f>
        <v>0</v>
      </c>
      <c r="AO57" s="77">
        <f>SUM(AO8:AO56)</f>
        <v>0</v>
      </c>
      <c r="AP57" s="77">
        <f>SUM(AP8:AP56)</f>
        <v>0</v>
      </c>
      <c r="AQ57" s="77">
        <f>SUM(AQ8:AQ56)</f>
        <v>0</v>
      </c>
      <c r="AR57" s="77">
        <f>SUM(AR8:AR56)</f>
        <v>0</v>
      </c>
      <c r="AS57" s="77">
        <f>SUM(AS8:AS56)</f>
        <v>0</v>
      </c>
      <c r="AT57" s="77">
        <f>SUM(AT8:AT56)</f>
        <v>0</v>
      </c>
      <c r="AU57" s="77">
        <f>SUM(AU8:AU56)</f>
        <v>0</v>
      </c>
      <c r="AV57" s="77">
        <f>SUM(AV8:AV56)</f>
        <v>0</v>
      </c>
      <c r="AW57" s="77">
        <f>SUM(AW8:AW56)</f>
        <v>0</v>
      </c>
      <c r="AX57" s="77">
        <f>SUM(AX8:AX56)</f>
        <v>0</v>
      </c>
      <c r="AY57" s="77">
        <f>SUM(AY8:AY56)</f>
        <v>0</v>
      </c>
      <c r="AZ57" s="77">
        <f>SUM(AZ8:AZ56)</f>
        <v>0</v>
      </c>
      <c r="BA57" s="77">
        <f>SUM(BA8:BA56)</f>
        <v>0</v>
      </c>
      <c r="BB57" s="77">
        <f>SUM(BB8:BB56)</f>
        <v>0</v>
      </c>
      <c r="BC57" s="77">
        <f>SUM(BC8:BC56)</f>
        <v>0</v>
      </c>
      <c r="BD57" s="77">
        <f>SUM(BD8:BD56)</f>
        <v>0</v>
      </c>
      <c r="BE57" s="77">
        <f>SUM(BE8:BE56)</f>
        <v>0</v>
      </c>
      <c r="BF57" s="77">
        <f>SUM(BF8:BF56)</f>
        <v>0</v>
      </c>
      <c r="BG57" s="77">
        <f>SUM(BG8:BG56)</f>
        <v>0</v>
      </c>
      <c r="BH57" s="77">
        <f>SUM(BH8:BH56)</f>
        <v>0</v>
      </c>
      <c r="BI57" s="77">
        <f>SUM(BI8:BI56)</f>
        <v>0</v>
      </c>
      <c r="BJ57" s="77">
        <f>SUM(BJ8:BJ56)</f>
        <v>0</v>
      </c>
      <c r="BK57" s="77">
        <f>SUM(BK8:BK56)</f>
        <v>0</v>
      </c>
    </row>
    <row r="58" spans="1:66" x14ac:dyDescent="0.35">
      <c r="A58" s="78"/>
      <c r="B58" s="78"/>
      <c r="C58" s="78"/>
      <c r="D58" s="76"/>
      <c r="E58" s="78"/>
      <c r="F58" s="78"/>
      <c r="G58" s="78"/>
      <c r="H58" s="78"/>
      <c r="I58" s="79"/>
      <c r="J58" s="80"/>
    </row>
    <row r="59" spans="1:66" x14ac:dyDescent="0.35">
      <c r="A59" s="122"/>
      <c r="B59" s="122"/>
      <c r="C59" s="122"/>
      <c r="D59" s="76"/>
      <c r="E59" s="78"/>
      <c r="F59" s="78"/>
      <c r="G59" s="78"/>
      <c r="H59" s="78"/>
      <c r="I59" s="79"/>
      <c r="J59" s="80"/>
    </row>
    <row r="60" spans="1:66" x14ac:dyDescent="0.35">
      <c r="A60" s="227" t="s">
        <v>55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82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 t="s">
        <v>55</v>
      </c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 t="s">
        <v>55</v>
      </c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</row>
    <row r="61" spans="1:66" s="49" customFormat="1" x14ac:dyDescent="0.35">
      <c r="A61" s="236" t="s">
        <v>56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53" t="s">
        <v>4</v>
      </c>
      <c r="R61" s="123"/>
      <c r="S61" s="233"/>
      <c r="T61" s="234"/>
      <c r="U61" s="235"/>
      <c r="V61" s="233" t="s">
        <v>6</v>
      </c>
      <c r="W61" s="235"/>
      <c r="X61" s="237" t="s">
        <v>7</v>
      </c>
      <c r="Y61" s="237"/>
      <c r="Z61" s="237"/>
      <c r="AA61" s="55" t="s">
        <v>8</v>
      </c>
      <c r="AB61" s="237" t="s">
        <v>9</v>
      </c>
      <c r="AC61" s="237"/>
      <c r="AD61" s="237"/>
      <c r="AE61" s="55" t="s">
        <v>10</v>
      </c>
      <c r="AF61" s="237" t="s">
        <v>11</v>
      </c>
      <c r="AG61" s="237"/>
      <c r="AH61" s="237"/>
      <c r="AI61" s="55" t="s">
        <v>8</v>
      </c>
      <c r="AJ61" s="237" t="s">
        <v>9</v>
      </c>
      <c r="AK61" s="237"/>
      <c r="AL61" s="237"/>
      <c r="AM61" s="55" t="s">
        <v>10</v>
      </c>
      <c r="AN61" s="237" t="s">
        <v>11</v>
      </c>
      <c r="AO61" s="237"/>
      <c r="AP61" s="237"/>
      <c r="AQ61" s="55" t="s">
        <v>8</v>
      </c>
      <c r="AR61" s="237" t="s">
        <v>9</v>
      </c>
      <c r="AS61" s="237"/>
      <c r="AT61" s="237"/>
      <c r="AU61" s="55" t="s">
        <v>10</v>
      </c>
      <c r="AV61" s="237" t="s">
        <v>11</v>
      </c>
      <c r="AW61" s="237"/>
      <c r="AX61" s="237"/>
      <c r="AY61" s="55" t="s">
        <v>8</v>
      </c>
      <c r="AZ61" s="237" t="s">
        <v>9</v>
      </c>
      <c r="BA61" s="237"/>
      <c r="BB61" s="237"/>
      <c r="BC61" s="55" t="s">
        <v>10</v>
      </c>
      <c r="BD61" s="237" t="s">
        <v>11</v>
      </c>
      <c r="BE61" s="237"/>
      <c r="BF61" s="237"/>
      <c r="BG61" s="55" t="s">
        <v>8</v>
      </c>
      <c r="BH61" s="237" t="s">
        <v>9</v>
      </c>
      <c r="BI61" s="237"/>
      <c r="BJ61" s="237"/>
      <c r="BK61" s="55" t="s">
        <v>10</v>
      </c>
      <c r="BL61" s="233"/>
      <c r="BM61" s="234"/>
      <c r="BN61" s="235"/>
    </row>
    <row r="62" spans="1:66" s="120" customFormat="1" ht="14.5" customHeight="1" x14ac:dyDescent="0.35">
      <c r="A62" s="228" t="s">
        <v>12</v>
      </c>
      <c r="B62" s="228" t="s">
        <v>13</v>
      </c>
      <c r="C62" s="228" t="s">
        <v>14</v>
      </c>
      <c r="D62" s="228" t="s">
        <v>15</v>
      </c>
      <c r="E62" s="228" t="s">
        <v>16</v>
      </c>
      <c r="F62" s="228" t="s">
        <v>17</v>
      </c>
      <c r="G62" s="228" t="s">
        <v>18</v>
      </c>
      <c r="H62" s="228" t="s">
        <v>19</v>
      </c>
      <c r="I62" s="232" t="s">
        <v>20</v>
      </c>
      <c r="J62" s="232" t="s">
        <v>21</v>
      </c>
      <c r="K62" s="228" t="s">
        <v>22</v>
      </c>
      <c r="L62" s="228" t="s">
        <v>23</v>
      </c>
      <c r="M62" s="228" t="s">
        <v>24</v>
      </c>
      <c r="N62" s="231" t="s">
        <v>442</v>
      </c>
      <c r="O62" s="228" t="s">
        <v>25</v>
      </c>
      <c r="P62" s="228" t="s">
        <v>26</v>
      </c>
      <c r="Q62" s="228" t="s">
        <v>57</v>
      </c>
      <c r="R62" s="124"/>
      <c r="S62" s="224" t="s">
        <v>28</v>
      </c>
      <c r="T62" s="225"/>
      <c r="U62" s="226"/>
      <c r="V62" s="229"/>
      <c r="W62" s="230"/>
      <c r="X62" s="224" t="s">
        <v>29</v>
      </c>
      <c r="Y62" s="225"/>
      <c r="Z62" s="225"/>
      <c r="AA62" s="225"/>
      <c r="AB62" s="225"/>
      <c r="AC62" s="225"/>
      <c r="AD62" s="225"/>
      <c r="AE62" s="226"/>
      <c r="AF62" s="224" t="s">
        <v>30</v>
      </c>
      <c r="AG62" s="225"/>
      <c r="AH62" s="225"/>
      <c r="AI62" s="225"/>
      <c r="AJ62" s="225"/>
      <c r="AK62" s="225"/>
      <c r="AL62" s="225"/>
      <c r="AM62" s="226"/>
      <c r="AN62" s="224" t="s">
        <v>31</v>
      </c>
      <c r="AO62" s="225"/>
      <c r="AP62" s="225"/>
      <c r="AQ62" s="225"/>
      <c r="AR62" s="225"/>
      <c r="AS62" s="225"/>
      <c r="AT62" s="225"/>
      <c r="AU62" s="226"/>
      <c r="AV62" s="224" t="s">
        <v>32</v>
      </c>
      <c r="AW62" s="225"/>
      <c r="AX62" s="225"/>
      <c r="AY62" s="225"/>
      <c r="AZ62" s="225"/>
      <c r="BA62" s="225"/>
      <c r="BB62" s="225"/>
      <c r="BC62" s="226"/>
      <c r="BD62" s="224" t="s">
        <v>33</v>
      </c>
      <c r="BE62" s="225"/>
      <c r="BF62" s="225"/>
      <c r="BG62" s="225"/>
      <c r="BH62" s="225"/>
      <c r="BI62" s="225"/>
      <c r="BJ62" s="225"/>
      <c r="BK62" s="226"/>
      <c r="BL62" s="58"/>
      <c r="BM62" s="58"/>
      <c r="BN62" s="58"/>
    </row>
    <row r="63" spans="1:66" s="52" customFormat="1" ht="72.5" x14ac:dyDescent="0.35">
      <c r="A63" s="228"/>
      <c r="B63" s="228"/>
      <c r="C63" s="228"/>
      <c r="D63" s="228"/>
      <c r="E63" s="228"/>
      <c r="F63" s="228"/>
      <c r="G63" s="228"/>
      <c r="H63" s="228"/>
      <c r="I63" s="232"/>
      <c r="J63" s="232"/>
      <c r="K63" s="228"/>
      <c r="L63" s="228"/>
      <c r="M63" s="228"/>
      <c r="N63" s="231"/>
      <c r="O63" s="228"/>
      <c r="P63" s="228"/>
      <c r="Q63" s="228"/>
      <c r="R63" s="86"/>
      <c r="S63" s="62" t="s">
        <v>35</v>
      </c>
      <c r="T63" s="62" t="s">
        <v>36</v>
      </c>
      <c r="U63" s="62" t="s">
        <v>37</v>
      </c>
      <c r="V63" s="62" t="s">
        <v>38</v>
      </c>
      <c r="W63" s="62" t="s">
        <v>39</v>
      </c>
      <c r="X63" s="62" t="s">
        <v>40</v>
      </c>
      <c r="Y63" s="62" t="s">
        <v>41</v>
      </c>
      <c r="Z63" s="62" t="s">
        <v>42</v>
      </c>
      <c r="AA63" s="62" t="s">
        <v>43</v>
      </c>
      <c r="AB63" s="62" t="s">
        <v>35</v>
      </c>
      <c r="AC63" s="62" t="s">
        <v>36</v>
      </c>
      <c r="AD63" s="62" t="s">
        <v>44</v>
      </c>
      <c r="AE63" s="62" t="s">
        <v>45</v>
      </c>
      <c r="AF63" s="62" t="s">
        <v>40</v>
      </c>
      <c r="AG63" s="62" t="s">
        <v>41</v>
      </c>
      <c r="AH63" s="62" t="s">
        <v>42</v>
      </c>
      <c r="AI63" s="62" t="s">
        <v>43</v>
      </c>
      <c r="AJ63" s="62" t="s">
        <v>35</v>
      </c>
      <c r="AK63" s="62" t="s">
        <v>36</v>
      </c>
      <c r="AL63" s="62" t="s">
        <v>44</v>
      </c>
      <c r="AM63" s="62" t="s">
        <v>45</v>
      </c>
      <c r="AN63" s="62" t="s">
        <v>40</v>
      </c>
      <c r="AO63" s="62" t="s">
        <v>41</v>
      </c>
      <c r="AP63" s="62" t="s">
        <v>42</v>
      </c>
      <c r="AQ63" s="62" t="s">
        <v>43</v>
      </c>
      <c r="AR63" s="62" t="s">
        <v>35</v>
      </c>
      <c r="AS63" s="62" t="s">
        <v>36</v>
      </c>
      <c r="AT63" s="62" t="s">
        <v>44</v>
      </c>
      <c r="AU63" s="62" t="s">
        <v>45</v>
      </c>
      <c r="AV63" s="62" t="s">
        <v>40</v>
      </c>
      <c r="AW63" s="62" t="s">
        <v>41</v>
      </c>
      <c r="AX63" s="62" t="s">
        <v>42</v>
      </c>
      <c r="AY63" s="62" t="s">
        <v>43</v>
      </c>
      <c r="AZ63" s="62" t="s">
        <v>35</v>
      </c>
      <c r="BA63" s="62" t="s">
        <v>36</v>
      </c>
      <c r="BB63" s="62" t="s">
        <v>44</v>
      </c>
      <c r="BC63" s="62" t="s">
        <v>45</v>
      </c>
      <c r="BD63" s="62" t="s">
        <v>40</v>
      </c>
      <c r="BE63" s="62" t="s">
        <v>41</v>
      </c>
      <c r="BF63" s="62" t="s">
        <v>42</v>
      </c>
      <c r="BG63" s="62" t="s">
        <v>43</v>
      </c>
      <c r="BH63" s="62" t="s">
        <v>35</v>
      </c>
      <c r="BI63" s="62" t="s">
        <v>36</v>
      </c>
      <c r="BJ63" s="62" t="s">
        <v>44</v>
      </c>
      <c r="BK63" s="62" t="s">
        <v>45</v>
      </c>
      <c r="BL63" s="63" t="s">
        <v>46</v>
      </c>
      <c r="BM63" s="63" t="s">
        <v>47</v>
      </c>
      <c r="BN63" s="63" t="s">
        <v>48</v>
      </c>
    </row>
    <row r="64" spans="1:66" s="74" customFormat="1" x14ac:dyDescent="0.35">
      <c r="A64" s="64"/>
      <c r="B64" s="100" t="s">
        <v>152</v>
      </c>
      <c r="C64" s="100" t="s">
        <v>153</v>
      </c>
      <c r="D64" s="65" t="s">
        <v>154</v>
      </c>
      <c r="E64" s="64"/>
      <c r="F64" s="64"/>
      <c r="G64" s="64"/>
      <c r="H64" s="64"/>
      <c r="I64" s="66"/>
      <c r="J64" s="67"/>
      <c r="K64" s="69"/>
      <c r="L64" s="69"/>
      <c r="M64" s="69"/>
      <c r="N64" s="69"/>
      <c r="O64" s="68"/>
      <c r="P64" s="69"/>
      <c r="Q64" s="68">
        <f>IF(P64="Yes",O64*1,I64*3.56+O64)</f>
        <v>0</v>
      </c>
      <c r="R64" s="69"/>
      <c r="S64" s="68"/>
      <c r="T64" s="68"/>
      <c r="U64" s="68"/>
      <c r="V64" s="65"/>
      <c r="W64" s="69"/>
      <c r="X64" s="68"/>
      <c r="Y64" s="68"/>
      <c r="Z64" s="72">
        <f>X64+Y64</f>
        <v>0</v>
      </c>
      <c r="AA64" s="68"/>
      <c r="AB64" s="68"/>
      <c r="AC64" s="68"/>
      <c r="AD64" s="68"/>
      <c r="AE64" s="68"/>
      <c r="AF64" s="68"/>
      <c r="AG64" s="68"/>
      <c r="AH64" s="72">
        <f>AF64+AG64</f>
        <v>0</v>
      </c>
      <c r="AI64" s="68"/>
      <c r="AJ64" s="68"/>
      <c r="AK64" s="68"/>
      <c r="AL64" s="68"/>
      <c r="AM64" s="68"/>
      <c r="AN64" s="68"/>
      <c r="AO64" s="68"/>
      <c r="AP64" s="72">
        <f>AN64+AO64</f>
        <v>0</v>
      </c>
      <c r="AQ64" s="68"/>
      <c r="AR64" s="68"/>
      <c r="AS64" s="68"/>
      <c r="AT64" s="68"/>
      <c r="AU64" s="68"/>
      <c r="AV64" s="68"/>
      <c r="AW64" s="68"/>
      <c r="AX64" s="72">
        <f>AV64+AW64</f>
        <v>0</v>
      </c>
      <c r="AY64" s="68"/>
      <c r="AZ64" s="68"/>
      <c r="BA64" s="68"/>
      <c r="BB64" s="68"/>
      <c r="BC64" s="68"/>
      <c r="BD64" s="68"/>
      <c r="BE64" s="68"/>
      <c r="BF64" s="72">
        <f>BD64+BE64</f>
        <v>0</v>
      </c>
      <c r="BG64" s="68"/>
      <c r="BH64" s="68"/>
      <c r="BI64" s="68"/>
      <c r="BJ64" s="68"/>
      <c r="BK64" s="68"/>
      <c r="BL64" s="69"/>
      <c r="BM64" s="69"/>
      <c r="BN64" s="69"/>
    </row>
    <row r="65" spans="1:66" s="74" customFormat="1" x14ac:dyDescent="0.35">
      <c r="A65" s="64"/>
      <c r="B65" s="100" t="s">
        <v>152</v>
      </c>
      <c r="C65" s="100" t="s">
        <v>153</v>
      </c>
      <c r="D65" s="65" t="s">
        <v>154</v>
      </c>
      <c r="E65" s="64"/>
      <c r="F65" s="64"/>
      <c r="G65" s="64"/>
      <c r="H65" s="64"/>
      <c r="I65" s="66"/>
      <c r="J65" s="67"/>
      <c r="K65" s="69"/>
      <c r="L65" s="69"/>
      <c r="M65" s="69"/>
      <c r="N65" s="69"/>
      <c r="O65" s="68"/>
      <c r="P65" s="69"/>
      <c r="Q65" s="68">
        <f t="shared" ref="Q65:Q77" si="0">IF(P65="Yes",O65*1,I65*3.56+O65)</f>
        <v>0</v>
      </c>
      <c r="R65" s="69"/>
      <c r="S65" s="68"/>
      <c r="T65" s="68"/>
      <c r="U65" s="68"/>
      <c r="V65" s="65"/>
      <c r="W65" s="69"/>
      <c r="X65" s="68"/>
      <c r="Y65" s="68"/>
      <c r="Z65" s="72">
        <f t="shared" ref="Z65:Z77" si="1">X65+Y65</f>
        <v>0</v>
      </c>
      <c r="AA65" s="68"/>
      <c r="AB65" s="68"/>
      <c r="AC65" s="68"/>
      <c r="AD65" s="68"/>
      <c r="AE65" s="68"/>
      <c r="AF65" s="68"/>
      <c r="AG65" s="68"/>
      <c r="AH65" s="72">
        <f t="shared" ref="AH65:AH77" si="2">AF65+AG65</f>
        <v>0</v>
      </c>
      <c r="AI65" s="68"/>
      <c r="AJ65" s="68"/>
      <c r="AK65" s="68"/>
      <c r="AL65" s="68"/>
      <c r="AM65" s="68"/>
      <c r="AN65" s="68"/>
      <c r="AO65" s="68"/>
      <c r="AP65" s="72">
        <f t="shared" ref="AP65:AP77" si="3">AN65+AO65</f>
        <v>0</v>
      </c>
      <c r="AQ65" s="68"/>
      <c r="AR65" s="68"/>
      <c r="AS65" s="68"/>
      <c r="AT65" s="68"/>
      <c r="AU65" s="68"/>
      <c r="AV65" s="68"/>
      <c r="AW65" s="68"/>
      <c r="AX65" s="72">
        <f t="shared" ref="AX65:AX77" si="4">AV65+AW65</f>
        <v>0</v>
      </c>
      <c r="AY65" s="68"/>
      <c r="AZ65" s="68"/>
      <c r="BA65" s="68"/>
      <c r="BB65" s="68"/>
      <c r="BC65" s="68"/>
      <c r="BD65" s="68"/>
      <c r="BE65" s="68"/>
      <c r="BF65" s="72">
        <f t="shared" ref="BF65:BF77" si="5">BD65+BE65</f>
        <v>0</v>
      </c>
      <c r="BG65" s="68"/>
      <c r="BH65" s="68"/>
      <c r="BI65" s="68"/>
      <c r="BJ65" s="68"/>
      <c r="BK65" s="68"/>
      <c r="BL65" s="69"/>
      <c r="BM65" s="69"/>
      <c r="BN65" s="69"/>
    </row>
    <row r="66" spans="1:66" s="74" customFormat="1" x14ac:dyDescent="0.35">
      <c r="A66" s="64"/>
      <c r="B66" s="100" t="s">
        <v>152</v>
      </c>
      <c r="C66" s="100" t="s">
        <v>153</v>
      </c>
      <c r="D66" s="65" t="s">
        <v>154</v>
      </c>
      <c r="E66" s="64"/>
      <c r="F66" s="64"/>
      <c r="G66" s="64"/>
      <c r="H66" s="64"/>
      <c r="I66" s="66"/>
      <c r="J66" s="67"/>
      <c r="K66" s="69"/>
      <c r="L66" s="69"/>
      <c r="M66" s="69"/>
      <c r="N66" s="69"/>
      <c r="O66" s="68"/>
      <c r="P66" s="69"/>
      <c r="Q66" s="68">
        <f t="shared" si="0"/>
        <v>0</v>
      </c>
      <c r="R66" s="69"/>
      <c r="S66" s="68"/>
      <c r="T66" s="68"/>
      <c r="U66" s="68"/>
      <c r="V66" s="65"/>
      <c r="W66" s="69"/>
      <c r="X66" s="68"/>
      <c r="Y66" s="68"/>
      <c r="Z66" s="72">
        <f t="shared" si="1"/>
        <v>0</v>
      </c>
      <c r="AA66" s="68"/>
      <c r="AB66" s="68"/>
      <c r="AC66" s="68"/>
      <c r="AD66" s="68"/>
      <c r="AE66" s="68"/>
      <c r="AF66" s="68"/>
      <c r="AG66" s="68"/>
      <c r="AH66" s="72">
        <f t="shared" si="2"/>
        <v>0</v>
      </c>
      <c r="AI66" s="68"/>
      <c r="AJ66" s="68"/>
      <c r="AK66" s="68"/>
      <c r="AL66" s="68"/>
      <c r="AM66" s="68"/>
      <c r="AN66" s="68"/>
      <c r="AO66" s="68"/>
      <c r="AP66" s="72">
        <f t="shared" si="3"/>
        <v>0</v>
      </c>
      <c r="AQ66" s="68"/>
      <c r="AR66" s="68"/>
      <c r="AS66" s="68"/>
      <c r="AT66" s="68"/>
      <c r="AU66" s="68"/>
      <c r="AV66" s="68"/>
      <c r="AW66" s="68"/>
      <c r="AX66" s="72">
        <f t="shared" si="4"/>
        <v>0</v>
      </c>
      <c r="AY66" s="68"/>
      <c r="AZ66" s="68"/>
      <c r="BA66" s="68"/>
      <c r="BB66" s="68"/>
      <c r="BC66" s="68"/>
      <c r="BD66" s="68"/>
      <c r="BE66" s="68"/>
      <c r="BF66" s="72">
        <f t="shared" si="5"/>
        <v>0</v>
      </c>
      <c r="BG66" s="68"/>
      <c r="BH66" s="68"/>
      <c r="BI66" s="68"/>
      <c r="BJ66" s="68"/>
      <c r="BK66" s="68"/>
      <c r="BL66" s="69"/>
      <c r="BM66" s="69"/>
      <c r="BN66" s="69"/>
    </row>
    <row r="67" spans="1:66" s="74" customFormat="1" x14ac:dyDescent="0.35">
      <c r="A67" s="64"/>
      <c r="B67" s="100" t="s">
        <v>152</v>
      </c>
      <c r="C67" s="100" t="s">
        <v>153</v>
      </c>
      <c r="D67" s="65" t="s">
        <v>154</v>
      </c>
      <c r="E67" s="64"/>
      <c r="F67" s="64"/>
      <c r="G67" s="64"/>
      <c r="H67" s="64"/>
      <c r="I67" s="66"/>
      <c r="J67" s="67"/>
      <c r="K67" s="69"/>
      <c r="L67" s="69"/>
      <c r="M67" s="69"/>
      <c r="N67" s="69"/>
      <c r="O67" s="68"/>
      <c r="P67" s="69"/>
      <c r="Q67" s="68">
        <f t="shared" si="0"/>
        <v>0</v>
      </c>
      <c r="R67" s="69"/>
      <c r="S67" s="68"/>
      <c r="T67" s="68"/>
      <c r="U67" s="68"/>
      <c r="V67" s="65"/>
      <c r="W67" s="69"/>
      <c r="X67" s="68"/>
      <c r="Y67" s="68"/>
      <c r="Z67" s="72">
        <f t="shared" si="1"/>
        <v>0</v>
      </c>
      <c r="AA67" s="68"/>
      <c r="AB67" s="68"/>
      <c r="AC67" s="68"/>
      <c r="AD67" s="68"/>
      <c r="AE67" s="68"/>
      <c r="AF67" s="68"/>
      <c r="AG67" s="68"/>
      <c r="AH67" s="72">
        <f t="shared" si="2"/>
        <v>0</v>
      </c>
      <c r="AI67" s="68"/>
      <c r="AJ67" s="68"/>
      <c r="AK67" s="68"/>
      <c r="AL67" s="68"/>
      <c r="AM67" s="68"/>
      <c r="AN67" s="68"/>
      <c r="AO67" s="68"/>
      <c r="AP67" s="72">
        <f t="shared" si="3"/>
        <v>0</v>
      </c>
      <c r="AQ67" s="68"/>
      <c r="AR67" s="68"/>
      <c r="AS67" s="68"/>
      <c r="AT67" s="68"/>
      <c r="AU67" s="68"/>
      <c r="AV67" s="68"/>
      <c r="AW67" s="68"/>
      <c r="AX67" s="72">
        <f t="shared" si="4"/>
        <v>0</v>
      </c>
      <c r="AY67" s="68"/>
      <c r="AZ67" s="68"/>
      <c r="BA67" s="68"/>
      <c r="BB67" s="68"/>
      <c r="BC67" s="68"/>
      <c r="BD67" s="68"/>
      <c r="BE67" s="68"/>
      <c r="BF67" s="72">
        <f t="shared" si="5"/>
        <v>0</v>
      </c>
      <c r="BG67" s="68"/>
      <c r="BH67" s="68"/>
      <c r="BI67" s="68"/>
      <c r="BJ67" s="68"/>
      <c r="BK67" s="68"/>
      <c r="BL67" s="69"/>
      <c r="BM67" s="69"/>
      <c r="BN67" s="69"/>
    </row>
    <row r="68" spans="1:66" s="74" customFormat="1" x14ac:dyDescent="0.35">
      <c r="A68" s="64"/>
      <c r="B68" s="100" t="s">
        <v>152</v>
      </c>
      <c r="C68" s="100" t="s">
        <v>153</v>
      </c>
      <c r="D68" s="65" t="s">
        <v>154</v>
      </c>
      <c r="E68" s="64"/>
      <c r="F68" s="64"/>
      <c r="G68" s="64"/>
      <c r="H68" s="64"/>
      <c r="I68" s="66"/>
      <c r="J68" s="125"/>
      <c r="K68" s="126"/>
      <c r="L68" s="126"/>
      <c r="M68" s="69"/>
      <c r="N68" s="69"/>
      <c r="O68" s="68"/>
      <c r="P68" s="69"/>
      <c r="Q68" s="68">
        <f t="shared" si="0"/>
        <v>0</v>
      </c>
      <c r="R68" s="69"/>
      <c r="S68" s="68"/>
      <c r="T68" s="68"/>
      <c r="U68" s="68"/>
      <c r="V68" s="65"/>
      <c r="W68" s="69"/>
      <c r="X68" s="68"/>
      <c r="Y68" s="68"/>
      <c r="Z68" s="72">
        <f t="shared" si="1"/>
        <v>0</v>
      </c>
      <c r="AA68" s="68"/>
      <c r="AB68" s="68"/>
      <c r="AC68" s="68"/>
      <c r="AD68" s="68"/>
      <c r="AE68" s="68"/>
      <c r="AF68" s="68"/>
      <c r="AG68" s="68"/>
      <c r="AH68" s="72">
        <f t="shared" si="2"/>
        <v>0</v>
      </c>
      <c r="AI68" s="68"/>
      <c r="AJ68" s="68"/>
      <c r="AK68" s="68"/>
      <c r="AL68" s="68"/>
      <c r="AM68" s="68"/>
      <c r="AN68" s="68"/>
      <c r="AO68" s="68"/>
      <c r="AP68" s="72">
        <f t="shared" si="3"/>
        <v>0</v>
      </c>
      <c r="AQ68" s="68"/>
      <c r="AR68" s="68"/>
      <c r="AS68" s="68"/>
      <c r="AT68" s="68"/>
      <c r="AU68" s="68"/>
      <c r="AV68" s="68"/>
      <c r="AW68" s="68"/>
      <c r="AX68" s="72">
        <f t="shared" si="4"/>
        <v>0</v>
      </c>
      <c r="AY68" s="68"/>
      <c r="AZ68" s="68"/>
      <c r="BA68" s="68"/>
      <c r="BB68" s="68"/>
      <c r="BC68" s="68"/>
      <c r="BD68" s="68"/>
      <c r="BE68" s="68"/>
      <c r="BF68" s="72">
        <f t="shared" si="5"/>
        <v>0</v>
      </c>
      <c r="BG68" s="68"/>
      <c r="BH68" s="68"/>
      <c r="BI68" s="68"/>
      <c r="BJ68" s="68"/>
      <c r="BK68" s="68"/>
      <c r="BL68" s="69"/>
      <c r="BM68" s="69"/>
      <c r="BN68" s="69"/>
    </row>
    <row r="69" spans="1:66" s="74" customFormat="1" x14ac:dyDescent="0.35">
      <c r="A69" s="64"/>
      <c r="B69" s="100" t="s">
        <v>152</v>
      </c>
      <c r="C69" s="100" t="s">
        <v>153</v>
      </c>
      <c r="D69" s="65" t="s">
        <v>154</v>
      </c>
      <c r="E69" s="64"/>
      <c r="F69" s="64"/>
      <c r="G69" s="64"/>
      <c r="H69" s="64"/>
      <c r="I69" s="66"/>
      <c r="J69" s="67"/>
      <c r="K69" s="67"/>
      <c r="L69" s="67"/>
      <c r="M69" s="69"/>
      <c r="N69" s="69"/>
      <c r="O69" s="68"/>
      <c r="P69" s="69"/>
      <c r="Q69" s="68">
        <f t="shared" si="0"/>
        <v>0</v>
      </c>
      <c r="R69" s="69"/>
      <c r="S69" s="68"/>
      <c r="T69" s="68"/>
      <c r="U69" s="68"/>
      <c r="V69" s="65"/>
      <c r="W69" s="69"/>
      <c r="X69" s="68"/>
      <c r="Y69" s="68"/>
      <c r="Z69" s="72">
        <f t="shared" si="1"/>
        <v>0</v>
      </c>
      <c r="AA69" s="68"/>
      <c r="AB69" s="68"/>
      <c r="AC69" s="68"/>
      <c r="AD69" s="68"/>
      <c r="AE69" s="68"/>
      <c r="AF69" s="68"/>
      <c r="AG69" s="68"/>
      <c r="AH69" s="72">
        <f t="shared" si="2"/>
        <v>0</v>
      </c>
      <c r="AI69" s="68"/>
      <c r="AJ69" s="68"/>
      <c r="AK69" s="68"/>
      <c r="AL69" s="68"/>
      <c r="AM69" s="68"/>
      <c r="AN69" s="68"/>
      <c r="AO69" s="68"/>
      <c r="AP69" s="72">
        <f t="shared" si="3"/>
        <v>0</v>
      </c>
      <c r="AQ69" s="68"/>
      <c r="AR69" s="68"/>
      <c r="AS69" s="68"/>
      <c r="AT69" s="68"/>
      <c r="AU69" s="68"/>
      <c r="AV69" s="68"/>
      <c r="AW69" s="68"/>
      <c r="AX69" s="72">
        <f t="shared" si="4"/>
        <v>0</v>
      </c>
      <c r="AY69" s="68"/>
      <c r="AZ69" s="68"/>
      <c r="BA69" s="68"/>
      <c r="BB69" s="68"/>
      <c r="BC69" s="68"/>
      <c r="BD69" s="68"/>
      <c r="BE69" s="68"/>
      <c r="BF69" s="72">
        <f t="shared" si="5"/>
        <v>0</v>
      </c>
      <c r="BG69" s="68"/>
      <c r="BH69" s="68"/>
      <c r="BI69" s="68"/>
      <c r="BJ69" s="68"/>
      <c r="BK69" s="68"/>
      <c r="BL69" s="69"/>
      <c r="BM69" s="69"/>
      <c r="BN69" s="69"/>
    </row>
    <row r="70" spans="1:66" s="74" customFormat="1" x14ac:dyDescent="0.35">
      <c r="A70" s="64"/>
      <c r="B70" s="100" t="s">
        <v>152</v>
      </c>
      <c r="C70" s="100" t="s">
        <v>153</v>
      </c>
      <c r="D70" s="65" t="s">
        <v>154</v>
      </c>
      <c r="E70" s="64"/>
      <c r="F70" s="64"/>
      <c r="G70" s="64"/>
      <c r="H70" s="64"/>
      <c r="I70" s="66"/>
      <c r="J70" s="67"/>
      <c r="K70" s="67"/>
      <c r="L70" s="67"/>
      <c r="M70" s="69"/>
      <c r="N70" s="69"/>
      <c r="O70" s="68"/>
      <c r="P70" s="69"/>
      <c r="Q70" s="68">
        <f t="shared" si="0"/>
        <v>0</v>
      </c>
      <c r="R70" s="69"/>
      <c r="S70" s="68"/>
      <c r="T70" s="68"/>
      <c r="U70" s="68"/>
      <c r="V70" s="65"/>
      <c r="W70" s="69"/>
      <c r="X70" s="68"/>
      <c r="Y70" s="68"/>
      <c r="Z70" s="72">
        <f t="shared" si="1"/>
        <v>0</v>
      </c>
      <c r="AA70" s="68"/>
      <c r="AB70" s="68"/>
      <c r="AC70" s="68"/>
      <c r="AD70" s="68"/>
      <c r="AE70" s="68"/>
      <c r="AF70" s="68"/>
      <c r="AG70" s="68"/>
      <c r="AH70" s="72">
        <f t="shared" si="2"/>
        <v>0</v>
      </c>
      <c r="AI70" s="68"/>
      <c r="AJ70" s="68"/>
      <c r="AK70" s="68"/>
      <c r="AL70" s="68"/>
      <c r="AM70" s="68"/>
      <c r="AN70" s="68"/>
      <c r="AO70" s="68"/>
      <c r="AP70" s="72">
        <f t="shared" si="3"/>
        <v>0</v>
      </c>
      <c r="AQ70" s="68"/>
      <c r="AR70" s="68"/>
      <c r="AS70" s="68"/>
      <c r="AT70" s="68"/>
      <c r="AU70" s="68"/>
      <c r="AV70" s="68"/>
      <c r="AW70" s="68"/>
      <c r="AX70" s="72">
        <f t="shared" si="4"/>
        <v>0</v>
      </c>
      <c r="AY70" s="68"/>
      <c r="AZ70" s="68"/>
      <c r="BA70" s="68"/>
      <c r="BB70" s="68"/>
      <c r="BC70" s="68"/>
      <c r="BD70" s="68"/>
      <c r="BE70" s="68"/>
      <c r="BF70" s="72">
        <f t="shared" si="5"/>
        <v>0</v>
      </c>
      <c r="BG70" s="68"/>
      <c r="BH70" s="68"/>
      <c r="BI70" s="68"/>
      <c r="BJ70" s="68"/>
      <c r="BK70" s="68"/>
      <c r="BL70" s="69"/>
      <c r="BM70" s="69"/>
      <c r="BN70" s="69"/>
    </row>
    <row r="71" spans="1:66" s="74" customFormat="1" x14ac:dyDescent="0.35">
      <c r="A71" s="64"/>
      <c r="B71" s="100" t="s">
        <v>152</v>
      </c>
      <c r="C71" s="100" t="s">
        <v>153</v>
      </c>
      <c r="D71" s="65" t="s">
        <v>154</v>
      </c>
      <c r="E71" s="64"/>
      <c r="F71" s="64"/>
      <c r="G71" s="64"/>
      <c r="H71" s="64"/>
      <c r="I71" s="66"/>
      <c r="J71" s="67"/>
      <c r="K71" s="67"/>
      <c r="L71" s="69"/>
      <c r="M71" s="69"/>
      <c r="N71" s="69"/>
      <c r="O71" s="68"/>
      <c r="P71" s="69"/>
      <c r="Q71" s="68">
        <f t="shared" si="0"/>
        <v>0</v>
      </c>
      <c r="R71" s="69"/>
      <c r="S71" s="68"/>
      <c r="T71" s="68"/>
      <c r="U71" s="68"/>
      <c r="V71" s="65"/>
      <c r="W71" s="69"/>
      <c r="X71" s="68"/>
      <c r="Y71" s="68"/>
      <c r="Z71" s="72">
        <f t="shared" si="1"/>
        <v>0</v>
      </c>
      <c r="AA71" s="68"/>
      <c r="AB71" s="68"/>
      <c r="AC71" s="68"/>
      <c r="AD71" s="68"/>
      <c r="AE71" s="68"/>
      <c r="AF71" s="68"/>
      <c r="AG71" s="68"/>
      <c r="AH71" s="72">
        <f t="shared" si="2"/>
        <v>0</v>
      </c>
      <c r="AI71" s="68"/>
      <c r="AJ71" s="68"/>
      <c r="AK71" s="68"/>
      <c r="AL71" s="68"/>
      <c r="AM71" s="68"/>
      <c r="AN71" s="68"/>
      <c r="AO71" s="68"/>
      <c r="AP71" s="72">
        <f t="shared" si="3"/>
        <v>0</v>
      </c>
      <c r="AQ71" s="68"/>
      <c r="AR71" s="68"/>
      <c r="AS71" s="68"/>
      <c r="AT71" s="68"/>
      <c r="AU71" s="68"/>
      <c r="AV71" s="68"/>
      <c r="AW71" s="68"/>
      <c r="AX71" s="72">
        <f t="shared" si="4"/>
        <v>0</v>
      </c>
      <c r="AY71" s="68"/>
      <c r="AZ71" s="68"/>
      <c r="BA71" s="68"/>
      <c r="BB71" s="68"/>
      <c r="BC71" s="68"/>
      <c r="BD71" s="68"/>
      <c r="BE71" s="68"/>
      <c r="BF71" s="72">
        <f t="shared" si="5"/>
        <v>0</v>
      </c>
      <c r="BG71" s="68"/>
      <c r="BH71" s="68"/>
      <c r="BI71" s="68"/>
      <c r="BJ71" s="68"/>
      <c r="BK71" s="68"/>
      <c r="BL71" s="69"/>
      <c r="BM71" s="69"/>
      <c r="BN71" s="69"/>
    </row>
    <row r="72" spans="1:66" s="74" customFormat="1" x14ac:dyDescent="0.35">
      <c r="A72" s="64"/>
      <c r="B72" s="100" t="s">
        <v>152</v>
      </c>
      <c r="C72" s="100" t="s">
        <v>153</v>
      </c>
      <c r="D72" s="65" t="s">
        <v>154</v>
      </c>
      <c r="E72" s="64"/>
      <c r="F72" s="64"/>
      <c r="G72" s="64"/>
      <c r="H72" s="64"/>
      <c r="I72" s="66"/>
      <c r="J72" s="67"/>
      <c r="K72" s="67"/>
      <c r="L72" s="69"/>
      <c r="M72" s="69"/>
      <c r="N72" s="69"/>
      <c r="O72" s="68"/>
      <c r="P72" s="69"/>
      <c r="Q72" s="68">
        <f t="shared" si="0"/>
        <v>0</v>
      </c>
      <c r="R72" s="69"/>
      <c r="S72" s="68"/>
      <c r="T72" s="68"/>
      <c r="U72" s="68"/>
      <c r="V72" s="65"/>
      <c r="W72" s="69"/>
      <c r="X72" s="68"/>
      <c r="Y72" s="68"/>
      <c r="Z72" s="72">
        <f t="shared" si="1"/>
        <v>0</v>
      </c>
      <c r="AA72" s="68"/>
      <c r="AB72" s="68"/>
      <c r="AC72" s="68"/>
      <c r="AD72" s="68"/>
      <c r="AE72" s="68"/>
      <c r="AF72" s="68"/>
      <c r="AG72" s="68"/>
      <c r="AH72" s="72">
        <f t="shared" si="2"/>
        <v>0</v>
      </c>
      <c r="AI72" s="68"/>
      <c r="AJ72" s="68"/>
      <c r="AK72" s="68"/>
      <c r="AL72" s="68"/>
      <c r="AM72" s="68"/>
      <c r="AN72" s="68"/>
      <c r="AO72" s="68"/>
      <c r="AP72" s="72">
        <f t="shared" si="3"/>
        <v>0</v>
      </c>
      <c r="AQ72" s="68"/>
      <c r="AR72" s="68"/>
      <c r="AS72" s="68"/>
      <c r="AT72" s="68"/>
      <c r="AU72" s="68"/>
      <c r="AV72" s="68"/>
      <c r="AW72" s="68"/>
      <c r="AX72" s="72">
        <f t="shared" si="4"/>
        <v>0</v>
      </c>
      <c r="AY72" s="68"/>
      <c r="AZ72" s="68"/>
      <c r="BA72" s="68"/>
      <c r="BB72" s="68"/>
      <c r="BC72" s="68"/>
      <c r="BD72" s="68"/>
      <c r="BE72" s="68"/>
      <c r="BF72" s="72">
        <f t="shared" si="5"/>
        <v>0</v>
      </c>
      <c r="BG72" s="68"/>
      <c r="BH72" s="68"/>
      <c r="BI72" s="68"/>
      <c r="BJ72" s="68"/>
      <c r="BK72" s="68"/>
      <c r="BL72" s="69"/>
      <c r="BM72" s="69"/>
      <c r="BN72" s="69"/>
    </row>
    <row r="73" spans="1:66" s="74" customFormat="1" x14ac:dyDescent="0.35">
      <c r="A73" s="64"/>
      <c r="B73" s="100" t="s">
        <v>152</v>
      </c>
      <c r="C73" s="100" t="s">
        <v>153</v>
      </c>
      <c r="D73" s="65" t="s">
        <v>154</v>
      </c>
      <c r="E73" s="64"/>
      <c r="F73" s="64"/>
      <c r="G73" s="64"/>
      <c r="H73" s="64"/>
      <c r="I73" s="66"/>
      <c r="J73" s="67"/>
      <c r="K73" s="67"/>
      <c r="L73" s="67"/>
      <c r="M73" s="69"/>
      <c r="N73" s="69"/>
      <c r="O73" s="68"/>
      <c r="P73" s="69"/>
      <c r="Q73" s="68">
        <f t="shared" si="0"/>
        <v>0</v>
      </c>
      <c r="R73" s="69"/>
      <c r="S73" s="68"/>
      <c r="T73" s="68"/>
      <c r="U73" s="68"/>
      <c r="V73" s="65"/>
      <c r="W73" s="69"/>
      <c r="X73" s="68"/>
      <c r="Y73" s="68"/>
      <c r="Z73" s="72">
        <f t="shared" si="1"/>
        <v>0</v>
      </c>
      <c r="AA73" s="68"/>
      <c r="AB73" s="68"/>
      <c r="AC73" s="68"/>
      <c r="AD73" s="68"/>
      <c r="AE73" s="68"/>
      <c r="AF73" s="68"/>
      <c r="AG73" s="68"/>
      <c r="AH73" s="72">
        <f t="shared" si="2"/>
        <v>0</v>
      </c>
      <c r="AI73" s="68"/>
      <c r="AJ73" s="68"/>
      <c r="AK73" s="68"/>
      <c r="AL73" s="68"/>
      <c r="AM73" s="68"/>
      <c r="AN73" s="68"/>
      <c r="AO73" s="68"/>
      <c r="AP73" s="72">
        <f t="shared" si="3"/>
        <v>0</v>
      </c>
      <c r="AQ73" s="68"/>
      <c r="AR73" s="68"/>
      <c r="AS73" s="68"/>
      <c r="AT73" s="68"/>
      <c r="AU73" s="68"/>
      <c r="AV73" s="68"/>
      <c r="AW73" s="68"/>
      <c r="AX73" s="72">
        <f t="shared" si="4"/>
        <v>0</v>
      </c>
      <c r="AY73" s="68"/>
      <c r="AZ73" s="68"/>
      <c r="BA73" s="68"/>
      <c r="BB73" s="68"/>
      <c r="BC73" s="68"/>
      <c r="BD73" s="68"/>
      <c r="BE73" s="68"/>
      <c r="BF73" s="72">
        <f t="shared" si="5"/>
        <v>0</v>
      </c>
      <c r="BG73" s="68"/>
      <c r="BH73" s="68"/>
      <c r="BI73" s="68"/>
      <c r="BJ73" s="68"/>
      <c r="BK73" s="68"/>
      <c r="BL73" s="69"/>
      <c r="BM73" s="69"/>
      <c r="BN73" s="69"/>
    </row>
    <row r="74" spans="1:66" s="74" customFormat="1" x14ac:dyDescent="0.35">
      <c r="A74" s="64"/>
      <c r="B74" s="100" t="s">
        <v>152</v>
      </c>
      <c r="C74" s="100" t="s">
        <v>153</v>
      </c>
      <c r="D74" s="65" t="s">
        <v>154</v>
      </c>
      <c r="E74" s="64"/>
      <c r="F74" s="64"/>
      <c r="G74" s="64"/>
      <c r="H74" s="64"/>
      <c r="I74" s="66"/>
      <c r="J74" s="67"/>
      <c r="K74" s="67"/>
      <c r="L74" s="67"/>
      <c r="M74" s="69"/>
      <c r="N74" s="69"/>
      <c r="O74" s="68"/>
      <c r="P74" s="69"/>
      <c r="Q74" s="68">
        <f t="shared" si="0"/>
        <v>0</v>
      </c>
      <c r="R74" s="69"/>
      <c r="S74" s="68"/>
      <c r="T74" s="68"/>
      <c r="U74" s="68"/>
      <c r="V74" s="65"/>
      <c r="W74" s="69"/>
      <c r="X74" s="68"/>
      <c r="Y74" s="68"/>
      <c r="Z74" s="72">
        <f t="shared" si="1"/>
        <v>0</v>
      </c>
      <c r="AA74" s="68"/>
      <c r="AB74" s="68"/>
      <c r="AC74" s="68"/>
      <c r="AD74" s="68"/>
      <c r="AE74" s="68"/>
      <c r="AF74" s="68"/>
      <c r="AG74" s="68"/>
      <c r="AH74" s="72">
        <f t="shared" si="2"/>
        <v>0</v>
      </c>
      <c r="AI74" s="68"/>
      <c r="AJ74" s="68"/>
      <c r="AK74" s="68"/>
      <c r="AL74" s="68"/>
      <c r="AM74" s="68"/>
      <c r="AN74" s="68"/>
      <c r="AO74" s="68"/>
      <c r="AP74" s="72">
        <f t="shared" si="3"/>
        <v>0</v>
      </c>
      <c r="AQ74" s="68"/>
      <c r="AR74" s="68"/>
      <c r="AS74" s="68"/>
      <c r="AT74" s="68"/>
      <c r="AU74" s="68"/>
      <c r="AV74" s="68"/>
      <c r="AW74" s="68"/>
      <c r="AX74" s="72">
        <f t="shared" si="4"/>
        <v>0</v>
      </c>
      <c r="AY74" s="68"/>
      <c r="AZ74" s="68"/>
      <c r="BA74" s="68"/>
      <c r="BB74" s="68"/>
      <c r="BC74" s="68"/>
      <c r="BD74" s="68"/>
      <c r="BE74" s="68"/>
      <c r="BF74" s="72">
        <f t="shared" si="5"/>
        <v>0</v>
      </c>
      <c r="BG74" s="68"/>
      <c r="BH74" s="68"/>
      <c r="BI74" s="68"/>
      <c r="BJ74" s="68"/>
      <c r="BK74" s="68"/>
      <c r="BL74" s="69"/>
      <c r="BM74" s="69"/>
      <c r="BN74" s="69"/>
    </row>
    <row r="75" spans="1:66" s="74" customFormat="1" x14ac:dyDescent="0.35">
      <c r="A75" s="64"/>
      <c r="B75" s="100" t="s">
        <v>152</v>
      </c>
      <c r="C75" s="100" t="s">
        <v>153</v>
      </c>
      <c r="D75" s="65" t="s">
        <v>154</v>
      </c>
      <c r="E75" s="64"/>
      <c r="F75" s="64"/>
      <c r="G75" s="64"/>
      <c r="H75" s="64"/>
      <c r="I75" s="66"/>
      <c r="J75" s="67"/>
      <c r="K75" s="67"/>
      <c r="L75" s="67"/>
      <c r="M75" s="69"/>
      <c r="N75" s="69"/>
      <c r="O75" s="68"/>
      <c r="P75" s="69"/>
      <c r="Q75" s="68">
        <f t="shared" si="0"/>
        <v>0</v>
      </c>
      <c r="R75" s="69"/>
      <c r="S75" s="68"/>
      <c r="T75" s="68"/>
      <c r="U75" s="68"/>
      <c r="V75" s="65"/>
      <c r="W75" s="69"/>
      <c r="X75" s="68"/>
      <c r="Y75" s="68"/>
      <c r="Z75" s="72">
        <f t="shared" si="1"/>
        <v>0</v>
      </c>
      <c r="AA75" s="68"/>
      <c r="AB75" s="68"/>
      <c r="AC75" s="68"/>
      <c r="AD75" s="68"/>
      <c r="AE75" s="68"/>
      <c r="AF75" s="68"/>
      <c r="AG75" s="68"/>
      <c r="AH75" s="72">
        <f t="shared" si="2"/>
        <v>0</v>
      </c>
      <c r="AI75" s="68"/>
      <c r="AJ75" s="68"/>
      <c r="AK75" s="68"/>
      <c r="AL75" s="68"/>
      <c r="AM75" s="68"/>
      <c r="AN75" s="68"/>
      <c r="AO75" s="68"/>
      <c r="AP75" s="72">
        <f t="shared" si="3"/>
        <v>0</v>
      </c>
      <c r="AQ75" s="68"/>
      <c r="AR75" s="68"/>
      <c r="AS75" s="68"/>
      <c r="AT75" s="68"/>
      <c r="AU75" s="68"/>
      <c r="AV75" s="68"/>
      <c r="AW75" s="68"/>
      <c r="AX75" s="72">
        <f t="shared" si="4"/>
        <v>0</v>
      </c>
      <c r="AY75" s="68"/>
      <c r="AZ75" s="68"/>
      <c r="BA75" s="68"/>
      <c r="BB75" s="68"/>
      <c r="BC75" s="68"/>
      <c r="BD75" s="68"/>
      <c r="BE75" s="68"/>
      <c r="BF75" s="72">
        <f t="shared" si="5"/>
        <v>0</v>
      </c>
      <c r="BG75" s="68"/>
      <c r="BH75" s="68"/>
      <c r="BI75" s="68"/>
      <c r="BJ75" s="68"/>
      <c r="BK75" s="68"/>
      <c r="BL75" s="69"/>
      <c r="BM75" s="69"/>
      <c r="BN75" s="69"/>
    </row>
    <row r="76" spans="1:66" s="74" customFormat="1" x14ac:dyDescent="0.35">
      <c r="A76" s="64"/>
      <c r="B76" s="100" t="s">
        <v>152</v>
      </c>
      <c r="C76" s="100" t="s">
        <v>153</v>
      </c>
      <c r="D76" s="65" t="s">
        <v>154</v>
      </c>
      <c r="E76" s="64"/>
      <c r="F76" s="64"/>
      <c r="G76" s="64"/>
      <c r="H76" s="64"/>
      <c r="I76" s="66"/>
      <c r="J76" s="67"/>
      <c r="K76" s="67"/>
      <c r="L76" s="69"/>
      <c r="M76" s="69"/>
      <c r="N76" s="69"/>
      <c r="O76" s="68"/>
      <c r="P76" s="69"/>
      <c r="Q76" s="68">
        <f t="shared" si="0"/>
        <v>0</v>
      </c>
      <c r="R76" s="69"/>
      <c r="S76" s="68"/>
      <c r="T76" s="68"/>
      <c r="U76" s="68"/>
      <c r="V76" s="65"/>
      <c r="W76" s="69"/>
      <c r="X76" s="68"/>
      <c r="Y76" s="68"/>
      <c r="Z76" s="72">
        <f t="shared" si="1"/>
        <v>0</v>
      </c>
      <c r="AA76" s="68"/>
      <c r="AB76" s="68"/>
      <c r="AC76" s="68"/>
      <c r="AD76" s="68"/>
      <c r="AE76" s="68"/>
      <c r="AF76" s="68"/>
      <c r="AG76" s="68"/>
      <c r="AH76" s="72">
        <f t="shared" si="2"/>
        <v>0</v>
      </c>
      <c r="AI76" s="68"/>
      <c r="AJ76" s="68"/>
      <c r="AK76" s="68"/>
      <c r="AL76" s="68"/>
      <c r="AM76" s="68"/>
      <c r="AN76" s="68"/>
      <c r="AO76" s="68"/>
      <c r="AP76" s="72">
        <f t="shared" si="3"/>
        <v>0</v>
      </c>
      <c r="AQ76" s="68"/>
      <c r="AR76" s="68"/>
      <c r="AS76" s="68"/>
      <c r="AT76" s="68"/>
      <c r="AU76" s="68"/>
      <c r="AV76" s="68"/>
      <c r="AW76" s="68"/>
      <c r="AX76" s="72">
        <f t="shared" si="4"/>
        <v>0</v>
      </c>
      <c r="AY76" s="68"/>
      <c r="AZ76" s="68"/>
      <c r="BA76" s="68"/>
      <c r="BB76" s="68"/>
      <c r="BC76" s="68"/>
      <c r="BD76" s="68"/>
      <c r="BE76" s="68"/>
      <c r="BF76" s="72">
        <f t="shared" si="5"/>
        <v>0</v>
      </c>
      <c r="BG76" s="68"/>
      <c r="BH76" s="68"/>
      <c r="BI76" s="68"/>
      <c r="BJ76" s="68"/>
      <c r="BK76" s="68"/>
      <c r="BL76" s="69"/>
      <c r="BM76" s="69"/>
      <c r="BN76" s="69"/>
    </row>
    <row r="77" spans="1:66" s="74" customFormat="1" x14ac:dyDescent="0.35">
      <c r="A77" s="64"/>
      <c r="B77" s="100" t="s">
        <v>152</v>
      </c>
      <c r="C77" s="100" t="s">
        <v>153</v>
      </c>
      <c r="D77" s="65" t="s">
        <v>154</v>
      </c>
      <c r="E77" s="64"/>
      <c r="F77" s="64"/>
      <c r="G77" s="64"/>
      <c r="H77" s="64"/>
      <c r="I77" s="66"/>
      <c r="J77" s="67"/>
      <c r="K77" s="69"/>
      <c r="L77" s="69"/>
      <c r="M77" s="69"/>
      <c r="N77" s="69"/>
      <c r="O77" s="68"/>
      <c r="P77" s="69"/>
      <c r="Q77" s="68">
        <f t="shared" si="0"/>
        <v>0</v>
      </c>
      <c r="R77" s="69"/>
      <c r="S77" s="68"/>
      <c r="T77" s="68"/>
      <c r="U77" s="68"/>
      <c r="V77" s="65"/>
      <c r="W77" s="69"/>
      <c r="X77" s="68"/>
      <c r="Y77" s="68"/>
      <c r="Z77" s="72">
        <f t="shared" si="1"/>
        <v>0</v>
      </c>
      <c r="AA77" s="68"/>
      <c r="AB77" s="68"/>
      <c r="AC77" s="68"/>
      <c r="AD77" s="68"/>
      <c r="AE77" s="68"/>
      <c r="AF77" s="68"/>
      <c r="AG77" s="68"/>
      <c r="AH77" s="72">
        <f t="shared" si="2"/>
        <v>0</v>
      </c>
      <c r="AI77" s="68"/>
      <c r="AJ77" s="68"/>
      <c r="AK77" s="68"/>
      <c r="AL77" s="68"/>
      <c r="AM77" s="68"/>
      <c r="AN77" s="68"/>
      <c r="AO77" s="68"/>
      <c r="AP77" s="72">
        <f t="shared" si="3"/>
        <v>0</v>
      </c>
      <c r="AQ77" s="68"/>
      <c r="AR77" s="68"/>
      <c r="AS77" s="68"/>
      <c r="AT77" s="68"/>
      <c r="AU77" s="68"/>
      <c r="AV77" s="68"/>
      <c r="AW77" s="68"/>
      <c r="AX77" s="72">
        <f t="shared" si="4"/>
        <v>0</v>
      </c>
      <c r="AY77" s="68"/>
      <c r="AZ77" s="68"/>
      <c r="BA77" s="68"/>
      <c r="BB77" s="68"/>
      <c r="BC77" s="68"/>
      <c r="BD77" s="68"/>
      <c r="BE77" s="68"/>
      <c r="BF77" s="72">
        <f t="shared" si="5"/>
        <v>0</v>
      </c>
      <c r="BG77" s="68"/>
      <c r="BH77" s="68"/>
      <c r="BI77" s="68"/>
      <c r="BJ77" s="68"/>
      <c r="BK77" s="68"/>
      <c r="BL77" s="69"/>
      <c r="BM77" s="69"/>
      <c r="BN77" s="69"/>
    </row>
    <row r="78" spans="1:66" s="74" customFormat="1" x14ac:dyDescent="0.35">
      <c r="A78" s="75"/>
      <c r="B78" s="75"/>
      <c r="C78" s="75"/>
      <c r="D78" s="76"/>
      <c r="E78" s="75"/>
      <c r="F78" s="75"/>
      <c r="G78" s="75"/>
      <c r="H78" s="75"/>
      <c r="I78" s="92">
        <f>SUM(I64:I77)</f>
        <v>0</v>
      </c>
      <c r="J78" s="93"/>
      <c r="O78" s="77">
        <f>SUM(O64:O77)</f>
        <v>0</v>
      </c>
      <c r="Q78" s="77">
        <f>SUM(Q64:Q77)</f>
        <v>0</v>
      </c>
      <c r="S78" s="77">
        <f t="shared" ref="S78:U78" si="6">SUM(S64:S77)</f>
        <v>0</v>
      </c>
      <c r="T78" s="77">
        <f t="shared" si="6"/>
        <v>0</v>
      </c>
      <c r="U78" s="77">
        <f t="shared" si="6"/>
        <v>0</v>
      </c>
      <c r="V78" s="77"/>
      <c r="W78" s="77"/>
      <c r="X78" s="77">
        <f>SUM(X64:X77)</f>
        <v>0</v>
      </c>
      <c r="Y78" s="77">
        <f t="shared" ref="Y78:AQ78" si="7">SUM(Y64:Y77)</f>
        <v>0</v>
      </c>
      <c r="Z78" s="77">
        <f t="shared" si="7"/>
        <v>0</v>
      </c>
      <c r="AA78" s="77">
        <f t="shared" si="7"/>
        <v>0</v>
      </c>
      <c r="AB78" s="77">
        <f t="shared" si="7"/>
        <v>0</v>
      </c>
      <c r="AC78" s="77">
        <f t="shared" si="7"/>
        <v>0</v>
      </c>
      <c r="AD78" s="77">
        <f t="shared" si="7"/>
        <v>0</v>
      </c>
      <c r="AE78" s="77">
        <f t="shared" si="7"/>
        <v>0</v>
      </c>
      <c r="AF78" s="77">
        <f t="shared" si="7"/>
        <v>0</v>
      </c>
      <c r="AG78" s="77">
        <f t="shared" si="7"/>
        <v>0</v>
      </c>
      <c r="AH78" s="77">
        <f t="shared" si="7"/>
        <v>0</v>
      </c>
      <c r="AI78" s="77">
        <f t="shared" si="7"/>
        <v>0</v>
      </c>
      <c r="AJ78" s="77">
        <f t="shared" si="7"/>
        <v>0</v>
      </c>
      <c r="AK78" s="77">
        <f t="shared" si="7"/>
        <v>0</v>
      </c>
      <c r="AL78" s="77">
        <f t="shared" si="7"/>
        <v>0</v>
      </c>
      <c r="AM78" s="77">
        <f t="shared" si="7"/>
        <v>0</v>
      </c>
      <c r="AN78" s="77">
        <f t="shared" si="7"/>
        <v>0</v>
      </c>
      <c r="AO78" s="77">
        <f t="shared" si="7"/>
        <v>0</v>
      </c>
      <c r="AP78" s="77">
        <f t="shared" si="7"/>
        <v>0</v>
      </c>
      <c r="AQ78" s="77">
        <f t="shared" si="7"/>
        <v>0</v>
      </c>
      <c r="AR78" s="77">
        <f t="shared" ref="AR78" si="8">SUM(AR64:AR77)</f>
        <v>0</v>
      </c>
      <c r="AS78" s="77">
        <f t="shared" ref="AS78" si="9">SUM(AS64:AS77)</f>
        <v>0</v>
      </c>
      <c r="AT78" s="77">
        <f t="shared" ref="AT78" si="10">SUM(AT64:AT77)</f>
        <v>0</v>
      </c>
      <c r="AU78" s="77">
        <f t="shared" ref="AU78" si="11">SUM(AU64:AU77)</f>
        <v>0</v>
      </c>
      <c r="AV78" s="77">
        <f t="shared" ref="AV78" si="12">SUM(AV64:AV77)</f>
        <v>0</v>
      </c>
      <c r="AW78" s="77">
        <f t="shared" ref="AW78" si="13">SUM(AW64:AW77)</f>
        <v>0</v>
      </c>
      <c r="AX78" s="77">
        <f t="shared" ref="AX78" si="14">SUM(AX64:AX77)</f>
        <v>0</v>
      </c>
      <c r="AY78" s="77">
        <f t="shared" ref="AY78" si="15">SUM(AY64:AY77)</f>
        <v>0</v>
      </c>
      <c r="AZ78" s="77">
        <f t="shared" ref="AZ78" si="16">SUM(AZ64:AZ77)</f>
        <v>0</v>
      </c>
      <c r="BA78" s="77">
        <f t="shared" ref="BA78" si="17">SUM(BA64:BA77)</f>
        <v>0</v>
      </c>
      <c r="BB78" s="77">
        <f t="shared" ref="BB78" si="18">SUM(BB64:BB77)</f>
        <v>0</v>
      </c>
      <c r="BC78" s="77">
        <f t="shared" ref="BC78" si="19">SUM(BC64:BC77)</f>
        <v>0</v>
      </c>
      <c r="BD78" s="77">
        <f t="shared" ref="BD78" si="20">SUM(BD64:BD77)</f>
        <v>0</v>
      </c>
      <c r="BE78" s="77">
        <f t="shared" ref="BE78" si="21">SUM(BE64:BE77)</f>
        <v>0</v>
      </c>
      <c r="BF78" s="77">
        <f t="shared" ref="BF78" si="22">SUM(BF64:BF77)</f>
        <v>0</v>
      </c>
      <c r="BG78" s="77">
        <f t="shared" ref="BG78" si="23">SUM(BG64:BG77)</f>
        <v>0</v>
      </c>
      <c r="BH78" s="77">
        <f t="shared" ref="BH78" si="24">SUM(BH64:BH77)</f>
        <v>0</v>
      </c>
      <c r="BI78" s="77">
        <f t="shared" ref="BI78:BJ78" si="25">SUM(BI64:BI77)</f>
        <v>0</v>
      </c>
      <c r="BJ78" s="77">
        <f t="shared" si="25"/>
        <v>0</v>
      </c>
      <c r="BK78" s="77">
        <f t="shared" ref="BK78" si="26">SUM(BK64:BK77)</f>
        <v>0</v>
      </c>
    </row>
    <row r="79" spans="1:66" x14ac:dyDescent="0.35">
      <c r="A79" s="78"/>
      <c r="B79" s="78"/>
      <c r="C79" s="78"/>
      <c r="D79" s="76"/>
      <c r="E79" s="78"/>
      <c r="F79" s="78"/>
      <c r="G79" s="78"/>
      <c r="H79" s="78"/>
      <c r="I79" s="79"/>
      <c r="J79" s="80"/>
    </row>
    <row r="80" spans="1:66" x14ac:dyDescent="0.35">
      <c r="A80" s="78"/>
      <c r="B80" s="78"/>
      <c r="C80" s="78"/>
      <c r="D80" s="76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6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6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6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6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6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6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6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6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6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6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6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6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6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6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6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6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6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6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6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6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6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6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6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6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6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6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6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6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6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6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6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6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6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6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6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6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6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6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6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6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6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6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6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6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6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6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6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6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6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6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6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6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6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6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6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6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6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6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6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6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6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6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6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6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6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6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6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6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6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6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6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6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6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6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6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6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6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6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6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6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6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6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6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6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6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6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6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6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6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6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6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6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6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6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6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6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6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6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6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6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6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6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6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6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6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6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6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6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6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6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6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6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6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6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6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6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6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6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6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6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6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6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6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6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6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6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6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6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6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6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6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6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6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6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6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6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6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6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6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6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6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6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6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6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6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6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6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6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6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6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6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6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6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6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6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6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6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6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6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6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6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6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6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6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6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6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6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6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6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6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6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6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6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6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6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6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6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6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6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6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6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6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6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6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6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6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6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6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6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6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6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6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6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6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6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6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6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6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6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6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6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6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6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6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6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6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6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6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6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6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6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6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6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6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6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6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6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6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6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6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6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6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6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6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6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6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6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6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6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6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6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6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6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6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6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6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6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6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6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6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6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6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6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6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6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6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6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6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6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6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6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6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6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6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6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6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6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6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6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6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6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6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6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6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6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6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6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6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6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6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6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6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6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6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6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6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6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6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6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6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6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6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6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6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6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6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6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6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6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6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6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6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6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6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6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6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6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6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6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6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6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6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6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6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6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6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6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6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6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6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6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6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6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6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6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6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6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6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6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6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6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6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6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6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6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6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6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6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6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6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6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6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6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6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6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6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6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6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6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6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6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6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6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6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6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6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6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6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6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6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6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6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6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6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6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6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6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6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6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6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6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6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6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6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6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6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6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6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6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6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6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6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6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6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6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6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6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6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6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6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6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6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6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6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6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6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6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6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6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6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6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6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6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6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6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6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6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6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6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6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6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6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6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6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6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6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6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6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6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6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6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6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6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6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6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6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6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6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6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6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6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6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6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6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6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6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6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6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6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6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6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6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6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6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6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6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6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6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6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6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6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6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6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6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6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6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6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6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6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6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6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6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6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6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6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6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6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6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6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6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6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6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6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6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6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6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6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6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6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6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6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6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6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6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6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6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6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6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6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6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6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6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6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6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6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6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6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6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6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6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6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6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6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6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6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6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6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6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6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6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6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6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6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6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6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6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6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6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6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6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6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6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6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6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6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6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6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6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6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6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6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6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6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6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6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6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6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6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6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6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6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6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6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6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6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6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6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6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6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6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6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6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6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6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6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6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6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6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6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6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6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6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6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6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6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6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6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6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6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6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6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6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6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6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6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6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6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6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6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6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6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6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6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6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6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6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6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6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6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6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6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6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6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6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6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6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6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6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6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6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6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6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6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6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6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6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6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6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6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6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6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6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6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6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6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6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6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6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6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6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6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6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6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6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6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6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6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6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6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6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6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6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6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6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6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6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6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6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6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6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6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6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6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6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6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6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6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6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6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6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6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6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6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6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6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6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6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6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6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6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6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6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6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6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6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6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6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6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6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6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6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6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6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6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6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6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6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6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6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6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6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6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6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6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6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6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6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6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6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6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6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6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6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6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6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6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6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6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6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6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6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6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6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6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6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6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6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6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6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6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6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6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6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6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6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6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6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6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6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6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6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6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6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6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6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6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6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6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6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6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6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6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6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6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6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6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6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6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6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6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6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6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6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6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6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6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6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6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6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6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6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6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6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6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6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6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6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6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6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6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6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6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6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6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6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6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6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6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6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6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6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6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6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6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6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6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6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6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6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6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6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6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6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6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6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6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6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6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6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6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6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6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6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6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6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6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6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6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6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6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6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6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6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6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6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6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6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6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6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6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6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6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6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6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6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6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6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6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6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6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6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6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6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6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6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6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6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6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6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6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6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6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6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6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6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6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6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6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6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6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6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6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6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6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6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6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6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6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6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6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6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6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6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6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6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6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6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6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6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6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6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6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6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6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6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6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6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6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6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6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6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6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6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6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6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6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6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6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6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6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6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6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6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6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6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6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6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6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6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6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6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6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6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6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6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6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6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6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6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6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6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6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6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6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6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6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6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6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6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6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6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6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6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6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6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6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6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6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6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6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6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6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6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6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6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6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6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6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6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6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6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6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6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6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6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6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6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6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6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6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6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6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6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6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6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6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6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6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6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6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6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6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6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6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6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6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6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6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6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6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6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6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6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6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6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6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6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6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6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6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6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6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6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6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6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6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6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6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6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6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6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6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6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6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6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6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6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6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6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6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6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6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6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6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6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6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6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6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6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6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6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6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6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6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6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6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6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6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6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6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6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6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6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6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6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6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6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6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6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6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6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6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6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6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6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6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6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6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6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6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6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6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6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6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6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6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6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6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6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6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6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6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6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6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6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6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6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6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6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6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6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6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6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6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6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6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6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6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6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6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6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6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6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6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6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6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6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6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6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6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6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6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6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6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6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6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6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6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6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6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6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6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6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6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6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6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6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6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6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6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6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6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6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6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6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6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6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6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6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6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6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6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6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6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6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6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6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6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6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6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6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6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6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6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6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6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6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6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6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6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6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6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6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6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6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6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6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6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6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6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6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6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6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6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6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6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6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6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6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6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6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6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6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6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6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6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6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6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6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6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6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6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6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6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6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6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6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6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6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6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6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6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6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6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6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6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6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6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6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6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6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6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6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6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6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6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6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6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6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6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6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6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6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6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6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6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6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6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6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6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6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6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6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6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6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6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6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6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6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6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6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6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6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6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6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6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6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6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6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6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6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6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6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6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6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6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6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6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6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6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6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6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6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6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6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6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6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6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6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6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6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6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6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6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6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6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6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6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6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6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6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6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6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6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6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6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6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6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6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6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6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6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6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6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6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6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6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6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6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6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6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6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6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6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6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6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6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6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6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6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6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6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6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6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6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6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6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6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6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6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6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6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6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6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6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6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6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6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6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6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6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6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6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6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6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6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6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6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6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6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6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6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6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6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6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6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6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6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6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6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6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6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6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6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6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6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6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6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6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6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6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6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6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6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6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6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6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6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6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6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6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6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6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6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6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6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6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6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6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6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6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6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6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6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6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6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6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6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6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6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6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6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6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6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6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6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6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6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6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6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6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6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6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6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6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6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6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6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6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6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6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6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6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6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6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6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6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6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6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6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6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6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6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6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6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6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6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6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6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6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6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6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6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6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6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6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6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6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6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6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6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6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6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6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6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6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6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6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6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6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6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6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6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6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6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6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6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6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6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6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6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6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6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6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6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6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6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6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6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6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6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6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6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6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6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6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6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6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6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6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6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6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6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6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6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6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6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6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6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6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6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6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6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6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6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6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6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6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6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6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6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6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6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6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6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6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6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6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6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6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6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6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6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6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6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6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6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6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6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6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6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6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6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6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6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6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6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6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6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6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6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6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6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6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6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6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6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6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6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6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6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6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6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6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6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6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6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6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6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6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6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6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6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6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6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6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6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6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6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6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6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6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6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6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6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6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6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6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6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6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6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6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6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6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6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6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6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6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6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6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6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6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6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6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6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6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6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6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6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6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6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6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6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6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6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6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6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6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6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6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6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6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6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6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6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6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6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6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6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6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6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6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6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6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6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6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6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6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6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6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6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6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6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6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6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6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6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6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6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6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6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6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6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6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6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6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6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6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6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6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6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6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6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6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6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6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6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6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6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6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6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6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6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6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6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6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6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6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6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6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6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6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6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6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6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6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6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6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6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6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6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6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6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6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6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6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6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6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6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6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6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6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6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6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6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6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6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6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6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6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6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6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6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6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6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6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6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6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6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6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6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6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6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6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6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6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6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6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6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6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6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6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6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6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6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6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6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6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6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6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6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6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6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6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6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6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6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6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6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6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6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6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6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6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6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6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6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6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6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6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6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6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6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6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6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6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6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6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6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6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6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6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6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6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6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6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6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6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6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6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6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6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6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6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6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6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6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6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6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6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6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6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6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6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6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6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6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6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6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6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6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6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6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6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6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6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6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6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6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6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6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6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6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6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6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6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6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6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6"/>
      <c r="E1829" s="78"/>
      <c r="F1829" s="78"/>
      <c r="G1829" s="78"/>
      <c r="H1829" s="78"/>
      <c r="I1829" s="79"/>
      <c r="J1829" s="80"/>
    </row>
    <row r="1830" spans="1:10" x14ac:dyDescent="0.35">
      <c r="A1830" s="78"/>
      <c r="B1830" s="78"/>
      <c r="C1830" s="78"/>
      <c r="D1830" s="76"/>
      <c r="E1830" s="78"/>
      <c r="F1830" s="78"/>
      <c r="G1830" s="78"/>
      <c r="H1830" s="78"/>
      <c r="I1830" s="79"/>
      <c r="J1830" s="80"/>
    </row>
    <row r="1831" spans="1:10" x14ac:dyDescent="0.35">
      <c r="A1831" s="78"/>
      <c r="B1831" s="78"/>
      <c r="C1831" s="78"/>
      <c r="D1831" s="76"/>
      <c r="E1831" s="78"/>
      <c r="F1831" s="78"/>
      <c r="G1831" s="78"/>
      <c r="H1831" s="78"/>
      <c r="I1831" s="79"/>
      <c r="J1831" s="80"/>
    </row>
    <row r="1832" spans="1:10" x14ac:dyDescent="0.35">
      <c r="A1832" s="78"/>
      <c r="B1832" s="78"/>
      <c r="C1832" s="78"/>
      <c r="D1832" s="76"/>
      <c r="E1832" s="78"/>
      <c r="F1832" s="78"/>
      <c r="G1832" s="78"/>
      <c r="H1832" s="78"/>
      <c r="I1832" s="79"/>
      <c r="J1832" s="80"/>
    </row>
    <row r="1833" spans="1:10" x14ac:dyDescent="0.35">
      <c r="A1833" s="78"/>
      <c r="B1833" s="78"/>
      <c r="C1833" s="78"/>
      <c r="D1833" s="76"/>
      <c r="E1833" s="78"/>
      <c r="F1833" s="78"/>
      <c r="G1833" s="78"/>
      <c r="H1833" s="78"/>
      <c r="I1833" s="79"/>
      <c r="J1833" s="80"/>
    </row>
    <row r="1834" spans="1:10" x14ac:dyDescent="0.35">
      <c r="A1834" s="78"/>
      <c r="B1834" s="78"/>
      <c r="C1834" s="78"/>
      <c r="D1834" s="76"/>
      <c r="E1834" s="78"/>
      <c r="F1834" s="78"/>
      <c r="G1834" s="78"/>
      <c r="H1834" s="78"/>
      <c r="I1834" s="79"/>
      <c r="J1834" s="80"/>
    </row>
    <row r="1835" spans="1:10" x14ac:dyDescent="0.35">
      <c r="A1835" s="78"/>
      <c r="B1835" s="78"/>
      <c r="C1835" s="78"/>
      <c r="D1835" s="76"/>
      <c r="E1835" s="78"/>
      <c r="F1835" s="78"/>
      <c r="G1835" s="78"/>
      <c r="H1835" s="78"/>
      <c r="I1835" s="79"/>
      <c r="J1835" s="80"/>
    </row>
    <row r="1836" spans="1:10" x14ac:dyDescent="0.35">
      <c r="A1836" s="78"/>
      <c r="B1836" s="78"/>
      <c r="C1836" s="78"/>
      <c r="D1836" s="76"/>
      <c r="E1836" s="78"/>
      <c r="F1836" s="78"/>
      <c r="G1836" s="78"/>
      <c r="H1836" s="78"/>
      <c r="I1836" s="79"/>
      <c r="J1836" s="80"/>
    </row>
    <row r="1837" spans="1:10" x14ac:dyDescent="0.35">
      <c r="A1837" s="78"/>
      <c r="B1837" s="78"/>
      <c r="C1837" s="78"/>
      <c r="D1837" s="76"/>
      <c r="E1837" s="78"/>
      <c r="F1837" s="78"/>
      <c r="G1837" s="78"/>
      <c r="H1837" s="78"/>
      <c r="I1837" s="79"/>
      <c r="J1837" s="80"/>
    </row>
    <row r="1838" spans="1:10" x14ac:dyDescent="0.35">
      <c r="A1838" s="78"/>
      <c r="B1838" s="78"/>
      <c r="C1838" s="78"/>
      <c r="D1838" s="76"/>
      <c r="E1838" s="78"/>
      <c r="F1838" s="78"/>
      <c r="G1838" s="78"/>
      <c r="H1838" s="78"/>
      <c r="I1838" s="79"/>
      <c r="J1838" s="80"/>
    </row>
    <row r="1839" spans="1:10" x14ac:dyDescent="0.35">
      <c r="A1839" s="78"/>
      <c r="B1839" s="78"/>
      <c r="C1839" s="78"/>
      <c r="D1839" s="76"/>
      <c r="E1839" s="78"/>
      <c r="F1839" s="78"/>
      <c r="G1839" s="78"/>
      <c r="H1839" s="78"/>
      <c r="I1839" s="79"/>
      <c r="J1839" s="80"/>
    </row>
    <row r="1840" spans="1:10" x14ac:dyDescent="0.35">
      <c r="A1840" s="78"/>
      <c r="B1840" s="78"/>
      <c r="C1840" s="78"/>
      <c r="D1840" s="76"/>
      <c r="E1840" s="78"/>
      <c r="F1840" s="78"/>
      <c r="G1840" s="78"/>
      <c r="H1840" s="78"/>
      <c r="I1840" s="79"/>
      <c r="J1840" s="80"/>
    </row>
    <row r="1841" spans="1:10" x14ac:dyDescent="0.35">
      <c r="A1841" s="78"/>
      <c r="B1841" s="78"/>
      <c r="C1841" s="78"/>
      <c r="D1841" s="76"/>
      <c r="E1841" s="78"/>
      <c r="F1841" s="78"/>
      <c r="G1841" s="78"/>
      <c r="H1841" s="78"/>
      <c r="I1841" s="79"/>
      <c r="J1841" s="80"/>
    </row>
    <row r="1842" spans="1:10" x14ac:dyDescent="0.35">
      <c r="A1842" s="78"/>
      <c r="B1842" s="78"/>
      <c r="C1842" s="78"/>
      <c r="D1842" s="76"/>
      <c r="E1842" s="78"/>
      <c r="F1842" s="78"/>
      <c r="G1842" s="78"/>
      <c r="H1842" s="78"/>
      <c r="I1842" s="79"/>
      <c r="J1842" s="80"/>
    </row>
    <row r="1843" spans="1:10" x14ac:dyDescent="0.35">
      <c r="A1843" s="78"/>
      <c r="B1843" s="78"/>
      <c r="C1843" s="78"/>
      <c r="D1843" s="76"/>
      <c r="E1843" s="78"/>
      <c r="F1843" s="78"/>
      <c r="G1843" s="78"/>
      <c r="H1843" s="78"/>
      <c r="I1843" s="79"/>
      <c r="J1843" s="80"/>
    </row>
    <row r="1844" spans="1:10" x14ac:dyDescent="0.35">
      <c r="A1844" s="78"/>
      <c r="B1844" s="78"/>
      <c r="C1844" s="78"/>
      <c r="D1844" s="76"/>
      <c r="E1844" s="78"/>
      <c r="F1844" s="78"/>
      <c r="G1844" s="78"/>
      <c r="H1844" s="78"/>
      <c r="I1844" s="79"/>
      <c r="J1844" s="80"/>
    </row>
    <row r="1845" spans="1:10" x14ac:dyDescent="0.35">
      <c r="A1845" s="78"/>
      <c r="B1845" s="78"/>
      <c r="C1845" s="78"/>
      <c r="D1845" s="76"/>
      <c r="E1845" s="78"/>
      <c r="F1845" s="78"/>
      <c r="G1845" s="78"/>
      <c r="H1845" s="78"/>
      <c r="I1845" s="79"/>
      <c r="J1845" s="80"/>
    </row>
    <row r="1846" spans="1:10" x14ac:dyDescent="0.35">
      <c r="A1846" s="78"/>
      <c r="B1846" s="78"/>
      <c r="C1846" s="78"/>
      <c r="D1846" s="76"/>
      <c r="E1846" s="78"/>
      <c r="F1846" s="78"/>
      <c r="G1846" s="78"/>
      <c r="H1846" s="78"/>
      <c r="I1846" s="79"/>
      <c r="J1846" s="80"/>
    </row>
    <row r="1847" spans="1:10" x14ac:dyDescent="0.35">
      <c r="A1847" s="78"/>
      <c r="B1847" s="78"/>
      <c r="C1847" s="78"/>
      <c r="D1847" s="76"/>
      <c r="E1847" s="78"/>
      <c r="F1847" s="78"/>
      <c r="G1847" s="78"/>
      <c r="H1847" s="78"/>
      <c r="I1847" s="79"/>
      <c r="J1847" s="80"/>
    </row>
    <row r="1848" spans="1:10" x14ac:dyDescent="0.35">
      <c r="A1848" s="78"/>
      <c r="B1848" s="78"/>
      <c r="C1848" s="78"/>
      <c r="D1848" s="76"/>
      <c r="E1848" s="78"/>
      <c r="F1848" s="78"/>
      <c r="G1848" s="78"/>
      <c r="H1848" s="78"/>
      <c r="I1848" s="79"/>
      <c r="J1848" s="80"/>
    </row>
    <row r="1849" spans="1:10" x14ac:dyDescent="0.35">
      <c r="A1849" s="78"/>
      <c r="B1849" s="78"/>
      <c r="C1849" s="78"/>
      <c r="D1849" s="76"/>
      <c r="E1849" s="78"/>
      <c r="F1849" s="78"/>
      <c r="G1849" s="78"/>
      <c r="H1849" s="78"/>
      <c r="I1849" s="79"/>
      <c r="J1849" s="80"/>
    </row>
    <row r="1850" spans="1:10" x14ac:dyDescent="0.35">
      <c r="A1850" s="78"/>
      <c r="B1850" s="78"/>
      <c r="C1850" s="78"/>
      <c r="D1850" s="76"/>
      <c r="E1850" s="78"/>
      <c r="F1850" s="78"/>
      <c r="G1850" s="78"/>
      <c r="H1850" s="78"/>
      <c r="I1850" s="79"/>
      <c r="J1850" s="80"/>
    </row>
    <row r="1851" spans="1:10" x14ac:dyDescent="0.35">
      <c r="A1851" s="78"/>
      <c r="B1851" s="78"/>
      <c r="C1851" s="78"/>
      <c r="D1851" s="76"/>
      <c r="E1851" s="78"/>
      <c r="F1851" s="78"/>
      <c r="G1851" s="78"/>
      <c r="H1851" s="78"/>
      <c r="I1851" s="79"/>
      <c r="J1851" s="80"/>
    </row>
    <row r="1852" spans="1:10" x14ac:dyDescent="0.35">
      <c r="A1852" s="78"/>
      <c r="B1852" s="78"/>
      <c r="C1852" s="78"/>
      <c r="D1852" s="76"/>
      <c r="E1852" s="78"/>
      <c r="F1852" s="78"/>
      <c r="G1852" s="78"/>
      <c r="H1852" s="78"/>
      <c r="I1852" s="79"/>
      <c r="J1852" s="80"/>
    </row>
    <row r="1853" spans="1:10" x14ac:dyDescent="0.35">
      <c r="A1853" s="78"/>
      <c r="B1853" s="78"/>
      <c r="C1853" s="78"/>
      <c r="D1853" s="76"/>
      <c r="E1853" s="78"/>
      <c r="F1853" s="78"/>
      <c r="G1853" s="78"/>
      <c r="H1853" s="78"/>
      <c r="I1853" s="79"/>
      <c r="J1853" s="80"/>
    </row>
    <row r="1854" spans="1:10" x14ac:dyDescent="0.35">
      <c r="A1854" s="78"/>
      <c r="B1854" s="78"/>
      <c r="C1854" s="78"/>
      <c r="D1854" s="76"/>
      <c r="E1854" s="78"/>
      <c r="F1854" s="78"/>
      <c r="G1854" s="78"/>
      <c r="H1854" s="78"/>
      <c r="I1854" s="79"/>
      <c r="J1854" s="80"/>
    </row>
    <row r="1855" spans="1:10" x14ac:dyDescent="0.35">
      <c r="A1855" s="78"/>
      <c r="B1855" s="78"/>
      <c r="C1855" s="78"/>
      <c r="D1855" s="76"/>
      <c r="E1855" s="78"/>
      <c r="F1855" s="78"/>
      <c r="G1855" s="78"/>
      <c r="H1855" s="78"/>
      <c r="I1855" s="79"/>
      <c r="J1855" s="80"/>
    </row>
    <row r="1856" spans="1:10" x14ac:dyDescent="0.35">
      <c r="A1856" s="78"/>
      <c r="B1856" s="78"/>
      <c r="C1856" s="78"/>
      <c r="D1856" s="76"/>
      <c r="E1856" s="78"/>
      <c r="F1856" s="78"/>
      <c r="G1856" s="78"/>
      <c r="H1856" s="78"/>
      <c r="I1856" s="79"/>
      <c r="J1856" s="80"/>
    </row>
    <row r="1857" spans="1:10" x14ac:dyDescent="0.35">
      <c r="A1857" s="78"/>
      <c r="B1857" s="78"/>
      <c r="C1857" s="78"/>
      <c r="D1857" s="76"/>
      <c r="E1857" s="78"/>
      <c r="F1857" s="78"/>
      <c r="G1857" s="78"/>
      <c r="H1857" s="78"/>
      <c r="I1857" s="79"/>
      <c r="J1857" s="80"/>
    </row>
    <row r="1858" spans="1:10" x14ac:dyDescent="0.35">
      <c r="A1858" s="78"/>
      <c r="B1858" s="78"/>
      <c r="C1858" s="78"/>
      <c r="D1858" s="76"/>
      <c r="E1858" s="78"/>
      <c r="F1858" s="78"/>
      <c r="G1858" s="78"/>
      <c r="H1858" s="78"/>
      <c r="I1858" s="79"/>
      <c r="J1858" s="80"/>
    </row>
    <row r="1859" spans="1:10" x14ac:dyDescent="0.35">
      <c r="A1859" s="78"/>
      <c r="B1859" s="78"/>
      <c r="C1859" s="78"/>
      <c r="D1859" s="76"/>
      <c r="E1859" s="78"/>
      <c r="F1859" s="78"/>
      <c r="G1859" s="78"/>
      <c r="H1859" s="78"/>
      <c r="I1859" s="79"/>
      <c r="J1859" s="80"/>
    </row>
    <row r="1860" spans="1:10" x14ac:dyDescent="0.35">
      <c r="A1860" s="78"/>
      <c r="B1860" s="78"/>
      <c r="C1860" s="78"/>
      <c r="D1860" s="76"/>
      <c r="E1860" s="78"/>
      <c r="F1860" s="78"/>
      <c r="G1860" s="78"/>
      <c r="H1860" s="78"/>
      <c r="I1860" s="79"/>
      <c r="J1860" s="80"/>
    </row>
    <row r="1861" spans="1:10" x14ac:dyDescent="0.35">
      <c r="A1861" s="78"/>
      <c r="B1861" s="78"/>
      <c r="C1861" s="78"/>
      <c r="D1861" s="76"/>
      <c r="E1861" s="78"/>
      <c r="F1861" s="78"/>
      <c r="G1861" s="78"/>
      <c r="H1861" s="78"/>
      <c r="I1861" s="79"/>
      <c r="J1861" s="80"/>
    </row>
    <row r="1862" spans="1:10" x14ac:dyDescent="0.35">
      <c r="A1862" s="78"/>
      <c r="B1862" s="78"/>
      <c r="C1862" s="78"/>
      <c r="D1862" s="76"/>
      <c r="E1862" s="78"/>
      <c r="F1862" s="78"/>
      <c r="G1862" s="78"/>
      <c r="H1862" s="78"/>
      <c r="I1862" s="79"/>
      <c r="J1862" s="80"/>
    </row>
    <row r="1863" spans="1:10" x14ac:dyDescent="0.35">
      <c r="A1863" s="78"/>
      <c r="B1863" s="78"/>
      <c r="C1863" s="78"/>
      <c r="D1863" s="76"/>
      <c r="E1863" s="78"/>
      <c r="F1863" s="78"/>
      <c r="G1863" s="78"/>
      <c r="H1863" s="78"/>
      <c r="I1863" s="79"/>
      <c r="J1863" s="80"/>
    </row>
    <row r="1864" spans="1:10" x14ac:dyDescent="0.35">
      <c r="A1864" s="78"/>
      <c r="B1864" s="78"/>
      <c r="C1864" s="78"/>
      <c r="D1864" s="76"/>
      <c r="E1864" s="78"/>
      <c r="F1864" s="78"/>
      <c r="G1864" s="78"/>
      <c r="H1864" s="78"/>
      <c r="I1864" s="79"/>
      <c r="J1864" s="80"/>
    </row>
    <row r="1865" spans="1:10" x14ac:dyDescent="0.35">
      <c r="A1865" s="78"/>
      <c r="B1865" s="78"/>
      <c r="C1865" s="78"/>
      <c r="D1865" s="76"/>
      <c r="E1865" s="78"/>
      <c r="F1865" s="78"/>
      <c r="G1865" s="78"/>
      <c r="H1865" s="78"/>
      <c r="I1865" s="79"/>
      <c r="J1865" s="80"/>
    </row>
    <row r="1866" spans="1:10" x14ac:dyDescent="0.35">
      <c r="A1866" s="78"/>
      <c r="B1866" s="78"/>
      <c r="C1866" s="78"/>
      <c r="D1866" s="76"/>
      <c r="E1866" s="78"/>
      <c r="F1866" s="78"/>
      <c r="G1866" s="78"/>
      <c r="H1866" s="78"/>
      <c r="I1866" s="79"/>
      <c r="J1866" s="80"/>
    </row>
    <row r="1867" spans="1:10" x14ac:dyDescent="0.35">
      <c r="A1867" s="78"/>
      <c r="B1867" s="78"/>
      <c r="C1867" s="78"/>
      <c r="D1867" s="76"/>
      <c r="E1867" s="78"/>
      <c r="F1867" s="78"/>
      <c r="G1867" s="78"/>
      <c r="H1867" s="78"/>
      <c r="I1867" s="79"/>
      <c r="J1867" s="80"/>
    </row>
    <row r="1868" spans="1:10" x14ac:dyDescent="0.35">
      <c r="A1868" s="78"/>
      <c r="B1868" s="78"/>
      <c r="C1868" s="78"/>
      <c r="D1868" s="76"/>
      <c r="E1868" s="78"/>
      <c r="F1868" s="78"/>
      <c r="G1868" s="78"/>
      <c r="H1868" s="78"/>
      <c r="I1868" s="79"/>
      <c r="J1868" s="80"/>
    </row>
    <row r="1869" spans="1:10" x14ac:dyDescent="0.35">
      <c r="A1869" s="78"/>
      <c r="B1869" s="78"/>
      <c r="C1869" s="78"/>
      <c r="D1869" s="76"/>
      <c r="E1869" s="78"/>
      <c r="F1869" s="78"/>
      <c r="G1869" s="78"/>
      <c r="H1869" s="78"/>
      <c r="I1869" s="79"/>
      <c r="J1869" s="80"/>
    </row>
    <row r="1870" spans="1:10" x14ac:dyDescent="0.35">
      <c r="A1870" s="78"/>
      <c r="B1870" s="78"/>
      <c r="C1870" s="78"/>
      <c r="D1870" s="76"/>
      <c r="E1870" s="78"/>
      <c r="F1870" s="78"/>
      <c r="G1870" s="78"/>
      <c r="H1870" s="78"/>
      <c r="I1870" s="79"/>
      <c r="J1870" s="80"/>
    </row>
    <row r="1871" spans="1:10" x14ac:dyDescent="0.35">
      <c r="A1871" s="78"/>
      <c r="B1871" s="78"/>
      <c r="C1871" s="78"/>
      <c r="D1871" s="76"/>
      <c r="E1871" s="78"/>
      <c r="F1871" s="78"/>
      <c r="G1871" s="78"/>
      <c r="H1871" s="78"/>
      <c r="I1871" s="79"/>
      <c r="J1871" s="80"/>
    </row>
    <row r="1872" spans="1:10" x14ac:dyDescent="0.35">
      <c r="A1872" s="78"/>
      <c r="B1872" s="78"/>
      <c r="C1872" s="78"/>
      <c r="D1872" s="76"/>
      <c r="E1872" s="78"/>
      <c r="F1872" s="78"/>
      <c r="G1872" s="78"/>
      <c r="H1872" s="78"/>
      <c r="I1872" s="79"/>
      <c r="J1872" s="80"/>
    </row>
    <row r="1873" spans="1:10" x14ac:dyDescent="0.35">
      <c r="A1873" s="78"/>
      <c r="B1873" s="78"/>
      <c r="C1873" s="78"/>
      <c r="D1873" s="76"/>
      <c r="E1873" s="78"/>
      <c r="F1873" s="78"/>
      <c r="G1873" s="78"/>
      <c r="H1873" s="78"/>
      <c r="I1873" s="79"/>
      <c r="J1873" s="80"/>
    </row>
    <row r="1874" spans="1:10" x14ac:dyDescent="0.35">
      <c r="A1874" s="78"/>
      <c r="B1874" s="78"/>
      <c r="C1874" s="78"/>
      <c r="D1874" s="76"/>
      <c r="E1874" s="78"/>
      <c r="F1874" s="78"/>
      <c r="G1874" s="78"/>
      <c r="H1874" s="78"/>
      <c r="I1874" s="79"/>
      <c r="J1874" s="80"/>
    </row>
    <row r="1875" spans="1:10" x14ac:dyDescent="0.35">
      <c r="A1875" s="78"/>
      <c r="B1875" s="78"/>
      <c r="C1875" s="78"/>
      <c r="D1875" s="76"/>
      <c r="E1875" s="78"/>
      <c r="F1875" s="78"/>
      <c r="G1875" s="78"/>
      <c r="H1875" s="78"/>
      <c r="I1875" s="79"/>
      <c r="J1875" s="80"/>
    </row>
    <row r="1876" spans="1:10" x14ac:dyDescent="0.35">
      <c r="A1876" s="78"/>
      <c r="B1876" s="78"/>
      <c r="C1876" s="78"/>
      <c r="D1876" s="76"/>
      <c r="E1876" s="78"/>
      <c r="F1876" s="78"/>
      <c r="G1876" s="78"/>
      <c r="H1876" s="78"/>
      <c r="I1876" s="79"/>
      <c r="J1876" s="80"/>
    </row>
    <row r="1877" spans="1:10" x14ac:dyDescent="0.35">
      <c r="A1877" s="78"/>
      <c r="B1877" s="78"/>
      <c r="C1877" s="78"/>
      <c r="D1877" s="76"/>
      <c r="E1877" s="78"/>
      <c r="F1877" s="78"/>
      <c r="G1877" s="78"/>
      <c r="H1877" s="78"/>
      <c r="I1877" s="79"/>
      <c r="J1877" s="80"/>
    </row>
  </sheetData>
  <sheetProtection algorithmName="SHA-512" hashValue="gv8KLPmhN+3udSt2tKhSBJVcEWYSOiyyHvDGY8SXcun3+0wrqEK0MYP45OGPTKXqgrXYlv/mp7QcX3b09OmPFA==" saltValue="s+9RvoxdY/5js9L0OlHAUg==" spinCount="100000" sheet="1" objects="1" scenarios="1" sort="0" autoFilter="0"/>
  <autoFilter ref="A7:BN7" xr:uid="{07D368C1-C90D-4FE5-8CBA-933F14FD1491}">
    <sortState xmlns:xlrd2="http://schemas.microsoft.com/office/spreadsheetml/2017/richdata2" ref="A9:BN57">
      <sortCondition ref="G7"/>
    </sortState>
  </autoFilter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61:P61"/>
    <mergeCell ref="S61:U61"/>
    <mergeCell ref="V61:W61"/>
    <mergeCell ref="X61:Z61"/>
    <mergeCell ref="AB61:AD61"/>
    <mergeCell ref="AF61:AH61"/>
    <mergeCell ref="AJ61:AL61"/>
    <mergeCell ref="AN61:AP61"/>
    <mergeCell ref="AR61:AT61"/>
    <mergeCell ref="AV61:AX61"/>
    <mergeCell ref="AZ61:BB61"/>
    <mergeCell ref="BD61:BF61"/>
    <mergeCell ref="BH61:BJ61"/>
    <mergeCell ref="BL61:BN61"/>
    <mergeCell ref="AV5:AX5"/>
    <mergeCell ref="A62:A63"/>
    <mergeCell ref="B62:B63"/>
    <mergeCell ref="C62:C63"/>
    <mergeCell ref="D62:D63"/>
    <mergeCell ref="E62:E63"/>
    <mergeCell ref="N62:N63"/>
    <mergeCell ref="O62:O63"/>
    <mergeCell ref="F62:F63"/>
    <mergeCell ref="G62:G63"/>
    <mergeCell ref="H62:H63"/>
    <mergeCell ref="I62:I63"/>
    <mergeCell ref="J62:J63"/>
    <mergeCell ref="AF62:AM62"/>
    <mergeCell ref="AN62:AU62"/>
    <mergeCell ref="AV62:BC62"/>
    <mergeCell ref="BD62:BK62"/>
    <mergeCell ref="A60:Q60"/>
    <mergeCell ref="S60:AI60"/>
    <mergeCell ref="AJ60:AY60"/>
    <mergeCell ref="AZ60:BN60"/>
    <mergeCell ref="P62:P63"/>
    <mergeCell ref="Q62:Q63"/>
    <mergeCell ref="S62:U62"/>
    <mergeCell ref="V62:W62"/>
    <mergeCell ref="X62:AE62"/>
    <mergeCell ref="K62:K63"/>
    <mergeCell ref="L62:L63"/>
    <mergeCell ref="M62:M63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V8:V56 V64:V77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Normal="100" workbookViewId="0">
      <pane ySplit="7" topLeftCell="A8" activePane="bottomLeft" state="frozen"/>
      <selection sqref="A1:XFD1048576"/>
      <selection pane="bottomLeft" activeCell="F10" sqref="F10"/>
    </sheetView>
  </sheetViews>
  <sheetFormatPr defaultColWidth="9.1796875" defaultRowHeight="14.5" x14ac:dyDescent="0.35"/>
  <cols>
    <col min="1" max="1" width="18" style="50" bestFit="1" customWidth="1"/>
    <col min="2" max="2" width="16.1796875" style="50" bestFit="1" customWidth="1"/>
    <col min="3" max="3" width="17.7265625" style="50" bestFit="1" customWidth="1"/>
    <col min="4" max="4" width="18.453125" style="50" customWidth="1"/>
    <col min="5" max="5" width="44.453125" style="50" bestFit="1" customWidth="1"/>
    <col min="6" max="6" width="23" style="50" bestFit="1" customWidth="1"/>
    <col min="7" max="7" width="13.7265625" style="50" bestFit="1" customWidth="1"/>
    <col min="8" max="8" width="12.26953125" style="50" customWidth="1"/>
    <col min="9" max="9" width="16.1796875" style="50" bestFit="1" customWidth="1"/>
    <col min="10" max="10" width="27" style="50" bestFit="1" customWidth="1"/>
    <col min="11" max="11" width="21" style="50" bestFit="1" customWidth="1"/>
    <col min="12" max="12" width="16.453125" style="50" bestFit="1" customWidth="1"/>
    <col min="13" max="13" width="14.7265625" style="50" bestFit="1" customWidth="1"/>
    <col min="14" max="14" width="9.54296875" style="50" bestFit="1" customWidth="1"/>
    <col min="15" max="15" width="18.1796875" style="50" customWidth="1"/>
    <col min="16" max="16" width="10.54296875" style="50" bestFit="1" customWidth="1"/>
    <col min="17" max="17" width="21.54296875" style="50" bestFit="1" customWidth="1"/>
    <col min="18" max="18" width="20.1796875" style="50" customWidth="1"/>
    <col min="19" max="21" width="10.54296875" style="50" customWidth="1"/>
    <col min="22" max="22" width="13.81640625" style="50" bestFit="1" customWidth="1"/>
    <col min="23" max="23" width="15.26953125" style="50" bestFit="1" customWidth="1"/>
    <col min="24" max="25" width="10.7265625" style="50" customWidth="1"/>
    <col min="26" max="28" width="10" style="50" customWidth="1"/>
    <col min="29" max="29" width="9.453125" style="50" customWidth="1"/>
    <col min="30" max="30" width="10" style="50" customWidth="1"/>
    <col min="31" max="33" width="12.54296875" style="50" customWidth="1"/>
    <col min="34" max="34" width="9.81640625" style="50" customWidth="1"/>
    <col min="35" max="37" width="9.1796875" style="50"/>
    <col min="38" max="40" width="12.54296875" style="50" customWidth="1"/>
    <col min="41" max="44" width="9.1796875" style="50"/>
    <col min="45" max="47" width="12.54296875" style="50" customWidth="1"/>
    <col min="48" max="51" width="9.1796875" style="50"/>
    <col min="52" max="54" width="12.54296875" style="50" customWidth="1"/>
    <col min="55" max="58" width="9.1796875" style="50"/>
    <col min="59" max="59" width="10.453125" style="50" customWidth="1"/>
    <col min="60" max="60" width="10.1796875" style="50" customWidth="1"/>
    <col min="61" max="61" width="65.54296875" style="50" customWidth="1"/>
    <col min="62" max="16384" width="9.1796875" style="50"/>
  </cols>
  <sheetData>
    <row r="1" spans="1:61" x14ac:dyDescent="0.35">
      <c r="A1" s="1" t="s">
        <v>0</v>
      </c>
      <c r="B1" s="197"/>
      <c r="C1" s="1" t="str">
        <f>+'Summary Stats'!B1</f>
        <v>240 - Department of Licensing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79" t="s">
        <v>58</v>
      </c>
      <c r="B2" s="19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1"/>
      <c r="Y2" s="51"/>
      <c r="Z2" s="51"/>
      <c r="AA2" s="51"/>
      <c r="AB2" s="51"/>
      <c r="AC2" s="51"/>
      <c r="AD2" s="51"/>
      <c r="AE2" s="51"/>
      <c r="AF2" s="51"/>
      <c r="AG2" s="51"/>
      <c r="AL2" s="51"/>
      <c r="AM2" s="51"/>
      <c r="AN2" s="51"/>
      <c r="AS2" s="51"/>
      <c r="AT2" s="51"/>
      <c r="AU2" s="51"/>
      <c r="AZ2" s="51"/>
      <c r="BA2" s="51"/>
      <c r="BB2" s="51"/>
    </row>
    <row r="3" spans="1:61" x14ac:dyDescent="0.35">
      <c r="A3" s="180" t="s">
        <v>2</v>
      </c>
      <c r="B3" s="181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1"/>
      <c r="Y3" s="51"/>
      <c r="Z3" s="51"/>
      <c r="AA3" s="51"/>
      <c r="AB3" s="51"/>
      <c r="AC3" s="51"/>
      <c r="AE3" s="51"/>
      <c r="AF3" s="51"/>
      <c r="AG3" s="51"/>
      <c r="AL3" s="51"/>
      <c r="AM3" s="51"/>
      <c r="AN3" s="51"/>
      <c r="AS3" s="51"/>
      <c r="AT3" s="51"/>
      <c r="AU3" s="51"/>
      <c r="AZ3" s="51"/>
      <c r="BA3" s="51"/>
      <c r="BB3" s="51"/>
    </row>
    <row r="4" spans="1:61" x14ac:dyDescent="0.35">
      <c r="A4" s="180"/>
      <c r="B4" s="19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1"/>
      <c r="Y4" s="51"/>
      <c r="Z4" s="51"/>
      <c r="AA4" s="51"/>
      <c r="AB4" s="51"/>
      <c r="AC4" s="51"/>
      <c r="AE4" s="51"/>
      <c r="AF4" s="51"/>
      <c r="AG4" s="51"/>
      <c r="AL4" s="51"/>
      <c r="AM4" s="51"/>
      <c r="AN4" s="51"/>
      <c r="AS4" s="51"/>
      <c r="AT4" s="51"/>
      <c r="AU4" s="51"/>
      <c r="AZ4" s="51"/>
      <c r="BA4" s="51"/>
      <c r="BB4" s="51"/>
    </row>
    <row r="5" spans="1:61" s="94" customFormat="1" ht="14.5" customHeight="1" x14ac:dyDescent="0.3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198" t="s">
        <v>59</v>
      </c>
      <c r="R5" s="54" t="s">
        <v>5</v>
      </c>
      <c r="S5" s="233"/>
      <c r="T5" s="234"/>
      <c r="U5" s="235"/>
      <c r="V5" s="233" t="s">
        <v>6</v>
      </c>
      <c r="W5" s="235"/>
      <c r="X5" s="237" t="s">
        <v>7</v>
      </c>
      <c r="Y5" s="237"/>
      <c r="Z5" s="237"/>
      <c r="AA5" s="237" t="s">
        <v>9</v>
      </c>
      <c r="AB5" s="237"/>
      <c r="AC5" s="237"/>
      <c r="AD5" s="55" t="s">
        <v>10</v>
      </c>
      <c r="AE5" s="237" t="s">
        <v>11</v>
      </c>
      <c r="AF5" s="237"/>
      <c r="AG5" s="237"/>
      <c r="AH5" s="237" t="s">
        <v>9</v>
      </c>
      <c r="AI5" s="237"/>
      <c r="AJ5" s="237"/>
      <c r="AK5" s="55" t="s">
        <v>10</v>
      </c>
      <c r="AL5" s="237" t="s">
        <v>11</v>
      </c>
      <c r="AM5" s="237"/>
      <c r="AN5" s="237"/>
      <c r="AO5" s="237" t="s">
        <v>9</v>
      </c>
      <c r="AP5" s="237"/>
      <c r="AQ5" s="237"/>
      <c r="AR5" s="55" t="s">
        <v>10</v>
      </c>
      <c r="AS5" s="237" t="s">
        <v>11</v>
      </c>
      <c r="AT5" s="237"/>
      <c r="AU5" s="237"/>
      <c r="AV5" s="237" t="s">
        <v>9</v>
      </c>
      <c r="AW5" s="237"/>
      <c r="AX5" s="237"/>
      <c r="AY5" s="55" t="s">
        <v>10</v>
      </c>
      <c r="AZ5" s="237" t="s">
        <v>11</v>
      </c>
      <c r="BA5" s="237"/>
      <c r="BB5" s="237"/>
      <c r="BC5" s="237" t="s">
        <v>9</v>
      </c>
      <c r="BD5" s="237"/>
      <c r="BE5" s="237"/>
      <c r="BF5" s="55" t="s">
        <v>10</v>
      </c>
      <c r="BG5" s="233"/>
      <c r="BH5" s="234"/>
      <c r="BI5" s="235"/>
    </row>
    <row r="6" spans="1:61" s="59" customFormat="1" ht="14.5" customHeight="1" x14ac:dyDescent="0.35">
      <c r="A6" s="199"/>
      <c r="B6" s="200"/>
      <c r="C6" s="184"/>
      <c r="D6" s="185"/>
      <c r="E6" s="185"/>
      <c r="F6" s="185"/>
      <c r="G6" s="185"/>
      <c r="H6" s="185"/>
      <c r="I6" s="200"/>
      <c r="J6" s="201"/>
      <c r="K6" s="200"/>
      <c r="L6" s="200"/>
      <c r="M6" s="200"/>
      <c r="N6" s="200"/>
      <c r="O6" s="200"/>
      <c r="P6" s="200"/>
      <c r="Q6" s="185"/>
      <c r="R6" s="277"/>
      <c r="S6" s="224" t="s">
        <v>28</v>
      </c>
      <c r="T6" s="225"/>
      <c r="U6" s="226"/>
      <c r="V6" s="229"/>
      <c r="W6" s="230"/>
      <c r="X6" s="224" t="s">
        <v>29</v>
      </c>
      <c r="Y6" s="225"/>
      <c r="Z6" s="225"/>
      <c r="AA6" s="225"/>
      <c r="AB6" s="225"/>
      <c r="AC6" s="225"/>
      <c r="AD6" s="226"/>
      <c r="AE6" s="224" t="s">
        <v>30</v>
      </c>
      <c r="AF6" s="225"/>
      <c r="AG6" s="225"/>
      <c r="AH6" s="225"/>
      <c r="AI6" s="225"/>
      <c r="AJ6" s="225"/>
      <c r="AK6" s="226"/>
      <c r="AL6" s="224" t="s">
        <v>31</v>
      </c>
      <c r="AM6" s="225"/>
      <c r="AN6" s="225"/>
      <c r="AO6" s="225"/>
      <c r="AP6" s="225"/>
      <c r="AQ6" s="225"/>
      <c r="AR6" s="226"/>
      <c r="AS6" s="224" t="s">
        <v>32</v>
      </c>
      <c r="AT6" s="225"/>
      <c r="AU6" s="225"/>
      <c r="AV6" s="225"/>
      <c r="AW6" s="225"/>
      <c r="AX6" s="225"/>
      <c r="AY6" s="226"/>
      <c r="AZ6" s="224" t="s">
        <v>33</v>
      </c>
      <c r="BA6" s="225"/>
      <c r="BB6" s="225"/>
      <c r="BC6" s="225"/>
      <c r="BD6" s="225"/>
      <c r="BE6" s="225"/>
      <c r="BF6" s="226"/>
      <c r="BG6" s="58"/>
      <c r="BH6" s="58"/>
      <c r="BI6" s="58"/>
    </row>
    <row r="7" spans="1:61" s="97" customFormat="1" ht="72.5" x14ac:dyDescent="0.35">
      <c r="A7" s="202" t="s">
        <v>12</v>
      </c>
      <c r="B7" s="187" t="s">
        <v>13</v>
      </c>
      <c r="C7" s="203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117" t="s">
        <v>20</v>
      </c>
      <c r="J7" s="118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187" t="s">
        <v>25</v>
      </c>
      <c r="P7" s="187" t="s">
        <v>62</v>
      </c>
      <c r="Q7" s="187" t="s">
        <v>59</v>
      </c>
      <c r="R7" s="278" t="s">
        <v>34</v>
      </c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35</v>
      </c>
      <c r="AB7" s="62" t="s">
        <v>36</v>
      </c>
      <c r="AC7" s="62" t="s">
        <v>44</v>
      </c>
      <c r="AD7" s="62" t="s">
        <v>45</v>
      </c>
      <c r="AE7" s="62" t="s">
        <v>40</v>
      </c>
      <c r="AF7" s="62" t="s">
        <v>41</v>
      </c>
      <c r="AG7" s="62" t="s">
        <v>42</v>
      </c>
      <c r="AH7" s="62" t="s">
        <v>35</v>
      </c>
      <c r="AI7" s="62" t="s">
        <v>36</v>
      </c>
      <c r="AJ7" s="62" t="s">
        <v>44</v>
      </c>
      <c r="AK7" s="62" t="s">
        <v>45</v>
      </c>
      <c r="AL7" s="62" t="s">
        <v>40</v>
      </c>
      <c r="AM7" s="62" t="s">
        <v>41</v>
      </c>
      <c r="AN7" s="62" t="s">
        <v>42</v>
      </c>
      <c r="AO7" s="62" t="s">
        <v>35</v>
      </c>
      <c r="AP7" s="62" t="s">
        <v>36</v>
      </c>
      <c r="AQ7" s="62" t="s">
        <v>44</v>
      </c>
      <c r="AR7" s="62" t="s">
        <v>45</v>
      </c>
      <c r="AS7" s="62" t="s">
        <v>40</v>
      </c>
      <c r="AT7" s="62" t="s">
        <v>41</v>
      </c>
      <c r="AU7" s="62" t="s">
        <v>42</v>
      </c>
      <c r="AV7" s="62" t="s">
        <v>35</v>
      </c>
      <c r="AW7" s="62" t="s">
        <v>36</v>
      </c>
      <c r="AX7" s="62" t="s">
        <v>44</v>
      </c>
      <c r="AY7" s="62" t="s">
        <v>45</v>
      </c>
      <c r="AZ7" s="62" t="s">
        <v>40</v>
      </c>
      <c r="BA7" s="62" t="s">
        <v>41</v>
      </c>
      <c r="BB7" s="62" t="s">
        <v>42</v>
      </c>
      <c r="BC7" s="62" t="s">
        <v>35</v>
      </c>
      <c r="BD7" s="62" t="s">
        <v>36</v>
      </c>
      <c r="BE7" s="62" t="s">
        <v>44</v>
      </c>
      <c r="BF7" s="62" t="s">
        <v>45</v>
      </c>
      <c r="BG7" s="63" t="s">
        <v>46</v>
      </c>
      <c r="BH7" s="63" t="s">
        <v>47</v>
      </c>
      <c r="BI7" s="63" t="s">
        <v>48</v>
      </c>
    </row>
    <row r="8" spans="1:61" s="102" customFormat="1" x14ac:dyDescent="0.35">
      <c r="A8" s="204" t="s">
        <v>436</v>
      </c>
      <c r="B8" s="204" t="s">
        <v>152</v>
      </c>
      <c r="C8" s="204" t="s">
        <v>153</v>
      </c>
      <c r="D8" s="191" t="s">
        <v>154</v>
      </c>
      <c r="E8" s="204" t="s">
        <v>437</v>
      </c>
      <c r="F8" s="190" t="s">
        <v>438</v>
      </c>
      <c r="G8" s="205" t="s">
        <v>439</v>
      </c>
      <c r="H8" s="205" t="s">
        <v>440</v>
      </c>
      <c r="I8" s="206">
        <v>277</v>
      </c>
      <c r="J8" s="204" t="s">
        <v>410</v>
      </c>
      <c r="K8" s="204" t="s">
        <v>441</v>
      </c>
      <c r="L8" s="207">
        <v>44075</v>
      </c>
      <c r="M8" s="207">
        <v>45900</v>
      </c>
      <c r="N8" s="204">
        <f>IF(MONTH(M8)&lt;6,YEAR(M8),YEAR(M8)+1)</f>
        <v>2026</v>
      </c>
      <c r="O8" s="208">
        <v>6335.04</v>
      </c>
      <c r="P8" s="204" t="s">
        <v>428</v>
      </c>
      <c r="Q8" s="209">
        <f>IF(P8="Yes",O8*1,I8*3.56+O8)</f>
        <v>7321.16</v>
      </c>
      <c r="R8" s="99"/>
      <c r="S8" s="100"/>
      <c r="T8" s="100"/>
      <c r="U8" s="100"/>
      <c r="V8" s="65" t="s">
        <v>123</v>
      </c>
      <c r="W8" s="65"/>
      <c r="X8" s="71"/>
      <c r="Y8" s="68"/>
      <c r="Z8" s="72">
        <f>X8+Y8</f>
        <v>0</v>
      </c>
      <c r="AA8" s="68"/>
      <c r="AB8" s="68"/>
      <c r="AC8" s="68"/>
      <c r="AD8" s="68"/>
      <c r="AE8" s="71"/>
      <c r="AF8" s="68"/>
      <c r="AG8" s="72">
        <f>AE8+AF8</f>
        <v>0</v>
      </c>
      <c r="AH8" s="68"/>
      <c r="AI8" s="68"/>
      <c r="AJ8" s="68"/>
      <c r="AK8" s="68"/>
      <c r="AL8" s="71"/>
      <c r="AM8" s="68"/>
      <c r="AN8" s="72">
        <f>AL8+AM8</f>
        <v>0</v>
      </c>
      <c r="AO8" s="68"/>
      <c r="AP8" s="68"/>
      <c r="AQ8" s="68"/>
      <c r="AR8" s="68"/>
      <c r="AS8" s="71"/>
      <c r="AT8" s="68"/>
      <c r="AU8" s="72">
        <f>AS8+AT8</f>
        <v>0</v>
      </c>
      <c r="AV8" s="68"/>
      <c r="AW8" s="68"/>
      <c r="AX8" s="68"/>
      <c r="AY8" s="68"/>
      <c r="AZ8" s="71"/>
      <c r="BA8" s="68"/>
      <c r="BB8" s="72">
        <f>AZ8+BA8</f>
        <v>0</v>
      </c>
      <c r="BC8" s="68"/>
      <c r="BD8" s="68"/>
      <c r="BE8" s="68"/>
      <c r="BF8" s="68"/>
      <c r="BG8" s="101"/>
      <c r="BH8" s="101"/>
      <c r="BI8" s="101"/>
    </row>
    <row r="9" spans="1:61" s="102" customFormat="1" x14ac:dyDescent="0.35">
      <c r="A9" s="204" t="s">
        <v>430</v>
      </c>
      <c r="B9" s="204" t="s">
        <v>152</v>
      </c>
      <c r="C9" s="204" t="s">
        <v>153</v>
      </c>
      <c r="D9" s="191" t="s">
        <v>154</v>
      </c>
      <c r="E9" s="204"/>
      <c r="F9" s="190" t="s">
        <v>431</v>
      </c>
      <c r="G9" s="205" t="s">
        <v>50</v>
      </c>
      <c r="H9" s="205" t="s">
        <v>317</v>
      </c>
      <c r="I9" s="206">
        <v>104161</v>
      </c>
      <c r="J9" s="204" t="s">
        <v>410</v>
      </c>
      <c r="K9" s="204" t="s">
        <v>432</v>
      </c>
      <c r="L9" s="207">
        <v>45108</v>
      </c>
      <c r="M9" s="207">
        <v>45838</v>
      </c>
      <c r="N9" s="204">
        <f>IF(MONTH(M9)&lt;6,YEAR(M9),YEAR(M9)+1)</f>
        <v>2026</v>
      </c>
      <c r="O9" s="208">
        <v>1577856</v>
      </c>
      <c r="P9" s="204" t="s">
        <v>428</v>
      </c>
      <c r="Q9" s="209">
        <f>IF(P9="Yes",O9*1,I9*3.56+O9)</f>
        <v>1948669.1600000001</v>
      </c>
      <c r="R9" s="99"/>
      <c r="S9" s="100"/>
      <c r="T9" s="100"/>
      <c r="U9" s="100"/>
      <c r="V9" s="65" t="s">
        <v>123</v>
      </c>
      <c r="W9" s="65"/>
      <c r="X9" s="71"/>
      <c r="Y9" s="68"/>
      <c r="Z9" s="72">
        <f>X9+Y9</f>
        <v>0</v>
      </c>
      <c r="AA9" s="68"/>
      <c r="AB9" s="68"/>
      <c r="AC9" s="68"/>
      <c r="AD9" s="68"/>
      <c r="AE9" s="71"/>
      <c r="AF9" s="68"/>
      <c r="AG9" s="72">
        <f>AE9+AF9</f>
        <v>0</v>
      </c>
      <c r="AH9" s="68"/>
      <c r="AI9" s="68"/>
      <c r="AJ9" s="68"/>
      <c r="AK9" s="68"/>
      <c r="AL9" s="71"/>
      <c r="AM9" s="68"/>
      <c r="AN9" s="72">
        <f>AL9+AM9</f>
        <v>0</v>
      </c>
      <c r="AO9" s="68"/>
      <c r="AP9" s="68"/>
      <c r="AQ9" s="68"/>
      <c r="AR9" s="68"/>
      <c r="AS9" s="71"/>
      <c r="AT9" s="68"/>
      <c r="AU9" s="72">
        <f>AS9+AT9</f>
        <v>0</v>
      </c>
      <c r="AV9" s="68"/>
      <c r="AW9" s="68"/>
      <c r="AX9" s="68"/>
      <c r="AY9" s="68"/>
      <c r="AZ9" s="71"/>
      <c r="BA9" s="68"/>
      <c r="BB9" s="72">
        <f>AZ9+BA9</f>
        <v>0</v>
      </c>
      <c r="BC9" s="68"/>
      <c r="BD9" s="68"/>
      <c r="BE9" s="68"/>
      <c r="BF9" s="68"/>
      <c r="BG9" s="101"/>
      <c r="BH9" s="101"/>
      <c r="BI9" s="101"/>
    </row>
    <row r="10" spans="1:61" s="102" customFormat="1" x14ac:dyDescent="0.35">
      <c r="A10" s="204" t="s">
        <v>433</v>
      </c>
      <c r="B10" s="204" t="s">
        <v>152</v>
      </c>
      <c r="C10" s="204" t="s">
        <v>153</v>
      </c>
      <c r="D10" s="191" t="s">
        <v>154</v>
      </c>
      <c r="E10" s="204" t="s">
        <v>153</v>
      </c>
      <c r="F10" s="190" t="s">
        <v>434</v>
      </c>
      <c r="G10" s="205" t="s">
        <v>52</v>
      </c>
      <c r="H10" s="205" t="s">
        <v>394</v>
      </c>
      <c r="I10" s="206">
        <v>8350</v>
      </c>
      <c r="J10" s="204" t="s">
        <v>159</v>
      </c>
      <c r="K10" s="204" t="s">
        <v>435</v>
      </c>
      <c r="L10" s="207">
        <v>34335</v>
      </c>
      <c r="M10" s="207">
        <v>48945</v>
      </c>
      <c r="N10" s="204">
        <f>IF(MONTH(M10)&lt;6,YEAR(M10),YEAR(M10)+1)</f>
        <v>2034</v>
      </c>
      <c r="O10" s="208">
        <v>0</v>
      </c>
      <c r="P10" s="204" t="s">
        <v>428</v>
      </c>
      <c r="Q10" s="209">
        <f>IF(P10="Yes",O10*1,I10*3.56+O10)</f>
        <v>29726</v>
      </c>
      <c r="R10" s="99"/>
      <c r="S10" s="100"/>
      <c r="T10" s="100"/>
      <c r="U10" s="100"/>
      <c r="V10" s="65" t="s">
        <v>122</v>
      </c>
      <c r="W10" s="65"/>
      <c r="X10" s="71"/>
      <c r="Y10" s="68"/>
      <c r="Z10" s="72">
        <f>X10+Y10</f>
        <v>0</v>
      </c>
      <c r="AA10" s="68"/>
      <c r="AB10" s="68"/>
      <c r="AC10" s="68"/>
      <c r="AD10" s="68"/>
      <c r="AE10" s="71"/>
      <c r="AF10" s="68"/>
      <c r="AG10" s="72">
        <f>AE10+AF10</f>
        <v>0</v>
      </c>
      <c r="AH10" s="68"/>
      <c r="AI10" s="68"/>
      <c r="AJ10" s="68"/>
      <c r="AK10" s="68"/>
      <c r="AL10" s="71"/>
      <c r="AM10" s="68"/>
      <c r="AN10" s="72">
        <f>AL10+AM10</f>
        <v>0</v>
      </c>
      <c r="AO10" s="68"/>
      <c r="AP10" s="68"/>
      <c r="AQ10" s="68"/>
      <c r="AR10" s="68"/>
      <c r="AS10" s="71"/>
      <c r="AT10" s="68"/>
      <c r="AU10" s="72">
        <f>AS10+AT10</f>
        <v>0</v>
      </c>
      <c r="AV10" s="68"/>
      <c r="AW10" s="68"/>
      <c r="AX10" s="68"/>
      <c r="AY10" s="68"/>
      <c r="AZ10" s="71"/>
      <c r="BA10" s="68"/>
      <c r="BB10" s="72">
        <f>AZ10+BA10</f>
        <v>0</v>
      </c>
      <c r="BC10" s="68"/>
      <c r="BD10" s="68"/>
      <c r="BE10" s="68"/>
      <c r="BF10" s="68"/>
      <c r="BG10" s="101"/>
      <c r="BH10" s="101"/>
      <c r="BI10" s="101"/>
    </row>
    <row r="11" spans="1:61" s="74" customFormat="1" x14ac:dyDescent="0.35">
      <c r="A11" s="210"/>
      <c r="B11" s="210"/>
      <c r="C11" s="210"/>
      <c r="D11" s="196"/>
      <c r="E11" s="210"/>
      <c r="F11" s="4"/>
      <c r="G11" s="4"/>
      <c r="H11" s="4"/>
      <c r="I11" s="211">
        <f>SUM(I8:I10)</f>
        <v>112788</v>
      </c>
      <c r="J11" s="210"/>
      <c r="K11" s="210"/>
      <c r="L11" s="212"/>
      <c r="M11" s="212"/>
      <c r="N11" s="196"/>
      <c r="O11" s="213">
        <f>SUM(O8:O10)</f>
        <v>1584191.04</v>
      </c>
      <c r="P11" s="210"/>
      <c r="Q11" s="214">
        <f>SUM(Q8:Q10)</f>
        <v>1985716.32</v>
      </c>
      <c r="R11" s="77">
        <f>SUM(R8:R10)</f>
        <v>0</v>
      </c>
      <c r="S11" s="77">
        <f>SUM(S8:S10)</f>
        <v>0</v>
      </c>
      <c r="T11" s="77">
        <f>SUM(T8:T10)</f>
        <v>0</v>
      </c>
      <c r="U11" s="77">
        <f>SUM(U8:U10)</f>
        <v>0</v>
      </c>
      <c r="X11" s="77">
        <f>SUM(X8:X10)</f>
        <v>0</v>
      </c>
      <c r="Y11" s="77">
        <f>SUM(Y8:Y10)</f>
        <v>0</v>
      </c>
      <c r="Z11" s="77">
        <f>SUM(Z8:Z10)</f>
        <v>0</v>
      </c>
      <c r="AA11" s="77">
        <f>SUM(AA8:AA10)</f>
        <v>0</v>
      </c>
      <c r="AB11" s="77">
        <f>SUM(AB8:AB10)</f>
        <v>0</v>
      </c>
      <c r="AC11" s="77">
        <f>SUM(AC8:AC10)</f>
        <v>0</v>
      </c>
      <c r="AD11" s="77">
        <f>SUM(AD8:AD10)</f>
        <v>0</v>
      </c>
      <c r="AE11" s="77">
        <f>SUM(AE8:AE10)</f>
        <v>0</v>
      </c>
      <c r="AF11" s="77">
        <f>SUM(AF8:AF10)</f>
        <v>0</v>
      </c>
      <c r="AG11" s="77">
        <f>SUM(AG8:AG10)</f>
        <v>0</v>
      </c>
      <c r="AH11" s="77">
        <f>SUM(AH8:AH10)</f>
        <v>0</v>
      </c>
      <c r="AI11" s="77">
        <f>SUM(AI8:AI10)</f>
        <v>0</v>
      </c>
      <c r="AJ11" s="77">
        <f>SUM(AJ8:AJ10)</f>
        <v>0</v>
      </c>
      <c r="AK11" s="77">
        <f>SUM(AK8:AK10)</f>
        <v>0</v>
      </c>
      <c r="AL11" s="77">
        <f>SUM(AL8:AL10)</f>
        <v>0</v>
      </c>
      <c r="AM11" s="77">
        <f>SUM(AM8:AM10)</f>
        <v>0</v>
      </c>
      <c r="AN11" s="77">
        <f>SUM(AN8:AN10)</f>
        <v>0</v>
      </c>
      <c r="AO11" s="77">
        <f>SUM(AO8:AO10)</f>
        <v>0</v>
      </c>
      <c r="AP11" s="77">
        <f>SUM(AP8:AP10)</f>
        <v>0</v>
      </c>
      <c r="AQ11" s="77">
        <f>SUM(AQ8:AQ10)</f>
        <v>0</v>
      </c>
      <c r="AR11" s="77">
        <f>SUM(AR8:AR10)</f>
        <v>0</v>
      </c>
      <c r="AS11" s="77">
        <f>SUM(AS8:AS10)</f>
        <v>0</v>
      </c>
      <c r="AT11" s="77">
        <f>SUM(AT8:AT10)</f>
        <v>0</v>
      </c>
      <c r="AU11" s="77">
        <f>SUM(AU8:AU10)</f>
        <v>0</v>
      </c>
      <c r="AV11" s="77">
        <f>SUM(AV8:AV10)</f>
        <v>0</v>
      </c>
      <c r="AW11" s="77">
        <f>SUM(AW8:AW10)</f>
        <v>0</v>
      </c>
      <c r="AX11" s="77">
        <f>SUM(AX8:AX10)</f>
        <v>0</v>
      </c>
      <c r="AY11" s="77">
        <f>SUM(AY8:AY10)</f>
        <v>0</v>
      </c>
      <c r="AZ11" s="77">
        <f>SUM(AZ8:AZ10)</f>
        <v>0</v>
      </c>
      <c r="BA11" s="77">
        <f>SUM(BA8:BA10)</f>
        <v>0</v>
      </c>
      <c r="BB11" s="77">
        <f>SUM(BB8:BB10)</f>
        <v>0</v>
      </c>
      <c r="BC11" s="77">
        <f>SUM(BC8:BC10)</f>
        <v>0</v>
      </c>
      <c r="BD11" s="77">
        <f>SUM(BD8:BD10)</f>
        <v>0</v>
      </c>
      <c r="BE11" s="77">
        <f>SUM(BE8:BE10)</f>
        <v>0</v>
      </c>
      <c r="BF11" s="77">
        <f>SUM(BF8:BF10)</f>
        <v>0</v>
      </c>
    </row>
    <row r="12" spans="1:61" x14ac:dyDescent="0.35">
      <c r="A12" s="78"/>
      <c r="B12" s="78"/>
      <c r="C12" s="78"/>
      <c r="D12" s="76"/>
      <c r="E12" s="78"/>
      <c r="F12" s="78"/>
      <c r="G12" s="78"/>
      <c r="H12" s="78"/>
      <c r="I12" s="79"/>
      <c r="J12" s="80"/>
    </row>
    <row r="13" spans="1:61" x14ac:dyDescent="0.35">
      <c r="A13" s="78"/>
      <c r="B13" s="78"/>
      <c r="C13" s="78"/>
      <c r="D13" s="76"/>
      <c r="E13" s="78"/>
      <c r="F13" s="78"/>
      <c r="G13" s="78"/>
      <c r="H13" s="78"/>
      <c r="I13" s="79"/>
      <c r="J13" s="80"/>
    </row>
    <row r="14" spans="1:61" x14ac:dyDescent="0.35">
      <c r="A14" s="242" t="s">
        <v>55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81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 t="s">
        <v>55</v>
      </c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 t="s">
        <v>55</v>
      </c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 t="s">
        <v>55</v>
      </c>
      <c r="BH14" s="237"/>
      <c r="BI14" s="237"/>
    </row>
    <row r="15" spans="1:61" x14ac:dyDescent="0.35">
      <c r="A15" s="236" t="s">
        <v>56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83" t="s">
        <v>59</v>
      </c>
      <c r="R15" s="104"/>
      <c r="S15" s="233"/>
      <c r="T15" s="234"/>
      <c r="U15" s="235"/>
      <c r="V15" s="233" t="s">
        <v>6</v>
      </c>
      <c r="W15" s="235"/>
      <c r="X15" s="237" t="s">
        <v>7</v>
      </c>
      <c r="Y15" s="237"/>
      <c r="Z15" s="237"/>
      <c r="AA15" s="237" t="s">
        <v>9</v>
      </c>
      <c r="AB15" s="237"/>
      <c r="AC15" s="237"/>
      <c r="AD15" s="55" t="s">
        <v>10</v>
      </c>
      <c r="AE15" s="237" t="s">
        <v>11</v>
      </c>
      <c r="AF15" s="237"/>
      <c r="AG15" s="237"/>
      <c r="AH15" s="237" t="s">
        <v>9</v>
      </c>
      <c r="AI15" s="237"/>
      <c r="AJ15" s="237"/>
      <c r="AK15" s="55" t="s">
        <v>10</v>
      </c>
      <c r="AL15" s="237" t="s">
        <v>11</v>
      </c>
      <c r="AM15" s="237"/>
      <c r="AN15" s="237"/>
      <c r="AO15" s="237" t="s">
        <v>9</v>
      </c>
      <c r="AP15" s="237"/>
      <c r="AQ15" s="237"/>
      <c r="AR15" s="55" t="s">
        <v>10</v>
      </c>
      <c r="AS15" s="237" t="s">
        <v>11</v>
      </c>
      <c r="AT15" s="237"/>
      <c r="AU15" s="237"/>
      <c r="AV15" s="237" t="s">
        <v>9</v>
      </c>
      <c r="AW15" s="237"/>
      <c r="AX15" s="237"/>
      <c r="AY15" s="55" t="s">
        <v>10</v>
      </c>
      <c r="AZ15" s="237" t="s">
        <v>11</v>
      </c>
      <c r="BA15" s="237"/>
      <c r="BB15" s="237"/>
      <c r="BC15" s="237" t="s">
        <v>9</v>
      </c>
      <c r="BD15" s="237"/>
      <c r="BE15" s="237"/>
      <c r="BF15" s="55" t="s">
        <v>10</v>
      </c>
      <c r="BG15" s="233"/>
      <c r="BH15" s="234"/>
      <c r="BI15" s="235"/>
    </row>
    <row r="16" spans="1:61" x14ac:dyDescent="0.35">
      <c r="A16" s="10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06"/>
      <c r="Q16" s="56"/>
      <c r="R16" s="107"/>
      <c r="S16" s="224" t="s">
        <v>28</v>
      </c>
      <c r="T16" s="225"/>
      <c r="U16" s="226"/>
      <c r="V16" s="229"/>
      <c r="W16" s="230"/>
      <c r="X16" s="224" t="s">
        <v>29</v>
      </c>
      <c r="Y16" s="225"/>
      <c r="Z16" s="225"/>
      <c r="AA16" s="225"/>
      <c r="AB16" s="225"/>
      <c r="AC16" s="225"/>
      <c r="AD16" s="226"/>
      <c r="AE16" s="224" t="s">
        <v>30</v>
      </c>
      <c r="AF16" s="225"/>
      <c r="AG16" s="225"/>
      <c r="AH16" s="225"/>
      <c r="AI16" s="225"/>
      <c r="AJ16" s="225"/>
      <c r="AK16" s="226"/>
      <c r="AL16" s="224" t="s">
        <v>31</v>
      </c>
      <c r="AM16" s="225"/>
      <c r="AN16" s="225"/>
      <c r="AO16" s="225"/>
      <c r="AP16" s="225"/>
      <c r="AQ16" s="225"/>
      <c r="AR16" s="226"/>
      <c r="AS16" s="224" t="s">
        <v>32</v>
      </c>
      <c r="AT16" s="225"/>
      <c r="AU16" s="225"/>
      <c r="AV16" s="225"/>
      <c r="AW16" s="225"/>
      <c r="AX16" s="225"/>
      <c r="AY16" s="226"/>
      <c r="AZ16" s="224" t="s">
        <v>33</v>
      </c>
      <c r="BA16" s="225"/>
      <c r="BB16" s="225"/>
      <c r="BC16" s="225"/>
      <c r="BD16" s="225"/>
      <c r="BE16" s="225"/>
      <c r="BF16" s="226"/>
      <c r="BG16" s="58"/>
      <c r="BH16" s="58"/>
      <c r="BI16" s="58"/>
    </row>
    <row r="17" spans="1:61" ht="72.5" x14ac:dyDescent="0.35">
      <c r="A17" s="60" t="s">
        <v>12</v>
      </c>
      <c r="B17" s="60" t="s">
        <v>13</v>
      </c>
      <c r="C17" s="60" t="s">
        <v>14</v>
      </c>
      <c r="D17" s="60" t="s">
        <v>15</v>
      </c>
      <c r="E17" s="60" t="s">
        <v>16</v>
      </c>
      <c r="F17" s="60" t="s">
        <v>17</v>
      </c>
      <c r="G17" s="60" t="s">
        <v>18</v>
      </c>
      <c r="H17" s="60" t="s">
        <v>19</v>
      </c>
      <c r="I17" s="95" t="s">
        <v>20</v>
      </c>
      <c r="J17" s="95" t="s">
        <v>60</v>
      </c>
      <c r="K17" s="60" t="s">
        <v>22</v>
      </c>
      <c r="L17" s="60" t="s">
        <v>23</v>
      </c>
      <c r="M17" s="60" t="s">
        <v>24</v>
      </c>
      <c r="N17" s="108" t="s">
        <v>61</v>
      </c>
      <c r="O17" s="60" t="s">
        <v>25</v>
      </c>
      <c r="P17" s="60" t="s">
        <v>62</v>
      </c>
      <c r="Q17" s="60" t="s">
        <v>59</v>
      </c>
      <c r="R17" s="109"/>
      <c r="S17" s="62" t="s">
        <v>35</v>
      </c>
      <c r="T17" s="62" t="s">
        <v>36</v>
      </c>
      <c r="U17" s="62" t="s">
        <v>37</v>
      </c>
      <c r="V17" s="62" t="s">
        <v>38</v>
      </c>
      <c r="W17" s="62" t="s">
        <v>39</v>
      </c>
      <c r="X17" s="62" t="s">
        <v>40</v>
      </c>
      <c r="Y17" s="62" t="s">
        <v>41</v>
      </c>
      <c r="Z17" s="62" t="s">
        <v>42</v>
      </c>
      <c r="AA17" s="62" t="s">
        <v>35</v>
      </c>
      <c r="AB17" s="62" t="s">
        <v>36</v>
      </c>
      <c r="AC17" s="62" t="s">
        <v>44</v>
      </c>
      <c r="AD17" s="62" t="s">
        <v>45</v>
      </c>
      <c r="AE17" s="62" t="s">
        <v>40</v>
      </c>
      <c r="AF17" s="62" t="s">
        <v>41</v>
      </c>
      <c r="AG17" s="62" t="s">
        <v>42</v>
      </c>
      <c r="AH17" s="62" t="s">
        <v>35</v>
      </c>
      <c r="AI17" s="62" t="s">
        <v>36</v>
      </c>
      <c r="AJ17" s="62" t="s">
        <v>44</v>
      </c>
      <c r="AK17" s="62" t="s">
        <v>45</v>
      </c>
      <c r="AL17" s="62" t="s">
        <v>40</v>
      </c>
      <c r="AM17" s="62" t="s">
        <v>41</v>
      </c>
      <c r="AN17" s="62" t="s">
        <v>42</v>
      </c>
      <c r="AO17" s="62" t="s">
        <v>35</v>
      </c>
      <c r="AP17" s="62" t="s">
        <v>36</v>
      </c>
      <c r="AQ17" s="62" t="s">
        <v>44</v>
      </c>
      <c r="AR17" s="62" t="s">
        <v>45</v>
      </c>
      <c r="AS17" s="62" t="s">
        <v>40</v>
      </c>
      <c r="AT17" s="62" t="s">
        <v>41</v>
      </c>
      <c r="AU17" s="62" t="s">
        <v>42</v>
      </c>
      <c r="AV17" s="62" t="s">
        <v>35</v>
      </c>
      <c r="AW17" s="62" t="s">
        <v>36</v>
      </c>
      <c r="AX17" s="62" t="s">
        <v>44</v>
      </c>
      <c r="AY17" s="62" t="s">
        <v>45</v>
      </c>
      <c r="AZ17" s="62" t="s">
        <v>40</v>
      </c>
      <c r="BA17" s="62" t="s">
        <v>41</v>
      </c>
      <c r="BB17" s="62" t="s">
        <v>42</v>
      </c>
      <c r="BC17" s="62" t="s">
        <v>35</v>
      </c>
      <c r="BD17" s="62" t="s">
        <v>36</v>
      </c>
      <c r="BE17" s="62" t="s">
        <v>44</v>
      </c>
      <c r="BF17" s="62" t="s">
        <v>45</v>
      </c>
      <c r="BG17" s="63" t="s">
        <v>46</v>
      </c>
      <c r="BH17" s="63" t="s">
        <v>47</v>
      </c>
      <c r="BI17" s="63" t="s">
        <v>48</v>
      </c>
    </row>
    <row r="18" spans="1:61" s="74" customFormat="1" x14ac:dyDescent="0.35">
      <c r="A18" s="110"/>
      <c r="B18" s="98" t="s">
        <v>152</v>
      </c>
      <c r="C18" s="98" t="s">
        <v>153</v>
      </c>
      <c r="D18" s="65" t="s">
        <v>154</v>
      </c>
      <c r="E18" s="110"/>
      <c r="F18" s="111"/>
      <c r="G18" s="111"/>
      <c r="H18" s="111"/>
      <c r="I18" s="112"/>
      <c r="J18" s="110"/>
      <c r="K18" s="110"/>
      <c r="L18" s="113"/>
      <c r="M18" s="113"/>
      <c r="N18" s="65"/>
      <c r="O18" s="114"/>
      <c r="P18" s="110"/>
      <c r="Q18" s="115">
        <f>IF(P18="Yes",O18*1,I18*3.56+O18)</f>
        <v>0</v>
      </c>
      <c r="R18" s="115"/>
      <c r="S18" s="68"/>
      <c r="T18" s="68"/>
      <c r="U18" s="68"/>
      <c r="V18" s="65"/>
      <c r="W18" s="69"/>
      <c r="X18" s="68"/>
      <c r="Y18" s="68"/>
      <c r="Z18" s="72">
        <f t="shared" ref="Z18:Z31" si="0">X18+Y18</f>
        <v>0</v>
      </c>
      <c r="AA18" s="68"/>
      <c r="AB18" s="68"/>
      <c r="AC18" s="68"/>
      <c r="AD18" s="68"/>
      <c r="AE18" s="68"/>
      <c r="AF18" s="68"/>
      <c r="AG18" s="72">
        <f t="shared" ref="AG18:AG31" si="1">AE18+AF18</f>
        <v>0</v>
      </c>
      <c r="AH18" s="68"/>
      <c r="AI18" s="68"/>
      <c r="AJ18" s="68"/>
      <c r="AK18" s="68"/>
      <c r="AL18" s="68"/>
      <c r="AM18" s="68"/>
      <c r="AN18" s="72">
        <f t="shared" ref="AN18:AN31" si="2">AL18+AM18</f>
        <v>0</v>
      </c>
      <c r="AO18" s="68"/>
      <c r="AP18" s="68"/>
      <c r="AQ18" s="68"/>
      <c r="AR18" s="68"/>
      <c r="AS18" s="68"/>
      <c r="AT18" s="68"/>
      <c r="AU18" s="72">
        <f t="shared" ref="AU18:AU31" si="3">AS18+AT18</f>
        <v>0</v>
      </c>
      <c r="AV18" s="68"/>
      <c r="AW18" s="68"/>
      <c r="AX18" s="68"/>
      <c r="AY18" s="68"/>
      <c r="AZ18" s="68"/>
      <c r="BA18" s="68"/>
      <c r="BB18" s="72">
        <f t="shared" ref="BB18:BB31" si="4">AZ18+BA18</f>
        <v>0</v>
      </c>
      <c r="BC18" s="68"/>
      <c r="BD18" s="68"/>
      <c r="BE18" s="68"/>
      <c r="BF18" s="68"/>
      <c r="BG18" s="69"/>
      <c r="BH18" s="69"/>
      <c r="BI18" s="69"/>
    </row>
    <row r="19" spans="1:61" s="74" customFormat="1" x14ac:dyDescent="0.35">
      <c r="A19" s="110"/>
      <c r="B19" s="98" t="s">
        <v>152</v>
      </c>
      <c r="C19" s="98" t="s">
        <v>153</v>
      </c>
      <c r="D19" s="65" t="s">
        <v>154</v>
      </c>
      <c r="E19" s="110"/>
      <c r="F19" s="111"/>
      <c r="G19" s="111"/>
      <c r="H19" s="111"/>
      <c r="I19" s="112"/>
      <c r="J19" s="110"/>
      <c r="K19" s="110"/>
      <c r="L19" s="113"/>
      <c r="M19" s="113"/>
      <c r="N19" s="65"/>
      <c r="O19" s="114"/>
      <c r="P19" s="110"/>
      <c r="Q19" s="115">
        <f t="shared" ref="Q19:Q31" si="5">IF(P19="Yes",O19*1,I19*3.56+O19)</f>
        <v>0</v>
      </c>
      <c r="R19" s="115"/>
      <c r="S19" s="68"/>
      <c r="T19" s="68"/>
      <c r="U19" s="68"/>
      <c r="V19" s="65"/>
      <c r="W19" s="69"/>
      <c r="X19" s="68"/>
      <c r="Y19" s="68"/>
      <c r="Z19" s="72">
        <f t="shared" si="0"/>
        <v>0</v>
      </c>
      <c r="AA19" s="68"/>
      <c r="AB19" s="68"/>
      <c r="AC19" s="68"/>
      <c r="AD19" s="68"/>
      <c r="AE19" s="68"/>
      <c r="AF19" s="68"/>
      <c r="AG19" s="72">
        <f t="shared" si="1"/>
        <v>0</v>
      </c>
      <c r="AH19" s="68"/>
      <c r="AI19" s="68"/>
      <c r="AJ19" s="68"/>
      <c r="AK19" s="68"/>
      <c r="AL19" s="68"/>
      <c r="AM19" s="68"/>
      <c r="AN19" s="72">
        <f t="shared" si="2"/>
        <v>0</v>
      </c>
      <c r="AO19" s="68"/>
      <c r="AP19" s="68"/>
      <c r="AQ19" s="68"/>
      <c r="AR19" s="68"/>
      <c r="AS19" s="68"/>
      <c r="AT19" s="68"/>
      <c r="AU19" s="72">
        <f t="shared" si="3"/>
        <v>0</v>
      </c>
      <c r="AV19" s="68"/>
      <c r="AW19" s="68"/>
      <c r="AX19" s="68"/>
      <c r="AY19" s="68"/>
      <c r="AZ19" s="68"/>
      <c r="BA19" s="68"/>
      <c r="BB19" s="72">
        <f t="shared" si="4"/>
        <v>0</v>
      </c>
      <c r="BC19" s="68"/>
      <c r="BD19" s="68"/>
      <c r="BE19" s="68"/>
      <c r="BF19" s="68"/>
      <c r="BG19" s="69"/>
      <c r="BH19" s="69"/>
      <c r="BI19" s="69"/>
    </row>
    <row r="20" spans="1:61" s="74" customFormat="1" x14ac:dyDescent="0.35">
      <c r="A20" s="110"/>
      <c r="B20" s="98" t="s">
        <v>152</v>
      </c>
      <c r="C20" s="98" t="s">
        <v>153</v>
      </c>
      <c r="D20" s="65" t="s">
        <v>154</v>
      </c>
      <c r="E20" s="110"/>
      <c r="F20" s="111"/>
      <c r="G20" s="111"/>
      <c r="H20" s="111"/>
      <c r="I20" s="112"/>
      <c r="J20" s="110"/>
      <c r="K20" s="110"/>
      <c r="L20" s="113"/>
      <c r="M20" s="113"/>
      <c r="N20" s="65"/>
      <c r="O20" s="114"/>
      <c r="P20" s="110"/>
      <c r="Q20" s="115">
        <f t="shared" si="5"/>
        <v>0</v>
      </c>
      <c r="R20" s="115"/>
      <c r="S20" s="68"/>
      <c r="T20" s="68"/>
      <c r="U20" s="68"/>
      <c r="V20" s="65"/>
      <c r="W20" s="69"/>
      <c r="X20" s="68"/>
      <c r="Y20" s="68"/>
      <c r="Z20" s="72">
        <f t="shared" si="0"/>
        <v>0</v>
      </c>
      <c r="AA20" s="68"/>
      <c r="AB20" s="68"/>
      <c r="AC20" s="68"/>
      <c r="AD20" s="68"/>
      <c r="AE20" s="68"/>
      <c r="AF20" s="68"/>
      <c r="AG20" s="72">
        <f t="shared" si="1"/>
        <v>0</v>
      </c>
      <c r="AH20" s="68"/>
      <c r="AI20" s="68"/>
      <c r="AJ20" s="68"/>
      <c r="AK20" s="68"/>
      <c r="AL20" s="68"/>
      <c r="AM20" s="68"/>
      <c r="AN20" s="72">
        <f t="shared" si="2"/>
        <v>0</v>
      </c>
      <c r="AO20" s="68"/>
      <c r="AP20" s="68"/>
      <c r="AQ20" s="68"/>
      <c r="AR20" s="68"/>
      <c r="AS20" s="68"/>
      <c r="AT20" s="68"/>
      <c r="AU20" s="72">
        <f t="shared" si="3"/>
        <v>0</v>
      </c>
      <c r="AV20" s="68"/>
      <c r="AW20" s="68"/>
      <c r="AX20" s="68"/>
      <c r="AY20" s="68"/>
      <c r="AZ20" s="68"/>
      <c r="BA20" s="68"/>
      <c r="BB20" s="72">
        <f t="shared" si="4"/>
        <v>0</v>
      </c>
      <c r="BC20" s="68"/>
      <c r="BD20" s="68"/>
      <c r="BE20" s="68"/>
      <c r="BF20" s="68"/>
      <c r="BG20" s="69"/>
      <c r="BH20" s="69"/>
      <c r="BI20" s="69"/>
    </row>
    <row r="21" spans="1:61" s="74" customFormat="1" x14ac:dyDescent="0.35">
      <c r="A21" s="110"/>
      <c r="B21" s="98" t="s">
        <v>152</v>
      </c>
      <c r="C21" s="98" t="s">
        <v>153</v>
      </c>
      <c r="D21" s="65" t="s">
        <v>154</v>
      </c>
      <c r="E21" s="110"/>
      <c r="F21" s="111"/>
      <c r="G21" s="111"/>
      <c r="H21" s="111"/>
      <c r="I21" s="112"/>
      <c r="J21" s="110"/>
      <c r="K21" s="110"/>
      <c r="L21" s="113"/>
      <c r="M21" s="113"/>
      <c r="N21" s="65"/>
      <c r="O21" s="114"/>
      <c r="P21" s="110"/>
      <c r="Q21" s="115">
        <f t="shared" si="5"/>
        <v>0</v>
      </c>
      <c r="R21" s="115"/>
      <c r="S21" s="68"/>
      <c r="T21" s="68"/>
      <c r="U21" s="68"/>
      <c r="V21" s="65"/>
      <c r="W21" s="69"/>
      <c r="X21" s="68"/>
      <c r="Y21" s="68"/>
      <c r="Z21" s="72">
        <f t="shared" si="0"/>
        <v>0</v>
      </c>
      <c r="AA21" s="68"/>
      <c r="AB21" s="68"/>
      <c r="AC21" s="68"/>
      <c r="AD21" s="68"/>
      <c r="AE21" s="68"/>
      <c r="AF21" s="68"/>
      <c r="AG21" s="72">
        <f t="shared" si="1"/>
        <v>0</v>
      </c>
      <c r="AH21" s="68"/>
      <c r="AI21" s="68"/>
      <c r="AJ21" s="68"/>
      <c r="AK21" s="68"/>
      <c r="AL21" s="68"/>
      <c r="AM21" s="68"/>
      <c r="AN21" s="72">
        <f t="shared" si="2"/>
        <v>0</v>
      </c>
      <c r="AO21" s="68"/>
      <c r="AP21" s="68"/>
      <c r="AQ21" s="68"/>
      <c r="AR21" s="68"/>
      <c r="AS21" s="68"/>
      <c r="AT21" s="68"/>
      <c r="AU21" s="72">
        <f t="shared" si="3"/>
        <v>0</v>
      </c>
      <c r="AV21" s="68"/>
      <c r="AW21" s="68"/>
      <c r="AX21" s="68"/>
      <c r="AY21" s="68"/>
      <c r="AZ21" s="68"/>
      <c r="BA21" s="68"/>
      <c r="BB21" s="72">
        <f t="shared" si="4"/>
        <v>0</v>
      </c>
      <c r="BC21" s="68"/>
      <c r="BD21" s="68"/>
      <c r="BE21" s="68"/>
      <c r="BF21" s="68"/>
      <c r="BG21" s="69"/>
      <c r="BH21" s="69"/>
      <c r="BI21" s="69"/>
    </row>
    <row r="22" spans="1:61" s="74" customFormat="1" x14ac:dyDescent="0.35">
      <c r="A22" s="110"/>
      <c r="B22" s="98" t="s">
        <v>152</v>
      </c>
      <c r="C22" s="98" t="s">
        <v>153</v>
      </c>
      <c r="D22" s="65" t="s">
        <v>154</v>
      </c>
      <c r="E22" s="110"/>
      <c r="F22" s="111"/>
      <c r="G22" s="111"/>
      <c r="H22" s="111"/>
      <c r="I22" s="112"/>
      <c r="J22" s="110"/>
      <c r="K22" s="110"/>
      <c r="L22" s="113"/>
      <c r="M22" s="113"/>
      <c r="N22" s="65"/>
      <c r="O22" s="114"/>
      <c r="P22" s="110"/>
      <c r="Q22" s="115">
        <f t="shared" si="5"/>
        <v>0</v>
      </c>
      <c r="R22" s="115"/>
      <c r="S22" s="68"/>
      <c r="T22" s="68"/>
      <c r="U22" s="68"/>
      <c r="V22" s="65"/>
      <c r="W22" s="69"/>
      <c r="X22" s="68"/>
      <c r="Y22" s="68"/>
      <c r="Z22" s="72">
        <f t="shared" si="0"/>
        <v>0</v>
      </c>
      <c r="AA22" s="68"/>
      <c r="AB22" s="68"/>
      <c r="AC22" s="68"/>
      <c r="AD22" s="68"/>
      <c r="AE22" s="68"/>
      <c r="AF22" s="68"/>
      <c r="AG22" s="72">
        <f t="shared" si="1"/>
        <v>0</v>
      </c>
      <c r="AH22" s="68"/>
      <c r="AI22" s="68"/>
      <c r="AJ22" s="68"/>
      <c r="AK22" s="68"/>
      <c r="AL22" s="68"/>
      <c r="AM22" s="68"/>
      <c r="AN22" s="72">
        <f t="shared" si="2"/>
        <v>0</v>
      </c>
      <c r="AO22" s="68"/>
      <c r="AP22" s="68"/>
      <c r="AQ22" s="68"/>
      <c r="AR22" s="68"/>
      <c r="AS22" s="68"/>
      <c r="AT22" s="68"/>
      <c r="AU22" s="72">
        <f t="shared" si="3"/>
        <v>0</v>
      </c>
      <c r="AV22" s="68"/>
      <c r="AW22" s="68"/>
      <c r="AX22" s="68"/>
      <c r="AY22" s="68"/>
      <c r="AZ22" s="68"/>
      <c r="BA22" s="68"/>
      <c r="BB22" s="72">
        <f t="shared" si="4"/>
        <v>0</v>
      </c>
      <c r="BC22" s="68"/>
      <c r="BD22" s="68"/>
      <c r="BE22" s="68"/>
      <c r="BF22" s="68"/>
      <c r="BG22" s="69"/>
      <c r="BH22" s="69"/>
      <c r="BI22" s="69"/>
    </row>
    <row r="23" spans="1:61" s="74" customFormat="1" x14ac:dyDescent="0.35">
      <c r="A23" s="110"/>
      <c r="B23" s="98" t="s">
        <v>152</v>
      </c>
      <c r="C23" s="98" t="s">
        <v>153</v>
      </c>
      <c r="D23" s="65" t="s">
        <v>154</v>
      </c>
      <c r="E23" s="110"/>
      <c r="F23" s="111"/>
      <c r="G23" s="111"/>
      <c r="H23" s="111"/>
      <c r="I23" s="112"/>
      <c r="J23" s="110"/>
      <c r="K23" s="110"/>
      <c r="L23" s="113"/>
      <c r="M23" s="113"/>
      <c r="N23" s="65"/>
      <c r="O23" s="114"/>
      <c r="P23" s="110"/>
      <c r="Q23" s="115">
        <f t="shared" si="5"/>
        <v>0</v>
      </c>
      <c r="R23" s="115"/>
      <c r="S23" s="68"/>
      <c r="T23" s="68"/>
      <c r="U23" s="68"/>
      <c r="V23" s="65"/>
      <c r="W23" s="69"/>
      <c r="X23" s="68"/>
      <c r="Y23" s="68"/>
      <c r="Z23" s="72">
        <f t="shared" si="0"/>
        <v>0</v>
      </c>
      <c r="AA23" s="68"/>
      <c r="AB23" s="68"/>
      <c r="AC23" s="68"/>
      <c r="AD23" s="68"/>
      <c r="AE23" s="68"/>
      <c r="AF23" s="68"/>
      <c r="AG23" s="72">
        <f t="shared" si="1"/>
        <v>0</v>
      </c>
      <c r="AH23" s="68"/>
      <c r="AI23" s="68"/>
      <c r="AJ23" s="68"/>
      <c r="AK23" s="68"/>
      <c r="AL23" s="68"/>
      <c r="AM23" s="68"/>
      <c r="AN23" s="72">
        <f t="shared" si="2"/>
        <v>0</v>
      </c>
      <c r="AO23" s="68"/>
      <c r="AP23" s="68"/>
      <c r="AQ23" s="68"/>
      <c r="AR23" s="68"/>
      <c r="AS23" s="68"/>
      <c r="AT23" s="68"/>
      <c r="AU23" s="72">
        <f t="shared" si="3"/>
        <v>0</v>
      </c>
      <c r="AV23" s="68"/>
      <c r="AW23" s="68"/>
      <c r="AX23" s="68"/>
      <c r="AY23" s="68"/>
      <c r="AZ23" s="68"/>
      <c r="BA23" s="68"/>
      <c r="BB23" s="72">
        <f t="shared" si="4"/>
        <v>0</v>
      </c>
      <c r="BC23" s="68"/>
      <c r="BD23" s="68"/>
      <c r="BE23" s="68"/>
      <c r="BF23" s="68"/>
      <c r="BG23" s="69"/>
      <c r="BH23" s="69"/>
      <c r="BI23" s="69"/>
    </row>
    <row r="24" spans="1:61" s="74" customFormat="1" x14ac:dyDescent="0.35">
      <c r="A24" s="110"/>
      <c r="B24" s="98" t="s">
        <v>152</v>
      </c>
      <c r="C24" s="98" t="s">
        <v>153</v>
      </c>
      <c r="D24" s="65" t="s">
        <v>154</v>
      </c>
      <c r="E24" s="110"/>
      <c r="F24" s="111"/>
      <c r="G24" s="111"/>
      <c r="H24" s="111"/>
      <c r="I24" s="112"/>
      <c r="J24" s="110"/>
      <c r="K24" s="110"/>
      <c r="L24" s="113"/>
      <c r="M24" s="113"/>
      <c r="N24" s="65"/>
      <c r="O24" s="114"/>
      <c r="P24" s="110"/>
      <c r="Q24" s="115">
        <f t="shared" si="5"/>
        <v>0</v>
      </c>
      <c r="R24" s="115"/>
      <c r="S24" s="68"/>
      <c r="T24" s="68"/>
      <c r="U24" s="68"/>
      <c r="V24" s="65"/>
      <c r="W24" s="69"/>
      <c r="X24" s="68"/>
      <c r="Y24" s="68"/>
      <c r="Z24" s="72">
        <f t="shared" si="0"/>
        <v>0</v>
      </c>
      <c r="AA24" s="68"/>
      <c r="AB24" s="68"/>
      <c r="AC24" s="68"/>
      <c r="AD24" s="68"/>
      <c r="AE24" s="68"/>
      <c r="AF24" s="68"/>
      <c r="AG24" s="72">
        <f t="shared" si="1"/>
        <v>0</v>
      </c>
      <c r="AH24" s="68"/>
      <c r="AI24" s="68"/>
      <c r="AJ24" s="68"/>
      <c r="AK24" s="68"/>
      <c r="AL24" s="68"/>
      <c r="AM24" s="68"/>
      <c r="AN24" s="72">
        <f t="shared" si="2"/>
        <v>0</v>
      </c>
      <c r="AO24" s="68"/>
      <c r="AP24" s="68"/>
      <c r="AQ24" s="68"/>
      <c r="AR24" s="68"/>
      <c r="AS24" s="68"/>
      <c r="AT24" s="68"/>
      <c r="AU24" s="72">
        <f t="shared" si="3"/>
        <v>0</v>
      </c>
      <c r="AV24" s="68"/>
      <c r="AW24" s="68"/>
      <c r="AX24" s="68"/>
      <c r="AY24" s="68"/>
      <c r="AZ24" s="68"/>
      <c r="BA24" s="68"/>
      <c r="BB24" s="72">
        <f t="shared" si="4"/>
        <v>0</v>
      </c>
      <c r="BC24" s="68"/>
      <c r="BD24" s="68"/>
      <c r="BE24" s="68"/>
      <c r="BF24" s="68"/>
      <c r="BG24" s="69"/>
      <c r="BH24" s="69"/>
      <c r="BI24" s="69"/>
    </row>
    <row r="25" spans="1:61" s="74" customFormat="1" x14ac:dyDescent="0.35">
      <c r="A25" s="110"/>
      <c r="B25" s="98" t="s">
        <v>152</v>
      </c>
      <c r="C25" s="98" t="s">
        <v>153</v>
      </c>
      <c r="D25" s="65" t="s">
        <v>154</v>
      </c>
      <c r="E25" s="110"/>
      <c r="F25" s="111"/>
      <c r="G25" s="111"/>
      <c r="H25" s="111"/>
      <c r="I25" s="112"/>
      <c r="J25" s="110"/>
      <c r="K25" s="110"/>
      <c r="L25" s="113"/>
      <c r="M25" s="113"/>
      <c r="N25" s="65"/>
      <c r="O25" s="114"/>
      <c r="P25" s="110"/>
      <c r="Q25" s="115">
        <f t="shared" si="5"/>
        <v>0</v>
      </c>
      <c r="R25" s="115"/>
      <c r="S25" s="68"/>
      <c r="T25" s="68"/>
      <c r="U25" s="68"/>
      <c r="V25" s="65"/>
      <c r="W25" s="69"/>
      <c r="X25" s="68"/>
      <c r="Y25" s="68"/>
      <c r="Z25" s="72">
        <f t="shared" si="0"/>
        <v>0</v>
      </c>
      <c r="AA25" s="68"/>
      <c r="AB25" s="68"/>
      <c r="AC25" s="68"/>
      <c r="AD25" s="68"/>
      <c r="AE25" s="68"/>
      <c r="AF25" s="68"/>
      <c r="AG25" s="72">
        <f t="shared" si="1"/>
        <v>0</v>
      </c>
      <c r="AH25" s="68"/>
      <c r="AI25" s="68"/>
      <c r="AJ25" s="68"/>
      <c r="AK25" s="68"/>
      <c r="AL25" s="68"/>
      <c r="AM25" s="68"/>
      <c r="AN25" s="72">
        <f t="shared" si="2"/>
        <v>0</v>
      </c>
      <c r="AO25" s="68"/>
      <c r="AP25" s="68"/>
      <c r="AQ25" s="68"/>
      <c r="AR25" s="68"/>
      <c r="AS25" s="68"/>
      <c r="AT25" s="68"/>
      <c r="AU25" s="72">
        <f t="shared" si="3"/>
        <v>0</v>
      </c>
      <c r="AV25" s="68"/>
      <c r="AW25" s="68"/>
      <c r="AX25" s="68"/>
      <c r="AY25" s="68"/>
      <c r="AZ25" s="68"/>
      <c r="BA25" s="68"/>
      <c r="BB25" s="72">
        <f t="shared" si="4"/>
        <v>0</v>
      </c>
      <c r="BC25" s="68"/>
      <c r="BD25" s="68"/>
      <c r="BE25" s="68"/>
      <c r="BF25" s="68"/>
      <c r="BG25" s="69"/>
      <c r="BH25" s="69"/>
      <c r="BI25" s="69"/>
    </row>
    <row r="26" spans="1:61" s="74" customFormat="1" x14ac:dyDescent="0.35">
      <c r="A26" s="110"/>
      <c r="B26" s="98" t="s">
        <v>152</v>
      </c>
      <c r="C26" s="98" t="s">
        <v>153</v>
      </c>
      <c r="D26" s="65" t="s">
        <v>154</v>
      </c>
      <c r="E26" s="110"/>
      <c r="F26" s="111"/>
      <c r="G26" s="111"/>
      <c r="H26" s="111"/>
      <c r="I26" s="112"/>
      <c r="J26" s="110"/>
      <c r="K26" s="110"/>
      <c r="L26" s="113"/>
      <c r="M26" s="113"/>
      <c r="N26" s="65"/>
      <c r="O26" s="114"/>
      <c r="P26" s="110"/>
      <c r="Q26" s="115">
        <f t="shared" si="5"/>
        <v>0</v>
      </c>
      <c r="R26" s="115"/>
      <c r="S26" s="68"/>
      <c r="T26" s="68"/>
      <c r="U26" s="68"/>
      <c r="V26" s="65"/>
      <c r="W26" s="69"/>
      <c r="X26" s="68"/>
      <c r="Y26" s="68"/>
      <c r="Z26" s="72">
        <f t="shared" si="0"/>
        <v>0</v>
      </c>
      <c r="AA26" s="68"/>
      <c r="AB26" s="68"/>
      <c r="AC26" s="68"/>
      <c r="AD26" s="68"/>
      <c r="AE26" s="68"/>
      <c r="AF26" s="68"/>
      <c r="AG26" s="72">
        <f t="shared" si="1"/>
        <v>0</v>
      </c>
      <c r="AH26" s="68"/>
      <c r="AI26" s="68"/>
      <c r="AJ26" s="68"/>
      <c r="AK26" s="68"/>
      <c r="AL26" s="68"/>
      <c r="AM26" s="68"/>
      <c r="AN26" s="72">
        <f t="shared" si="2"/>
        <v>0</v>
      </c>
      <c r="AO26" s="68"/>
      <c r="AP26" s="68"/>
      <c r="AQ26" s="68"/>
      <c r="AR26" s="68"/>
      <c r="AS26" s="68"/>
      <c r="AT26" s="68"/>
      <c r="AU26" s="72">
        <f t="shared" si="3"/>
        <v>0</v>
      </c>
      <c r="AV26" s="68"/>
      <c r="AW26" s="68"/>
      <c r="AX26" s="68"/>
      <c r="AY26" s="68"/>
      <c r="AZ26" s="68"/>
      <c r="BA26" s="68"/>
      <c r="BB26" s="72">
        <f t="shared" si="4"/>
        <v>0</v>
      </c>
      <c r="BC26" s="68"/>
      <c r="BD26" s="68"/>
      <c r="BE26" s="68"/>
      <c r="BF26" s="68"/>
      <c r="BG26" s="69"/>
      <c r="BH26" s="69"/>
      <c r="BI26" s="69"/>
    </row>
    <row r="27" spans="1:61" s="74" customFormat="1" x14ac:dyDescent="0.35">
      <c r="A27" s="110"/>
      <c r="B27" s="98" t="s">
        <v>152</v>
      </c>
      <c r="C27" s="98" t="s">
        <v>153</v>
      </c>
      <c r="D27" s="65" t="s">
        <v>154</v>
      </c>
      <c r="E27" s="110"/>
      <c r="F27" s="111"/>
      <c r="G27" s="111"/>
      <c r="H27" s="111"/>
      <c r="I27" s="112"/>
      <c r="J27" s="110"/>
      <c r="K27" s="110"/>
      <c r="L27" s="113"/>
      <c r="M27" s="113"/>
      <c r="N27" s="65"/>
      <c r="O27" s="114"/>
      <c r="P27" s="110"/>
      <c r="Q27" s="115">
        <f t="shared" si="5"/>
        <v>0</v>
      </c>
      <c r="R27" s="115"/>
      <c r="S27" s="68"/>
      <c r="T27" s="68"/>
      <c r="U27" s="68"/>
      <c r="V27" s="65"/>
      <c r="W27" s="69"/>
      <c r="X27" s="68"/>
      <c r="Y27" s="68"/>
      <c r="Z27" s="72">
        <f t="shared" si="0"/>
        <v>0</v>
      </c>
      <c r="AA27" s="68"/>
      <c r="AB27" s="68"/>
      <c r="AC27" s="68"/>
      <c r="AD27" s="68"/>
      <c r="AE27" s="68"/>
      <c r="AF27" s="68"/>
      <c r="AG27" s="72">
        <f t="shared" si="1"/>
        <v>0</v>
      </c>
      <c r="AH27" s="68"/>
      <c r="AI27" s="68"/>
      <c r="AJ27" s="68"/>
      <c r="AK27" s="68"/>
      <c r="AL27" s="68"/>
      <c r="AM27" s="68"/>
      <c r="AN27" s="72">
        <f t="shared" si="2"/>
        <v>0</v>
      </c>
      <c r="AO27" s="68"/>
      <c r="AP27" s="68"/>
      <c r="AQ27" s="68"/>
      <c r="AR27" s="68"/>
      <c r="AS27" s="68"/>
      <c r="AT27" s="68"/>
      <c r="AU27" s="72">
        <f t="shared" si="3"/>
        <v>0</v>
      </c>
      <c r="AV27" s="68"/>
      <c r="AW27" s="68"/>
      <c r="AX27" s="68"/>
      <c r="AY27" s="68"/>
      <c r="AZ27" s="68"/>
      <c r="BA27" s="68"/>
      <c r="BB27" s="72">
        <f t="shared" si="4"/>
        <v>0</v>
      </c>
      <c r="BC27" s="68"/>
      <c r="BD27" s="68"/>
      <c r="BE27" s="68"/>
      <c r="BF27" s="68"/>
      <c r="BG27" s="69"/>
      <c r="BH27" s="69"/>
      <c r="BI27" s="69"/>
    </row>
    <row r="28" spans="1:61" s="74" customFormat="1" x14ac:dyDescent="0.35">
      <c r="A28" s="110"/>
      <c r="B28" s="98" t="s">
        <v>152</v>
      </c>
      <c r="C28" s="98" t="s">
        <v>153</v>
      </c>
      <c r="D28" s="65" t="s">
        <v>154</v>
      </c>
      <c r="E28" s="110"/>
      <c r="F28" s="111"/>
      <c r="G28" s="111"/>
      <c r="H28" s="111"/>
      <c r="I28" s="112"/>
      <c r="J28" s="110"/>
      <c r="K28" s="110"/>
      <c r="L28" s="113"/>
      <c r="M28" s="113"/>
      <c r="N28" s="65"/>
      <c r="O28" s="114"/>
      <c r="P28" s="110"/>
      <c r="Q28" s="115">
        <f t="shared" si="5"/>
        <v>0</v>
      </c>
      <c r="R28" s="115"/>
      <c r="S28" s="68"/>
      <c r="T28" s="68"/>
      <c r="U28" s="68"/>
      <c r="V28" s="65"/>
      <c r="W28" s="69"/>
      <c r="X28" s="68"/>
      <c r="Y28" s="68"/>
      <c r="Z28" s="72">
        <f t="shared" si="0"/>
        <v>0</v>
      </c>
      <c r="AA28" s="68"/>
      <c r="AB28" s="68"/>
      <c r="AC28" s="68"/>
      <c r="AD28" s="68"/>
      <c r="AE28" s="68"/>
      <c r="AF28" s="68"/>
      <c r="AG28" s="72">
        <f t="shared" si="1"/>
        <v>0</v>
      </c>
      <c r="AH28" s="68"/>
      <c r="AI28" s="68"/>
      <c r="AJ28" s="68"/>
      <c r="AK28" s="68"/>
      <c r="AL28" s="68"/>
      <c r="AM28" s="68"/>
      <c r="AN28" s="72">
        <f t="shared" si="2"/>
        <v>0</v>
      </c>
      <c r="AO28" s="68"/>
      <c r="AP28" s="68"/>
      <c r="AQ28" s="68"/>
      <c r="AR28" s="68"/>
      <c r="AS28" s="68"/>
      <c r="AT28" s="68"/>
      <c r="AU28" s="72">
        <f t="shared" si="3"/>
        <v>0</v>
      </c>
      <c r="AV28" s="68"/>
      <c r="AW28" s="68"/>
      <c r="AX28" s="68"/>
      <c r="AY28" s="68"/>
      <c r="AZ28" s="68"/>
      <c r="BA28" s="68"/>
      <c r="BB28" s="72">
        <f t="shared" si="4"/>
        <v>0</v>
      </c>
      <c r="BC28" s="68"/>
      <c r="BD28" s="68"/>
      <c r="BE28" s="68"/>
      <c r="BF28" s="68"/>
      <c r="BG28" s="69"/>
      <c r="BH28" s="69"/>
      <c r="BI28" s="69"/>
    </row>
    <row r="29" spans="1:61" s="74" customFormat="1" x14ac:dyDescent="0.35">
      <c r="A29" s="110"/>
      <c r="B29" s="98" t="s">
        <v>152</v>
      </c>
      <c r="C29" s="98" t="s">
        <v>153</v>
      </c>
      <c r="D29" s="65" t="s">
        <v>154</v>
      </c>
      <c r="E29" s="110"/>
      <c r="F29" s="111"/>
      <c r="G29" s="111"/>
      <c r="H29" s="111"/>
      <c r="I29" s="112"/>
      <c r="J29" s="110"/>
      <c r="K29" s="110"/>
      <c r="L29" s="113"/>
      <c r="M29" s="113"/>
      <c r="N29" s="65"/>
      <c r="O29" s="114"/>
      <c r="P29" s="110"/>
      <c r="Q29" s="115">
        <f t="shared" si="5"/>
        <v>0</v>
      </c>
      <c r="R29" s="115"/>
      <c r="S29" s="68"/>
      <c r="T29" s="68"/>
      <c r="U29" s="68"/>
      <c r="V29" s="65"/>
      <c r="W29" s="69"/>
      <c r="X29" s="68"/>
      <c r="Y29" s="68"/>
      <c r="Z29" s="72">
        <f t="shared" si="0"/>
        <v>0</v>
      </c>
      <c r="AA29" s="68"/>
      <c r="AB29" s="68"/>
      <c r="AC29" s="68"/>
      <c r="AD29" s="68"/>
      <c r="AE29" s="68"/>
      <c r="AF29" s="68"/>
      <c r="AG29" s="72">
        <f t="shared" si="1"/>
        <v>0</v>
      </c>
      <c r="AH29" s="68"/>
      <c r="AI29" s="68"/>
      <c r="AJ29" s="68"/>
      <c r="AK29" s="68"/>
      <c r="AL29" s="68"/>
      <c r="AM29" s="68"/>
      <c r="AN29" s="72">
        <f t="shared" si="2"/>
        <v>0</v>
      </c>
      <c r="AO29" s="68"/>
      <c r="AP29" s="68"/>
      <c r="AQ29" s="68"/>
      <c r="AR29" s="68"/>
      <c r="AS29" s="68"/>
      <c r="AT29" s="68"/>
      <c r="AU29" s="72">
        <f t="shared" si="3"/>
        <v>0</v>
      </c>
      <c r="AV29" s="68"/>
      <c r="AW29" s="68"/>
      <c r="AX29" s="68"/>
      <c r="AY29" s="68"/>
      <c r="AZ29" s="68"/>
      <c r="BA29" s="68"/>
      <c r="BB29" s="72">
        <f t="shared" si="4"/>
        <v>0</v>
      </c>
      <c r="BC29" s="68"/>
      <c r="BD29" s="68"/>
      <c r="BE29" s="68"/>
      <c r="BF29" s="68"/>
      <c r="BG29" s="69"/>
      <c r="BH29" s="69"/>
      <c r="BI29" s="69"/>
    </row>
    <row r="30" spans="1:61" s="74" customFormat="1" x14ac:dyDescent="0.35">
      <c r="A30" s="110"/>
      <c r="B30" s="98" t="s">
        <v>152</v>
      </c>
      <c r="C30" s="98" t="s">
        <v>153</v>
      </c>
      <c r="D30" s="65" t="s">
        <v>154</v>
      </c>
      <c r="E30" s="110"/>
      <c r="F30" s="111"/>
      <c r="G30" s="111"/>
      <c r="H30" s="111"/>
      <c r="I30" s="112"/>
      <c r="J30" s="110"/>
      <c r="K30" s="110"/>
      <c r="L30" s="113"/>
      <c r="M30" s="113"/>
      <c r="N30" s="65"/>
      <c r="O30" s="114"/>
      <c r="P30" s="110"/>
      <c r="Q30" s="115">
        <f t="shared" si="5"/>
        <v>0</v>
      </c>
      <c r="R30" s="115"/>
      <c r="S30" s="68"/>
      <c r="T30" s="68"/>
      <c r="U30" s="68"/>
      <c r="V30" s="65"/>
      <c r="W30" s="69"/>
      <c r="X30" s="68"/>
      <c r="Y30" s="68"/>
      <c r="Z30" s="72">
        <f t="shared" si="0"/>
        <v>0</v>
      </c>
      <c r="AA30" s="68"/>
      <c r="AB30" s="68"/>
      <c r="AC30" s="68"/>
      <c r="AD30" s="68"/>
      <c r="AE30" s="68"/>
      <c r="AF30" s="68"/>
      <c r="AG30" s="72">
        <f t="shared" si="1"/>
        <v>0</v>
      </c>
      <c r="AH30" s="68"/>
      <c r="AI30" s="68"/>
      <c r="AJ30" s="68"/>
      <c r="AK30" s="68"/>
      <c r="AL30" s="68"/>
      <c r="AM30" s="68"/>
      <c r="AN30" s="72">
        <f t="shared" si="2"/>
        <v>0</v>
      </c>
      <c r="AO30" s="68"/>
      <c r="AP30" s="68"/>
      <c r="AQ30" s="68"/>
      <c r="AR30" s="68"/>
      <c r="AS30" s="68"/>
      <c r="AT30" s="68"/>
      <c r="AU30" s="72">
        <f t="shared" si="3"/>
        <v>0</v>
      </c>
      <c r="AV30" s="68"/>
      <c r="AW30" s="68"/>
      <c r="AX30" s="68"/>
      <c r="AY30" s="68"/>
      <c r="AZ30" s="68"/>
      <c r="BA30" s="68"/>
      <c r="BB30" s="72">
        <f t="shared" si="4"/>
        <v>0</v>
      </c>
      <c r="BC30" s="68"/>
      <c r="BD30" s="68"/>
      <c r="BE30" s="68"/>
      <c r="BF30" s="68"/>
      <c r="BG30" s="69"/>
      <c r="BH30" s="69"/>
      <c r="BI30" s="69"/>
    </row>
    <row r="31" spans="1:61" s="74" customFormat="1" x14ac:dyDescent="0.35">
      <c r="A31" s="110"/>
      <c r="B31" s="98" t="s">
        <v>152</v>
      </c>
      <c r="C31" s="98" t="s">
        <v>153</v>
      </c>
      <c r="D31" s="65" t="s">
        <v>154</v>
      </c>
      <c r="E31" s="110"/>
      <c r="F31" s="111"/>
      <c r="G31" s="111"/>
      <c r="H31" s="111"/>
      <c r="I31" s="112"/>
      <c r="J31" s="110"/>
      <c r="K31" s="110"/>
      <c r="L31" s="113"/>
      <c r="M31" s="113"/>
      <c r="N31" s="65"/>
      <c r="O31" s="114"/>
      <c r="P31" s="110"/>
      <c r="Q31" s="115">
        <f t="shared" si="5"/>
        <v>0</v>
      </c>
      <c r="R31" s="115"/>
      <c r="S31" s="68"/>
      <c r="T31" s="68"/>
      <c r="U31" s="68"/>
      <c r="V31" s="65"/>
      <c r="W31" s="69"/>
      <c r="X31" s="68"/>
      <c r="Y31" s="68"/>
      <c r="Z31" s="72">
        <f t="shared" si="0"/>
        <v>0</v>
      </c>
      <c r="AA31" s="68"/>
      <c r="AB31" s="68"/>
      <c r="AC31" s="68"/>
      <c r="AD31" s="68"/>
      <c r="AE31" s="68"/>
      <c r="AF31" s="68"/>
      <c r="AG31" s="72">
        <f t="shared" si="1"/>
        <v>0</v>
      </c>
      <c r="AH31" s="68"/>
      <c r="AI31" s="68"/>
      <c r="AJ31" s="68"/>
      <c r="AK31" s="68"/>
      <c r="AL31" s="68"/>
      <c r="AM31" s="68"/>
      <c r="AN31" s="72">
        <f t="shared" si="2"/>
        <v>0</v>
      </c>
      <c r="AO31" s="68"/>
      <c r="AP31" s="68"/>
      <c r="AQ31" s="68"/>
      <c r="AR31" s="68"/>
      <c r="AS31" s="68"/>
      <c r="AT31" s="68"/>
      <c r="AU31" s="72">
        <f t="shared" si="3"/>
        <v>0</v>
      </c>
      <c r="AV31" s="68"/>
      <c r="AW31" s="68"/>
      <c r="AX31" s="68"/>
      <c r="AY31" s="68"/>
      <c r="AZ31" s="68"/>
      <c r="BA31" s="68"/>
      <c r="BB31" s="72">
        <f t="shared" si="4"/>
        <v>0</v>
      </c>
      <c r="BC31" s="68"/>
      <c r="BD31" s="68"/>
      <c r="BE31" s="68"/>
      <c r="BF31" s="68"/>
      <c r="BG31" s="69"/>
      <c r="BH31" s="69"/>
      <c r="BI31" s="69"/>
    </row>
    <row r="32" spans="1:61" s="74" customFormat="1" x14ac:dyDescent="0.35">
      <c r="A32" s="75"/>
      <c r="B32" s="75"/>
      <c r="C32" s="75"/>
      <c r="D32" s="76"/>
      <c r="E32" s="75"/>
      <c r="F32" s="75"/>
      <c r="G32" s="75"/>
      <c r="H32" s="75"/>
      <c r="I32" s="92">
        <f>SUM(I18:I31)</f>
        <v>0</v>
      </c>
      <c r="J32" s="93"/>
      <c r="O32" s="116">
        <f>SUM(O18:O31)</f>
        <v>0</v>
      </c>
      <c r="Q32" s="116">
        <f>SUM(Q18:Q31)</f>
        <v>0</v>
      </c>
      <c r="S32" s="77">
        <f t="shared" ref="S32:U32" si="6">SUM(S18:S31)</f>
        <v>0</v>
      </c>
      <c r="T32" s="77">
        <f t="shared" si="6"/>
        <v>0</v>
      </c>
      <c r="U32" s="77">
        <f t="shared" si="6"/>
        <v>0</v>
      </c>
      <c r="X32" s="77">
        <f>SUM(X18:X31)</f>
        <v>0</v>
      </c>
      <c r="Y32" s="77">
        <f t="shared" ref="Y32:BF32" si="7">SUM(Y18:Y31)</f>
        <v>0</v>
      </c>
      <c r="Z32" s="77">
        <f t="shared" si="7"/>
        <v>0</v>
      </c>
      <c r="AA32" s="77">
        <f t="shared" si="7"/>
        <v>0</v>
      </c>
      <c r="AB32" s="77">
        <f t="shared" si="7"/>
        <v>0</v>
      </c>
      <c r="AC32" s="77">
        <f t="shared" si="7"/>
        <v>0</v>
      </c>
      <c r="AD32" s="77">
        <f t="shared" si="7"/>
        <v>0</v>
      </c>
      <c r="AE32" s="77">
        <f t="shared" si="7"/>
        <v>0</v>
      </c>
      <c r="AF32" s="77">
        <f t="shared" si="7"/>
        <v>0</v>
      </c>
      <c r="AG32" s="77">
        <f t="shared" si="7"/>
        <v>0</v>
      </c>
      <c r="AH32" s="77">
        <f t="shared" si="7"/>
        <v>0</v>
      </c>
      <c r="AI32" s="77">
        <f t="shared" si="7"/>
        <v>0</v>
      </c>
      <c r="AJ32" s="77">
        <f t="shared" si="7"/>
        <v>0</v>
      </c>
      <c r="AK32" s="77">
        <f t="shared" si="7"/>
        <v>0</v>
      </c>
      <c r="AL32" s="77">
        <f t="shared" si="7"/>
        <v>0</v>
      </c>
      <c r="AM32" s="77">
        <f t="shared" si="7"/>
        <v>0</v>
      </c>
      <c r="AN32" s="77">
        <f t="shared" si="7"/>
        <v>0</v>
      </c>
      <c r="AO32" s="77">
        <f t="shared" si="7"/>
        <v>0</v>
      </c>
      <c r="AP32" s="77">
        <f t="shared" si="7"/>
        <v>0</v>
      </c>
      <c r="AQ32" s="77">
        <f t="shared" si="7"/>
        <v>0</v>
      </c>
      <c r="AR32" s="77">
        <f t="shared" si="7"/>
        <v>0</v>
      </c>
      <c r="AS32" s="77">
        <f t="shared" si="7"/>
        <v>0</v>
      </c>
      <c r="AT32" s="77">
        <f t="shared" si="7"/>
        <v>0</v>
      </c>
      <c r="AU32" s="77">
        <f t="shared" si="7"/>
        <v>0</v>
      </c>
      <c r="AV32" s="77">
        <f t="shared" si="7"/>
        <v>0</v>
      </c>
      <c r="AW32" s="77">
        <f t="shared" si="7"/>
        <v>0</v>
      </c>
      <c r="AX32" s="77">
        <f t="shared" si="7"/>
        <v>0</v>
      </c>
      <c r="AY32" s="77">
        <f t="shared" si="7"/>
        <v>0</v>
      </c>
      <c r="AZ32" s="77">
        <f t="shared" si="7"/>
        <v>0</v>
      </c>
      <c r="BA32" s="77">
        <f t="shared" si="7"/>
        <v>0</v>
      </c>
      <c r="BB32" s="77">
        <f t="shared" si="7"/>
        <v>0</v>
      </c>
      <c r="BC32" s="77">
        <f t="shared" si="7"/>
        <v>0</v>
      </c>
      <c r="BD32" s="77">
        <f t="shared" si="7"/>
        <v>0</v>
      </c>
      <c r="BE32" s="77">
        <f t="shared" si="7"/>
        <v>0</v>
      </c>
      <c r="BF32" s="77">
        <f t="shared" si="7"/>
        <v>0</v>
      </c>
      <c r="BG32" s="103"/>
    </row>
    <row r="33" spans="1:10" x14ac:dyDescent="0.35">
      <c r="A33" s="78"/>
      <c r="B33" s="78"/>
      <c r="C33" s="78"/>
      <c r="D33" s="76"/>
      <c r="E33" s="78"/>
      <c r="F33" s="78"/>
      <c r="G33" s="78"/>
      <c r="H33" s="78"/>
      <c r="I33" s="79"/>
      <c r="J33" s="80"/>
    </row>
    <row r="34" spans="1:10" x14ac:dyDescent="0.35">
      <c r="A34" s="78"/>
      <c r="B34" s="78"/>
      <c r="C34" s="78"/>
      <c r="D34" s="76"/>
      <c r="E34" s="78"/>
      <c r="F34" s="78"/>
      <c r="G34" s="78"/>
      <c r="H34" s="78"/>
      <c r="I34" s="79"/>
      <c r="J34" s="80"/>
    </row>
    <row r="35" spans="1:10" x14ac:dyDescent="0.35">
      <c r="A35" s="78"/>
      <c r="B35" s="78"/>
      <c r="C35" s="78"/>
      <c r="D35" s="76"/>
      <c r="E35" s="78"/>
      <c r="F35" s="78"/>
      <c r="G35" s="78"/>
      <c r="H35" s="78"/>
      <c r="I35" s="79"/>
      <c r="J35" s="80"/>
    </row>
    <row r="36" spans="1:10" x14ac:dyDescent="0.35">
      <c r="A36" s="78"/>
      <c r="B36" s="78"/>
      <c r="C36" s="78"/>
      <c r="D36" s="76"/>
      <c r="E36" s="78"/>
      <c r="F36" s="78"/>
      <c r="G36" s="78"/>
      <c r="H36" s="78"/>
      <c r="I36" s="79"/>
      <c r="J36" s="80"/>
    </row>
    <row r="37" spans="1:10" x14ac:dyDescent="0.35">
      <c r="A37" s="78"/>
      <c r="B37" s="78"/>
      <c r="C37" s="78"/>
      <c r="D37" s="76"/>
      <c r="E37" s="78"/>
      <c r="F37" s="78"/>
      <c r="G37" s="78"/>
      <c r="H37" s="78"/>
      <c r="I37" s="79"/>
      <c r="J37" s="80"/>
    </row>
    <row r="38" spans="1:10" x14ac:dyDescent="0.35">
      <c r="A38" s="78"/>
      <c r="B38" s="78"/>
      <c r="C38" s="78"/>
      <c r="D38" s="76"/>
      <c r="E38" s="78"/>
      <c r="F38" s="78"/>
      <c r="G38" s="78"/>
      <c r="H38" s="78"/>
      <c r="I38" s="79"/>
      <c r="J38" s="80"/>
    </row>
    <row r="39" spans="1:10" x14ac:dyDescent="0.35">
      <c r="A39" s="78"/>
      <c r="B39" s="78"/>
      <c r="C39" s="78"/>
      <c r="D39" s="76"/>
      <c r="E39" s="78"/>
      <c r="F39" s="78"/>
      <c r="G39" s="78"/>
      <c r="H39" s="78"/>
      <c r="I39" s="79"/>
      <c r="J39" s="80"/>
    </row>
    <row r="40" spans="1:10" x14ac:dyDescent="0.35">
      <c r="A40" s="78"/>
      <c r="B40" s="78"/>
      <c r="C40" s="78"/>
      <c r="D40" s="76"/>
      <c r="E40" s="78"/>
      <c r="F40" s="78"/>
      <c r="G40" s="78"/>
      <c r="H40" s="78"/>
      <c r="I40" s="79"/>
      <c r="J40" s="80"/>
    </row>
    <row r="41" spans="1:10" x14ac:dyDescent="0.35">
      <c r="A41" s="78"/>
      <c r="B41" s="78"/>
      <c r="C41" s="78"/>
      <c r="D41" s="76"/>
      <c r="E41" s="78"/>
      <c r="F41" s="78"/>
      <c r="G41" s="78"/>
      <c r="H41" s="78"/>
      <c r="I41" s="79"/>
      <c r="J41" s="80"/>
    </row>
    <row r="42" spans="1:10" x14ac:dyDescent="0.35">
      <c r="A42" s="78"/>
      <c r="B42" s="78"/>
      <c r="C42" s="78"/>
      <c r="D42" s="76"/>
      <c r="E42" s="78"/>
      <c r="F42" s="78"/>
      <c r="G42" s="78"/>
      <c r="H42" s="78"/>
      <c r="I42" s="79"/>
      <c r="J42" s="80"/>
    </row>
    <row r="43" spans="1:10" x14ac:dyDescent="0.35">
      <c r="A43" s="78"/>
      <c r="B43" s="78"/>
      <c r="C43" s="78"/>
      <c r="D43" s="76"/>
      <c r="E43" s="78"/>
      <c r="F43" s="78"/>
      <c r="G43" s="78"/>
      <c r="H43" s="78"/>
      <c r="I43" s="79"/>
      <c r="J43" s="80"/>
    </row>
    <row r="44" spans="1:10" x14ac:dyDescent="0.35">
      <c r="A44" s="78"/>
      <c r="B44" s="78"/>
      <c r="C44" s="78"/>
      <c r="D44" s="76"/>
      <c r="E44" s="78"/>
      <c r="F44" s="78"/>
      <c r="G44" s="78"/>
      <c r="H44" s="78"/>
      <c r="I44" s="79"/>
      <c r="J44" s="80"/>
    </row>
    <row r="45" spans="1:10" x14ac:dyDescent="0.35">
      <c r="A45" s="78"/>
      <c r="B45" s="78"/>
      <c r="C45" s="78"/>
      <c r="D45" s="76"/>
      <c r="E45" s="78"/>
      <c r="F45" s="78"/>
      <c r="G45" s="78"/>
      <c r="H45" s="78"/>
      <c r="I45" s="79"/>
      <c r="J45" s="80"/>
    </row>
    <row r="46" spans="1:10" x14ac:dyDescent="0.35">
      <c r="A46" s="78"/>
      <c r="B46" s="78"/>
      <c r="C46" s="78"/>
      <c r="D46" s="76"/>
      <c r="E46" s="78"/>
      <c r="F46" s="78"/>
      <c r="G46" s="78"/>
      <c r="H46" s="78"/>
      <c r="I46" s="79"/>
      <c r="J46" s="80"/>
    </row>
    <row r="47" spans="1:10" x14ac:dyDescent="0.35">
      <c r="A47" s="78"/>
      <c r="B47" s="78"/>
      <c r="C47" s="78"/>
      <c r="D47" s="76"/>
      <c r="E47" s="78"/>
      <c r="F47" s="78"/>
      <c r="G47" s="78"/>
      <c r="H47" s="78"/>
      <c r="I47" s="79"/>
      <c r="J47" s="80"/>
    </row>
    <row r="48" spans="1:10" x14ac:dyDescent="0.35">
      <c r="A48" s="78"/>
      <c r="B48" s="78"/>
      <c r="C48" s="78"/>
      <c r="D48" s="76"/>
      <c r="E48" s="78"/>
      <c r="F48" s="78"/>
      <c r="G48" s="78"/>
      <c r="H48" s="78"/>
      <c r="I48" s="79"/>
      <c r="J48" s="80"/>
    </row>
    <row r="49" spans="1:10" x14ac:dyDescent="0.35">
      <c r="A49" s="78"/>
      <c r="B49" s="78"/>
      <c r="C49" s="78"/>
      <c r="D49" s="76"/>
      <c r="E49" s="78"/>
      <c r="F49" s="78"/>
      <c r="G49" s="78"/>
      <c r="H49" s="78"/>
      <c r="I49" s="79"/>
      <c r="J49" s="80"/>
    </row>
    <row r="50" spans="1:10" x14ac:dyDescent="0.35">
      <c r="A50" s="78"/>
      <c r="B50" s="78"/>
      <c r="C50" s="78"/>
      <c r="D50" s="76"/>
      <c r="E50" s="78"/>
      <c r="F50" s="78"/>
      <c r="G50" s="78"/>
      <c r="H50" s="78"/>
      <c r="I50" s="79"/>
      <c r="J50" s="80"/>
    </row>
    <row r="51" spans="1:10" x14ac:dyDescent="0.35">
      <c r="A51" s="78"/>
      <c r="B51" s="78"/>
      <c r="C51" s="78"/>
      <c r="D51" s="76"/>
      <c r="E51" s="78"/>
      <c r="F51" s="78"/>
      <c r="G51" s="78"/>
      <c r="H51" s="78"/>
      <c r="I51" s="79"/>
      <c r="J51" s="80"/>
    </row>
    <row r="52" spans="1:10" x14ac:dyDescent="0.35">
      <c r="A52" s="78"/>
      <c r="B52" s="78"/>
      <c r="C52" s="78"/>
      <c r="D52" s="76"/>
      <c r="E52" s="78"/>
      <c r="F52" s="78"/>
      <c r="G52" s="78"/>
      <c r="H52" s="78"/>
      <c r="I52" s="79"/>
      <c r="J52" s="80"/>
    </row>
    <row r="53" spans="1:10" x14ac:dyDescent="0.35">
      <c r="A53" s="78"/>
      <c r="B53" s="78"/>
      <c r="C53" s="78"/>
      <c r="D53" s="76"/>
      <c r="E53" s="78"/>
      <c r="F53" s="78"/>
      <c r="G53" s="78"/>
      <c r="H53" s="78"/>
      <c r="I53" s="79"/>
      <c r="J53" s="80"/>
    </row>
    <row r="54" spans="1:10" x14ac:dyDescent="0.35">
      <c r="A54" s="78"/>
      <c r="B54" s="78"/>
      <c r="C54" s="78"/>
      <c r="D54" s="76"/>
      <c r="E54" s="78"/>
      <c r="F54" s="78"/>
      <c r="G54" s="78"/>
      <c r="H54" s="78"/>
      <c r="I54" s="79"/>
      <c r="J54" s="80"/>
    </row>
    <row r="55" spans="1:10" x14ac:dyDescent="0.35">
      <c r="A55" s="78"/>
      <c r="B55" s="78"/>
      <c r="C55" s="78"/>
      <c r="D55" s="76"/>
      <c r="E55" s="78"/>
      <c r="F55" s="78"/>
      <c r="G55" s="78"/>
      <c r="H55" s="78"/>
      <c r="I55" s="79"/>
      <c r="J55" s="80"/>
    </row>
    <row r="56" spans="1:10" x14ac:dyDescent="0.35">
      <c r="A56" s="78"/>
      <c r="B56" s="78"/>
      <c r="C56" s="78"/>
      <c r="D56" s="76"/>
      <c r="E56" s="78"/>
      <c r="F56" s="78"/>
      <c r="G56" s="78"/>
      <c r="H56" s="78"/>
      <c r="I56" s="79"/>
      <c r="J56" s="80"/>
    </row>
    <row r="57" spans="1:10" x14ac:dyDescent="0.35">
      <c r="A57" s="78"/>
      <c r="B57" s="78"/>
      <c r="C57" s="78"/>
      <c r="D57" s="76"/>
      <c r="E57" s="78"/>
      <c r="F57" s="78"/>
      <c r="G57" s="78"/>
      <c r="H57" s="78"/>
      <c r="I57" s="79"/>
      <c r="J57" s="80"/>
    </row>
    <row r="58" spans="1:10" x14ac:dyDescent="0.35">
      <c r="A58" s="78"/>
      <c r="B58" s="78"/>
      <c r="C58" s="78"/>
      <c r="D58" s="76"/>
      <c r="E58" s="78"/>
      <c r="F58" s="78"/>
      <c r="G58" s="78"/>
      <c r="H58" s="78"/>
      <c r="I58" s="79"/>
      <c r="J58" s="80"/>
    </row>
    <row r="59" spans="1:10" x14ac:dyDescent="0.35">
      <c r="A59" s="78"/>
      <c r="B59" s="78"/>
      <c r="C59" s="78"/>
      <c r="D59" s="76"/>
      <c r="E59" s="78"/>
      <c r="F59" s="78"/>
      <c r="G59" s="78"/>
      <c r="H59" s="78"/>
      <c r="I59" s="79"/>
      <c r="J59" s="80"/>
    </row>
    <row r="60" spans="1:10" x14ac:dyDescent="0.35">
      <c r="A60" s="78"/>
      <c r="B60" s="78"/>
      <c r="C60" s="78"/>
      <c r="D60" s="76"/>
      <c r="E60" s="78"/>
      <c r="F60" s="78"/>
      <c r="G60" s="78"/>
      <c r="H60" s="78"/>
      <c r="I60" s="79"/>
      <c r="J60" s="80"/>
    </row>
    <row r="61" spans="1:10" x14ac:dyDescent="0.35">
      <c r="A61" s="78"/>
      <c r="B61" s="78"/>
      <c r="C61" s="78"/>
      <c r="D61" s="76"/>
      <c r="E61" s="78"/>
      <c r="F61" s="78"/>
      <c r="G61" s="78"/>
      <c r="H61" s="78"/>
      <c r="I61" s="79"/>
      <c r="J61" s="80"/>
    </row>
    <row r="62" spans="1:10" x14ac:dyDescent="0.35">
      <c r="A62" s="78"/>
      <c r="B62" s="78"/>
      <c r="C62" s="78"/>
      <c r="D62" s="76"/>
      <c r="E62" s="78"/>
      <c r="F62" s="78"/>
      <c r="G62" s="78"/>
      <c r="H62" s="78"/>
      <c r="I62" s="79"/>
      <c r="J62" s="80"/>
    </row>
    <row r="63" spans="1:10" x14ac:dyDescent="0.35">
      <c r="A63" s="78"/>
      <c r="B63" s="78"/>
      <c r="C63" s="78"/>
      <c r="D63" s="76"/>
      <c r="E63" s="78"/>
      <c r="F63" s="78"/>
      <c r="G63" s="78"/>
      <c r="H63" s="78"/>
      <c r="I63" s="79"/>
      <c r="J63" s="80"/>
    </row>
    <row r="64" spans="1:10" x14ac:dyDescent="0.35">
      <c r="A64" s="78"/>
      <c r="B64" s="78"/>
      <c r="C64" s="78"/>
      <c r="D64" s="76"/>
      <c r="E64" s="78"/>
      <c r="F64" s="78"/>
      <c r="G64" s="78"/>
      <c r="H64" s="78"/>
      <c r="I64" s="79"/>
      <c r="J64" s="80"/>
    </row>
    <row r="65" spans="1:10" x14ac:dyDescent="0.35">
      <c r="A65" s="78"/>
      <c r="B65" s="78"/>
      <c r="C65" s="78"/>
      <c r="D65" s="76"/>
      <c r="E65" s="78"/>
      <c r="F65" s="78"/>
      <c r="G65" s="78"/>
      <c r="H65" s="78"/>
      <c r="I65" s="79"/>
      <c r="J65" s="80"/>
    </row>
    <row r="66" spans="1:10" x14ac:dyDescent="0.35">
      <c r="A66" s="78"/>
      <c r="B66" s="78"/>
      <c r="C66" s="78"/>
      <c r="D66" s="76"/>
      <c r="E66" s="78"/>
      <c r="F66" s="78"/>
      <c r="G66" s="78"/>
      <c r="H66" s="78"/>
      <c r="I66" s="79"/>
      <c r="J66" s="80"/>
    </row>
    <row r="67" spans="1:10" x14ac:dyDescent="0.35">
      <c r="A67" s="78"/>
      <c r="B67" s="78"/>
      <c r="C67" s="78"/>
      <c r="D67" s="76"/>
      <c r="E67" s="78"/>
      <c r="F67" s="78"/>
      <c r="G67" s="78"/>
      <c r="H67" s="78"/>
      <c r="I67" s="79"/>
      <c r="J67" s="80"/>
    </row>
    <row r="68" spans="1:10" x14ac:dyDescent="0.35">
      <c r="A68" s="78"/>
      <c r="B68" s="78"/>
      <c r="C68" s="78"/>
      <c r="D68" s="76"/>
      <c r="E68" s="78"/>
      <c r="F68" s="78"/>
      <c r="G68" s="78"/>
      <c r="H68" s="78"/>
      <c r="I68" s="79"/>
      <c r="J68" s="80"/>
    </row>
    <row r="69" spans="1:10" x14ac:dyDescent="0.35">
      <c r="A69" s="78"/>
      <c r="B69" s="78"/>
      <c r="C69" s="78"/>
      <c r="D69" s="76"/>
      <c r="E69" s="78"/>
      <c r="F69" s="78"/>
      <c r="G69" s="78"/>
      <c r="H69" s="78"/>
      <c r="I69" s="79"/>
      <c r="J69" s="80"/>
    </row>
    <row r="70" spans="1:10" x14ac:dyDescent="0.35">
      <c r="A70" s="78"/>
      <c r="B70" s="78"/>
      <c r="C70" s="78"/>
      <c r="D70" s="76"/>
      <c r="E70" s="78"/>
      <c r="F70" s="78"/>
      <c r="G70" s="78"/>
      <c r="H70" s="78"/>
      <c r="I70" s="79"/>
      <c r="J70" s="80"/>
    </row>
    <row r="71" spans="1:10" x14ac:dyDescent="0.35">
      <c r="A71" s="78"/>
      <c r="B71" s="78"/>
      <c r="C71" s="78"/>
      <c r="D71" s="76"/>
      <c r="E71" s="78"/>
      <c r="F71" s="78"/>
      <c r="G71" s="78"/>
      <c r="H71" s="78"/>
      <c r="I71" s="79"/>
      <c r="J71" s="80"/>
    </row>
    <row r="72" spans="1:10" x14ac:dyDescent="0.35">
      <c r="A72" s="78"/>
      <c r="B72" s="78"/>
      <c r="C72" s="78"/>
      <c r="D72" s="76"/>
      <c r="E72" s="78"/>
      <c r="F72" s="78"/>
      <c r="G72" s="78"/>
      <c r="H72" s="78"/>
      <c r="I72" s="79"/>
      <c r="J72" s="80"/>
    </row>
    <row r="73" spans="1:10" x14ac:dyDescent="0.35">
      <c r="A73" s="78"/>
      <c r="B73" s="78"/>
      <c r="C73" s="78"/>
      <c r="D73" s="76"/>
      <c r="E73" s="78"/>
      <c r="F73" s="78"/>
      <c r="G73" s="78"/>
      <c r="H73" s="78"/>
      <c r="I73" s="79"/>
      <c r="J73" s="80"/>
    </row>
    <row r="74" spans="1:10" x14ac:dyDescent="0.35">
      <c r="A74" s="78"/>
      <c r="B74" s="78"/>
      <c r="C74" s="78"/>
      <c r="D74" s="76"/>
      <c r="E74" s="78"/>
      <c r="F74" s="78"/>
      <c r="G74" s="78"/>
      <c r="H74" s="78"/>
      <c r="I74" s="79"/>
      <c r="J74" s="80"/>
    </row>
    <row r="75" spans="1:10" x14ac:dyDescent="0.35">
      <c r="A75" s="78"/>
      <c r="B75" s="78"/>
      <c r="C75" s="78"/>
      <c r="D75" s="76"/>
      <c r="E75" s="78"/>
      <c r="F75" s="78"/>
      <c r="G75" s="78"/>
      <c r="H75" s="78"/>
      <c r="I75" s="79"/>
      <c r="J75" s="80"/>
    </row>
    <row r="76" spans="1:10" x14ac:dyDescent="0.35">
      <c r="A76" s="78"/>
      <c r="B76" s="78"/>
      <c r="C76" s="78"/>
      <c r="D76" s="76"/>
      <c r="E76" s="78"/>
      <c r="F76" s="78"/>
      <c r="G76" s="78"/>
      <c r="H76" s="78"/>
      <c r="I76" s="79"/>
      <c r="J76" s="80"/>
    </row>
    <row r="77" spans="1:10" x14ac:dyDescent="0.35">
      <c r="A77" s="78"/>
      <c r="B77" s="78"/>
      <c r="C77" s="78"/>
      <c r="D77" s="76"/>
      <c r="E77" s="78"/>
      <c r="F77" s="78"/>
      <c r="G77" s="78"/>
      <c r="H77" s="78"/>
      <c r="I77" s="79"/>
      <c r="J77" s="80"/>
    </row>
    <row r="78" spans="1:10" x14ac:dyDescent="0.35">
      <c r="A78" s="78"/>
      <c r="B78" s="78"/>
      <c r="C78" s="78"/>
      <c r="D78" s="76"/>
      <c r="E78" s="78"/>
      <c r="F78" s="78"/>
      <c r="G78" s="78"/>
      <c r="H78" s="78"/>
      <c r="I78" s="79"/>
      <c r="J78" s="80"/>
    </row>
    <row r="79" spans="1:10" x14ac:dyDescent="0.35">
      <c r="A79" s="78"/>
      <c r="B79" s="78"/>
      <c r="C79" s="78"/>
      <c r="D79" s="76"/>
      <c r="E79" s="78"/>
      <c r="F79" s="78"/>
      <c r="G79" s="78"/>
      <c r="H79" s="78"/>
      <c r="I79" s="79"/>
      <c r="J79" s="80"/>
    </row>
    <row r="80" spans="1:10" x14ac:dyDescent="0.35">
      <c r="A80" s="78"/>
      <c r="B80" s="78"/>
      <c r="C80" s="78"/>
      <c r="D80" s="76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6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6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6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6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6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6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6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6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6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6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6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6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6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6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6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6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6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6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6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6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6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6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6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6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6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6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6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6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6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6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6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6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6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6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6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6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6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6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6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6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6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6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6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6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6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6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6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6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6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6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6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6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6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6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6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6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6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6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6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6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6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6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6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6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6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6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6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6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6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6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6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6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6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6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6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6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6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6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6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6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6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6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6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6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6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6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6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6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6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6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6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6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6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6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6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6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6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6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6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6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6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6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6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6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6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6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6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6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6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6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6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6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6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6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6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6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6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6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6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6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6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6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6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6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6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6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6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6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6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6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6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6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6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6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6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6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6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6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6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6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6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6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6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6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6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6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6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6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6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6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6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6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6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6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6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6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6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6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6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6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6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6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6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6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6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6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6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6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6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6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6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6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6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6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6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6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6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6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6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6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6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6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6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6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6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6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6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6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6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6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6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6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6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6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6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6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6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6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6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6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6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6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6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6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6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6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6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6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6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6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6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6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6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6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6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6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6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6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6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6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6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6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6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6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6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6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6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6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6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6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6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6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6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6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6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6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6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6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6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6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6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6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6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6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6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6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6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6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6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6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6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6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6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6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6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6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6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6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6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6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6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6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6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6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6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6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6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6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6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6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6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6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6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6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6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6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6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6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6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6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6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6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6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6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6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6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6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6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6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6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6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6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6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6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6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6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6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6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6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6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6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6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6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6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6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6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6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6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6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6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6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6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6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6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6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6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6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6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6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6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6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6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6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6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6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6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6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6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6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6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6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6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6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6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6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6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6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6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6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6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6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6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6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6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6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6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6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6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6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6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6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6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6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6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6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6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6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6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6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6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6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6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6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6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6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6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6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6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6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6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6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6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6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6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6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6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6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6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6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6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6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6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6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6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6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6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6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6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6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6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6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6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6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6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6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6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6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6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6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6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6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6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6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6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6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6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6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6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6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6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6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6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6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6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6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6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6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6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6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6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6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6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6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6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6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6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6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6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6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6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6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6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6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6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6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6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6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6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6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6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6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6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6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6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6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6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6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6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6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6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6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6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6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6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6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6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6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6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6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6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6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6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6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6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6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6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6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6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6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6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6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6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6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6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6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6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6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6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6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6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6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6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6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6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6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6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6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6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6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6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6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6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6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6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6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6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6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6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6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6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6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6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6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6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6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6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6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6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6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6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6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6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6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6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6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6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6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6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6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6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6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6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6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6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6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6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6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6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6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6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6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6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6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6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6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6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6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6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6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6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6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6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6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6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6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6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6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6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6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6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6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6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6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6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6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6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6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6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6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6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6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6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6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6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6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6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6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6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6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6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6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6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6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6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6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6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6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6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6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6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6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6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6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6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6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6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6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6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6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6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6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6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6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6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6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6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6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6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6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6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6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6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6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6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6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6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6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6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6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6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6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6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6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6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6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6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6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6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6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6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6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6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6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6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6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6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6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6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6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6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6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6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6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6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6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6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6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6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6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6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6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6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6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6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6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6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6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6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6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6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6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6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6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6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6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6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6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6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6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6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6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6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6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6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6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6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6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6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6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6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6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6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6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6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6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6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6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6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6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6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6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6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6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6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6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6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6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6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6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6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6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6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6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6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6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6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6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6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6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6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6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6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6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6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6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6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6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6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6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6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6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6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6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6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6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6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6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6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6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6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6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6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6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6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6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6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6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6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6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6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6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6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6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6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6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6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6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6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6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6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6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6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6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6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6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6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6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6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6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6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6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6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6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6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6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6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6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6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6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6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6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6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6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6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6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6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6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6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6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6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6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6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6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6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6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6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6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6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6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6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6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6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6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6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6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6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6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6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6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6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6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6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6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6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6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6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6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6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6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6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6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6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6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6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6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6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6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6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6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6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6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6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6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6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6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6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6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6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6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6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6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6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6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6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6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6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6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6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6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6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6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6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6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6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6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6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6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6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6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6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6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6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6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6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6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6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6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6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6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6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6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6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6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6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6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6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6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6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6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6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6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6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6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6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6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6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6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6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6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6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6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6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6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6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6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6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6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6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6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6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6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6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6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6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6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6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6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6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6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6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6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6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6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6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6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6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6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6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6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6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6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6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6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6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6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6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6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6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6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6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6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6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6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6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6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6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6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6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6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6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6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6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6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6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6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6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6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6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6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6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6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6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6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6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6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6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6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6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6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6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6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6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6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6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6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6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6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6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6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6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6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6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6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6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6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6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6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6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6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6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6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6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6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6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6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6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6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6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6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6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6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6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6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6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6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6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6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6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6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6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6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6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6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6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6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6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6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6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6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6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6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6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6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6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6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6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6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6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6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6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6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6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6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6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6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6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6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6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6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6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6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6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6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6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6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6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6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6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6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6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6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6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6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6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6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6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6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6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6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6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6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6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6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6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6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6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6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6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6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6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6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6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6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6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6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6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6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6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6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6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6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6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6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6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6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6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6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6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6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6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6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6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6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6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6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6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6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6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6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6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6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6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6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6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6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6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6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6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6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6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6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6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6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6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6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6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6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6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6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6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6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6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6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6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6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6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6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6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6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6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6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6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6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6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6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6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6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6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6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6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6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6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6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6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6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6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6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6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6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6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6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6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6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6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6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6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6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6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6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6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6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6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6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6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6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6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6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6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6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6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6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6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6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6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6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6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6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6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6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6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6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6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6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6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6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6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6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6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6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6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6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6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6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6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6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6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6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6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6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6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6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6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6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6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6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6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6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6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6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6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6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6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6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6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6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6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6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6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6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6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6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6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6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6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6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6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6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6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6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6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6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6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6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6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6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6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6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6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6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6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6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6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6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6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6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6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6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6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6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6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6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6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6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6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6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6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6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6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6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6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6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6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6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6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6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6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6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6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6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6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6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6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6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6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6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6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6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6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6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6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6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6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6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6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6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6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6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6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6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6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6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6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6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6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6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6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6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6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6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6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6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6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6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6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6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6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6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6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6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6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6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6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6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6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6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6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6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6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6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6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6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6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6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6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6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6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6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6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6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6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6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6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6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6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6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6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6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6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6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6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6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6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6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6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6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6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6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6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6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6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6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6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6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6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6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6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6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6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6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6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6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6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6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6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6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6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6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6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6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6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6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6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6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6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6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6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6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6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6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6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6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6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6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6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6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6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6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6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6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6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6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6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6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6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6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6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6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6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6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6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6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6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6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6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6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6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6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6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6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6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6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6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6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6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6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6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6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6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6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6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6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6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6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6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6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6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6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6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6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6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6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6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6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6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6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6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6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6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6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6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6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6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6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6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6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6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6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6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6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6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6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6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6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6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6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6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6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6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6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6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6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6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6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6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6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6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6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6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6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6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6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6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6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6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6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6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6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6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6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6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6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6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6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6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6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6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6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6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6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6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6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6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6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6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6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6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6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6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6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6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6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6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6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6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6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6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6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6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6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6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6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6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6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6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6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6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6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6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6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6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6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6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6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6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6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6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6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6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6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6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6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6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6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6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6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6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6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6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6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6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6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6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6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6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6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6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6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6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6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6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6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6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6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6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6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6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6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6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6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6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6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6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6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6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6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6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6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6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6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6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6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6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6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6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6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6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6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6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6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6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6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6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6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6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6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6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6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6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6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6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6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6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6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6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6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6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6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6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6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6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6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6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6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6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6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6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6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6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6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6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6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6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6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6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6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6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6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6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6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6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6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6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6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6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6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6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6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6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6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6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6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6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6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6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6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6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6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6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6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6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6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6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6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6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6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6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6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6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6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6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6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6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6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6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6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6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6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6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6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6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6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6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6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6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6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6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6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6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6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6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6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6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6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6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6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6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6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6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6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6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6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6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6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6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6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6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6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6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6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6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6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6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6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6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6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6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6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6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6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6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6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6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6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6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6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6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6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6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6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6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6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6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6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6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6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6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6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6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6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6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6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6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6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6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6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6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6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6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6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6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6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6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6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6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6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6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6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6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6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6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6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6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6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6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6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6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6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6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6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6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6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6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6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6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6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6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6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6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6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6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6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6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6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6"/>
      <c r="E1814" s="78"/>
      <c r="F1814" s="78"/>
      <c r="G1814" s="78"/>
      <c r="H1814" s="78"/>
      <c r="I1814" s="79"/>
      <c r="J1814" s="80"/>
    </row>
  </sheetData>
  <sheetProtection algorithmName="SHA-512" hashValue="oLZcWmMntXgbqHjxB2O8Jh8byEOoP1RHdTVUPX93kl/ZJCXp9WCI9m97DmXJ1Z7X+XxOVYmGrmJejc4moaXyQA==" saltValue="qmpmGZMmt7aGWlVQnd0GBA==" spinCount="100000" sheet="1" objects="1" scenarios="1" sort="0" autoFilter="0"/>
  <autoFilter ref="A7:BI7" xr:uid="{D2A94C86-FFEF-447D-89C7-A581CAA49DE6}">
    <sortState xmlns:xlrd2="http://schemas.microsoft.com/office/spreadsheetml/2017/richdata2" ref="A8:BI11">
      <sortCondition ref="G7"/>
    </sortState>
  </autoFilter>
  <mergeCells count="47"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5:AQ15"/>
    <mergeCell ref="AS15:AU15"/>
    <mergeCell ref="AV15:AX15"/>
    <mergeCell ref="AZ15:BB15"/>
    <mergeCell ref="BC15:BE15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1"/>
  <sheetViews>
    <sheetView showGridLines="0" zoomScaleNormal="100" workbookViewId="0">
      <pane ySplit="7" topLeftCell="A8" activePane="bottomLeft" state="frozen"/>
      <selection pane="bottomLeft" activeCell="G11" sqref="G11"/>
    </sheetView>
  </sheetViews>
  <sheetFormatPr defaultColWidth="9.1796875" defaultRowHeight="14.5" x14ac:dyDescent="0.35"/>
  <cols>
    <col min="1" max="1" width="20.7265625" style="50" customWidth="1"/>
    <col min="2" max="2" width="15" style="50" customWidth="1"/>
    <col min="3" max="3" width="14" style="50" customWidth="1"/>
    <col min="4" max="4" width="18.54296875" style="50" bestFit="1" customWidth="1"/>
    <col min="5" max="5" width="24.453125" style="50" bestFit="1" customWidth="1"/>
    <col min="6" max="6" width="18.54296875" style="50" bestFit="1" customWidth="1"/>
    <col min="7" max="8" width="17.1796875" style="50" customWidth="1"/>
    <col min="9" max="9" width="16.1796875" style="50" bestFit="1" customWidth="1"/>
    <col min="10" max="10" width="28.54296875" style="50" customWidth="1"/>
    <col min="11" max="11" width="19.7265625" style="50" bestFit="1" customWidth="1"/>
    <col min="12" max="12" width="15.7265625" style="50" customWidth="1"/>
    <col min="13" max="15" width="10.54296875" style="50" customWidth="1"/>
    <col min="16" max="16" width="13.81640625" style="50" bestFit="1" customWidth="1"/>
    <col min="17" max="17" width="15.26953125" style="50" bestFit="1" customWidth="1"/>
    <col min="18" max="19" width="10.7265625" style="50" customWidth="1"/>
    <col min="20" max="20" width="10" style="50" customWidth="1"/>
    <col min="21" max="21" width="12" style="50" customWidth="1"/>
    <col min="22" max="23" width="10" style="50" customWidth="1"/>
    <col min="24" max="24" width="9.453125" style="50" customWidth="1"/>
    <col min="25" max="25" width="10" style="50" customWidth="1"/>
    <col min="26" max="28" width="10.54296875" style="50" customWidth="1"/>
    <col min="29" max="29" width="10.81640625" style="50" customWidth="1"/>
    <col min="30" max="33" width="9.1796875" style="50"/>
    <col min="34" max="36" width="10.54296875" style="50" customWidth="1"/>
    <col min="37" max="37" width="11.1796875" style="50" customWidth="1"/>
    <col min="38" max="41" width="9.1796875" style="50"/>
    <col min="42" max="44" width="10.54296875" style="50" customWidth="1"/>
    <col min="45" max="45" width="12.1796875" style="50" customWidth="1"/>
    <col min="46" max="49" width="9.1796875" style="50"/>
    <col min="50" max="52" width="10.54296875" style="50" customWidth="1"/>
    <col min="53" max="53" width="11.1796875" style="50" customWidth="1"/>
    <col min="54" max="58" width="9.1796875" style="50"/>
    <col min="59" max="59" width="8.81640625" style="50" customWidth="1"/>
    <col min="60" max="60" width="65.54296875" style="50" customWidth="1"/>
    <col min="61" max="16384" width="9.1796875" style="50"/>
  </cols>
  <sheetData>
    <row r="1" spans="1:60" x14ac:dyDescent="0.35">
      <c r="A1" s="1" t="s">
        <v>0</v>
      </c>
      <c r="B1"/>
      <c r="C1" s="1" t="str">
        <f>+'Summary Stats'!B1</f>
        <v>240 - Department of Licensing</v>
      </c>
      <c r="D1"/>
      <c r="E1"/>
      <c r="F1"/>
      <c r="G1"/>
      <c r="H1"/>
      <c r="I1"/>
      <c r="J1"/>
      <c r="K1"/>
    </row>
    <row r="2" spans="1:60" x14ac:dyDescent="0.35">
      <c r="A2" s="179" t="s">
        <v>63</v>
      </c>
      <c r="B2"/>
      <c r="C2"/>
      <c r="D2"/>
      <c r="E2"/>
      <c r="F2"/>
      <c r="G2"/>
      <c r="H2"/>
      <c r="I2"/>
      <c r="J2"/>
      <c r="K2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35">
      <c r="A3" s="180" t="s">
        <v>2</v>
      </c>
      <c r="B3" s="181">
        <v>45432</v>
      </c>
      <c r="C3"/>
      <c r="D3"/>
      <c r="E3"/>
      <c r="F3"/>
      <c r="G3"/>
      <c r="H3"/>
      <c r="I3"/>
      <c r="J3"/>
      <c r="K3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35">
      <c r="A4"/>
      <c r="B4"/>
      <c r="C4"/>
      <c r="D4"/>
      <c r="E4"/>
      <c r="F4" s="182"/>
      <c r="G4"/>
      <c r="H4"/>
      <c r="I4"/>
      <c r="J4"/>
      <c r="K4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3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54" t="s">
        <v>5</v>
      </c>
      <c r="M5" s="233"/>
      <c r="N5" s="234"/>
      <c r="O5" s="235"/>
      <c r="P5" s="233" t="s">
        <v>6</v>
      </c>
      <c r="Q5" s="235"/>
      <c r="R5" s="237" t="s">
        <v>7</v>
      </c>
      <c r="S5" s="237"/>
      <c r="T5" s="237"/>
      <c r="U5" s="55" t="s">
        <v>8</v>
      </c>
      <c r="V5" s="237" t="s">
        <v>9</v>
      </c>
      <c r="W5" s="237"/>
      <c r="X5" s="237"/>
      <c r="Y5" s="55" t="s">
        <v>10</v>
      </c>
      <c r="Z5" s="237" t="s">
        <v>11</v>
      </c>
      <c r="AA5" s="237"/>
      <c r="AB5" s="237"/>
      <c r="AC5" s="55" t="s">
        <v>8</v>
      </c>
      <c r="AD5" s="237" t="s">
        <v>9</v>
      </c>
      <c r="AE5" s="237"/>
      <c r="AF5" s="237"/>
      <c r="AG5" s="55" t="s">
        <v>10</v>
      </c>
      <c r="AH5" s="237" t="s">
        <v>11</v>
      </c>
      <c r="AI5" s="237"/>
      <c r="AJ5" s="237"/>
      <c r="AK5" s="55" t="s">
        <v>8</v>
      </c>
      <c r="AL5" s="237" t="s">
        <v>9</v>
      </c>
      <c r="AM5" s="237"/>
      <c r="AN5" s="237"/>
      <c r="AO5" s="55" t="s">
        <v>10</v>
      </c>
      <c r="AP5" s="237" t="s">
        <v>11</v>
      </c>
      <c r="AQ5" s="237"/>
      <c r="AR5" s="237"/>
      <c r="AS5" s="55" t="s">
        <v>8</v>
      </c>
      <c r="AT5" s="237" t="s">
        <v>9</v>
      </c>
      <c r="AU5" s="237"/>
      <c r="AV5" s="237"/>
      <c r="AW5" s="55" t="s">
        <v>10</v>
      </c>
      <c r="AX5" s="237" t="s">
        <v>11</v>
      </c>
      <c r="AY5" s="237"/>
      <c r="AZ5" s="237"/>
      <c r="BA5" s="55" t="s">
        <v>8</v>
      </c>
      <c r="BB5" s="237" t="s">
        <v>9</v>
      </c>
      <c r="BC5" s="237"/>
      <c r="BD5" s="237"/>
      <c r="BE5" s="55" t="s">
        <v>10</v>
      </c>
      <c r="BF5" s="233"/>
      <c r="BG5" s="234"/>
      <c r="BH5" s="235"/>
    </row>
    <row r="6" spans="1:60" s="59" customFormat="1" x14ac:dyDescent="0.35">
      <c r="A6" s="184"/>
      <c r="B6" s="185"/>
      <c r="C6" s="185"/>
      <c r="D6" s="185"/>
      <c r="E6" s="186"/>
      <c r="F6" s="185"/>
      <c r="G6" s="185"/>
      <c r="H6" s="186"/>
      <c r="I6" s="87"/>
      <c r="J6" s="87"/>
      <c r="K6" s="185"/>
      <c r="L6" s="57"/>
      <c r="M6" s="224" t="s">
        <v>28</v>
      </c>
      <c r="N6" s="225"/>
      <c r="O6" s="226"/>
      <c r="P6" s="229"/>
      <c r="Q6" s="230"/>
      <c r="R6" s="224" t="s">
        <v>29</v>
      </c>
      <c r="S6" s="225"/>
      <c r="T6" s="225"/>
      <c r="U6" s="225"/>
      <c r="V6" s="225"/>
      <c r="W6" s="225"/>
      <c r="X6" s="225"/>
      <c r="Y6" s="226"/>
      <c r="Z6" s="224" t="s">
        <v>30</v>
      </c>
      <c r="AA6" s="225"/>
      <c r="AB6" s="225"/>
      <c r="AC6" s="225"/>
      <c r="AD6" s="225"/>
      <c r="AE6" s="225"/>
      <c r="AF6" s="225"/>
      <c r="AG6" s="226"/>
      <c r="AH6" s="224" t="s">
        <v>31</v>
      </c>
      <c r="AI6" s="225"/>
      <c r="AJ6" s="225"/>
      <c r="AK6" s="225"/>
      <c r="AL6" s="225"/>
      <c r="AM6" s="225"/>
      <c r="AN6" s="225"/>
      <c r="AO6" s="226"/>
      <c r="AP6" s="224" t="s">
        <v>32</v>
      </c>
      <c r="AQ6" s="225"/>
      <c r="AR6" s="225"/>
      <c r="AS6" s="225"/>
      <c r="AT6" s="225"/>
      <c r="AU6" s="225"/>
      <c r="AV6" s="225"/>
      <c r="AW6" s="226"/>
      <c r="AX6" s="224" t="s">
        <v>33</v>
      </c>
      <c r="AY6" s="225"/>
      <c r="AZ6" s="225"/>
      <c r="BA6" s="225"/>
      <c r="BB6" s="225"/>
      <c r="BC6" s="225"/>
      <c r="BD6" s="225"/>
      <c r="BE6" s="226"/>
      <c r="BF6" s="58"/>
      <c r="BG6" s="58"/>
      <c r="BH6" s="58"/>
    </row>
    <row r="7" spans="1:60" ht="72.5" x14ac:dyDescent="0.35">
      <c r="A7" s="187" t="s">
        <v>64</v>
      </c>
      <c r="B7" s="187" t="s">
        <v>13</v>
      </c>
      <c r="C7" s="187" t="s">
        <v>14</v>
      </c>
      <c r="D7" s="187" t="s">
        <v>15</v>
      </c>
      <c r="E7" s="188" t="s">
        <v>16</v>
      </c>
      <c r="F7" s="187" t="s">
        <v>17</v>
      </c>
      <c r="G7" s="187" t="s">
        <v>18</v>
      </c>
      <c r="H7" s="188" t="s">
        <v>19</v>
      </c>
      <c r="I7" s="88" t="s">
        <v>20</v>
      </c>
      <c r="J7" s="88" t="s">
        <v>65</v>
      </c>
      <c r="K7" s="189" t="s">
        <v>66</v>
      </c>
      <c r="L7" s="61" t="s">
        <v>443</v>
      </c>
      <c r="M7" s="62" t="s">
        <v>35</v>
      </c>
      <c r="N7" s="62" t="s">
        <v>36</v>
      </c>
      <c r="O7" s="62" t="s">
        <v>37</v>
      </c>
      <c r="P7" s="62" t="s">
        <v>38</v>
      </c>
      <c r="Q7" s="62" t="s">
        <v>39</v>
      </c>
      <c r="R7" s="62" t="s">
        <v>40</v>
      </c>
      <c r="S7" s="62" t="s">
        <v>41</v>
      </c>
      <c r="T7" s="62" t="s">
        <v>42</v>
      </c>
      <c r="U7" s="62" t="s">
        <v>43</v>
      </c>
      <c r="V7" s="62" t="s">
        <v>35</v>
      </c>
      <c r="W7" s="62" t="s">
        <v>36</v>
      </c>
      <c r="X7" s="62" t="s">
        <v>44</v>
      </c>
      <c r="Y7" s="62" t="s">
        <v>45</v>
      </c>
      <c r="Z7" s="62" t="s">
        <v>40</v>
      </c>
      <c r="AA7" s="62" t="s">
        <v>41</v>
      </c>
      <c r="AB7" s="62" t="s">
        <v>42</v>
      </c>
      <c r="AC7" s="62" t="s">
        <v>43</v>
      </c>
      <c r="AD7" s="62" t="s">
        <v>35</v>
      </c>
      <c r="AE7" s="62" t="s">
        <v>36</v>
      </c>
      <c r="AF7" s="62" t="s">
        <v>44</v>
      </c>
      <c r="AG7" s="62" t="s">
        <v>45</v>
      </c>
      <c r="AH7" s="62" t="s">
        <v>40</v>
      </c>
      <c r="AI7" s="62" t="s">
        <v>41</v>
      </c>
      <c r="AJ7" s="62" t="s">
        <v>42</v>
      </c>
      <c r="AK7" s="62" t="s">
        <v>43</v>
      </c>
      <c r="AL7" s="62" t="s">
        <v>35</v>
      </c>
      <c r="AM7" s="62" t="s">
        <v>36</v>
      </c>
      <c r="AN7" s="62" t="s">
        <v>44</v>
      </c>
      <c r="AO7" s="62" t="s">
        <v>45</v>
      </c>
      <c r="AP7" s="62" t="s">
        <v>40</v>
      </c>
      <c r="AQ7" s="62" t="s">
        <v>41</v>
      </c>
      <c r="AR7" s="62" t="s">
        <v>42</v>
      </c>
      <c r="AS7" s="62" t="s">
        <v>43</v>
      </c>
      <c r="AT7" s="62" t="s">
        <v>35</v>
      </c>
      <c r="AU7" s="62" t="s">
        <v>36</v>
      </c>
      <c r="AV7" s="62" t="s">
        <v>44</v>
      </c>
      <c r="AW7" s="62" t="s">
        <v>45</v>
      </c>
      <c r="AX7" s="62" t="s">
        <v>40</v>
      </c>
      <c r="AY7" s="62" t="s">
        <v>41</v>
      </c>
      <c r="AZ7" s="62" t="s">
        <v>42</v>
      </c>
      <c r="BA7" s="62" t="s">
        <v>43</v>
      </c>
      <c r="BB7" s="62" t="s">
        <v>35</v>
      </c>
      <c r="BC7" s="62" t="s">
        <v>36</v>
      </c>
      <c r="BD7" s="62" t="s">
        <v>44</v>
      </c>
      <c r="BE7" s="62" t="s">
        <v>45</v>
      </c>
      <c r="BF7" s="63" t="s">
        <v>46</v>
      </c>
      <c r="BG7" s="63" t="s">
        <v>47</v>
      </c>
      <c r="BH7" s="63" t="s">
        <v>48</v>
      </c>
    </row>
    <row r="8" spans="1:60" s="74" customFormat="1" x14ac:dyDescent="0.35">
      <c r="A8" s="190" t="s">
        <v>151</v>
      </c>
      <c r="B8" s="190" t="s">
        <v>152</v>
      </c>
      <c r="C8" s="190" t="s">
        <v>153</v>
      </c>
      <c r="D8" s="191" t="s">
        <v>154</v>
      </c>
      <c r="E8" s="190" t="s">
        <v>155</v>
      </c>
      <c r="F8" s="190" t="s">
        <v>156</v>
      </c>
      <c r="G8" s="190" t="s">
        <v>157</v>
      </c>
      <c r="H8" s="190" t="s">
        <v>158</v>
      </c>
      <c r="I8" s="192">
        <v>1200</v>
      </c>
      <c r="J8" s="193" t="s">
        <v>159</v>
      </c>
      <c r="K8" s="194">
        <f>I8*9.16</f>
        <v>10992</v>
      </c>
      <c r="L8" s="68"/>
      <c r="M8" s="70"/>
      <c r="N8" s="70"/>
      <c r="O8" s="70"/>
      <c r="P8" s="65" t="s">
        <v>122</v>
      </c>
      <c r="Q8" s="65"/>
      <c r="R8" s="71"/>
      <c r="S8" s="68"/>
      <c r="T8" s="72">
        <f>R8+S8</f>
        <v>0</v>
      </c>
      <c r="U8" s="68"/>
      <c r="V8" s="68"/>
      <c r="W8" s="68"/>
      <c r="X8" s="68"/>
      <c r="Y8" s="68"/>
      <c r="Z8" s="71"/>
      <c r="AA8" s="68"/>
      <c r="AB8" s="72">
        <f>Z8+AA8</f>
        <v>0</v>
      </c>
      <c r="AC8" s="68"/>
      <c r="AD8" s="68"/>
      <c r="AE8" s="68"/>
      <c r="AF8" s="68"/>
      <c r="AG8" s="68"/>
      <c r="AH8" s="71"/>
      <c r="AI8" s="68"/>
      <c r="AJ8" s="72">
        <f>AH8+AI8</f>
        <v>0</v>
      </c>
      <c r="AK8" s="68"/>
      <c r="AL8" s="68"/>
      <c r="AM8" s="68"/>
      <c r="AN8" s="68"/>
      <c r="AO8" s="68"/>
      <c r="AP8" s="71"/>
      <c r="AQ8" s="68"/>
      <c r="AR8" s="72">
        <f>AP8+AQ8</f>
        <v>0</v>
      </c>
      <c r="AS8" s="68"/>
      <c r="AT8" s="68"/>
      <c r="AU8" s="68"/>
      <c r="AV8" s="68"/>
      <c r="AW8" s="68"/>
      <c r="AX8" s="71"/>
      <c r="AY8" s="68"/>
      <c r="AZ8" s="72">
        <f>AX8+AY8</f>
        <v>0</v>
      </c>
      <c r="BA8" s="68"/>
      <c r="BB8" s="68"/>
      <c r="BC8" s="68"/>
      <c r="BD8" s="68"/>
      <c r="BE8" s="68"/>
      <c r="BF8" s="73"/>
      <c r="BG8" s="73"/>
      <c r="BH8" s="73"/>
    </row>
    <row r="9" spans="1:60" s="74" customFormat="1" x14ac:dyDescent="0.35">
      <c r="A9" s="190" t="s">
        <v>165</v>
      </c>
      <c r="B9" s="190" t="s">
        <v>152</v>
      </c>
      <c r="C9" s="190" t="s">
        <v>153</v>
      </c>
      <c r="D9" s="191" t="s">
        <v>154</v>
      </c>
      <c r="E9" s="190" t="s">
        <v>166</v>
      </c>
      <c r="F9" s="190" t="s">
        <v>167</v>
      </c>
      <c r="G9" s="190" t="s">
        <v>168</v>
      </c>
      <c r="H9" s="190" t="s">
        <v>169</v>
      </c>
      <c r="I9" s="192">
        <v>10031</v>
      </c>
      <c r="J9" s="193" t="s">
        <v>159</v>
      </c>
      <c r="K9" s="194">
        <f>I9*9.16</f>
        <v>91883.96</v>
      </c>
      <c r="L9" s="68"/>
      <c r="M9" s="70"/>
      <c r="N9" s="70"/>
      <c r="O9" s="70"/>
      <c r="P9" s="65" t="s">
        <v>122</v>
      </c>
      <c r="Q9" s="65"/>
      <c r="R9" s="71"/>
      <c r="S9" s="68"/>
      <c r="T9" s="72">
        <f>R9+S9</f>
        <v>0</v>
      </c>
      <c r="U9" s="68"/>
      <c r="V9" s="68"/>
      <c r="W9" s="68"/>
      <c r="X9" s="68"/>
      <c r="Y9" s="68"/>
      <c r="Z9" s="71"/>
      <c r="AA9" s="68"/>
      <c r="AB9" s="72">
        <f>Z9+AA9</f>
        <v>0</v>
      </c>
      <c r="AC9" s="68"/>
      <c r="AD9" s="68"/>
      <c r="AE9" s="68"/>
      <c r="AF9" s="68"/>
      <c r="AG9" s="68"/>
      <c r="AH9" s="71"/>
      <c r="AI9" s="68"/>
      <c r="AJ9" s="72">
        <f>AH9+AI9</f>
        <v>0</v>
      </c>
      <c r="AK9" s="68"/>
      <c r="AL9" s="68"/>
      <c r="AM9" s="68"/>
      <c r="AN9" s="68"/>
      <c r="AO9" s="68"/>
      <c r="AP9" s="71"/>
      <c r="AQ9" s="68"/>
      <c r="AR9" s="72">
        <f>AP9+AQ9</f>
        <v>0</v>
      </c>
      <c r="AS9" s="68"/>
      <c r="AT9" s="68"/>
      <c r="AU9" s="68"/>
      <c r="AV9" s="68"/>
      <c r="AW9" s="68"/>
      <c r="AX9" s="71"/>
      <c r="AY9" s="68"/>
      <c r="AZ9" s="72">
        <f>AX9+AY9</f>
        <v>0</v>
      </c>
      <c r="BA9" s="68"/>
      <c r="BB9" s="68"/>
      <c r="BC9" s="68"/>
      <c r="BD9" s="68"/>
      <c r="BE9" s="68"/>
      <c r="BF9" s="73"/>
      <c r="BG9" s="73"/>
      <c r="BH9" s="73"/>
    </row>
    <row r="10" spans="1:60" s="74" customFormat="1" x14ac:dyDescent="0.35">
      <c r="A10" s="190" t="s">
        <v>160</v>
      </c>
      <c r="B10" s="190" t="s">
        <v>152</v>
      </c>
      <c r="C10" s="190" t="s">
        <v>153</v>
      </c>
      <c r="D10" s="191" t="s">
        <v>154</v>
      </c>
      <c r="E10" s="190" t="s">
        <v>161</v>
      </c>
      <c r="F10" s="190" t="s">
        <v>162</v>
      </c>
      <c r="G10" s="190" t="s">
        <v>163</v>
      </c>
      <c r="H10" s="190" t="s">
        <v>164</v>
      </c>
      <c r="I10" s="192">
        <v>9406</v>
      </c>
      <c r="J10" s="193" t="s">
        <v>159</v>
      </c>
      <c r="K10" s="194">
        <f>I10*9.16</f>
        <v>86158.96</v>
      </c>
      <c r="L10" s="68"/>
      <c r="M10" s="70"/>
      <c r="N10" s="70"/>
      <c r="O10" s="70"/>
      <c r="P10" s="65" t="s">
        <v>122</v>
      </c>
      <c r="Q10" s="65"/>
      <c r="R10" s="71"/>
      <c r="S10" s="68"/>
      <c r="T10" s="72">
        <f>R10+S10</f>
        <v>0</v>
      </c>
      <c r="U10" s="68"/>
      <c r="V10" s="68"/>
      <c r="W10" s="68"/>
      <c r="X10" s="68"/>
      <c r="Y10" s="68"/>
      <c r="Z10" s="71"/>
      <c r="AA10" s="68"/>
      <c r="AB10" s="72">
        <f>Z10+AA10</f>
        <v>0</v>
      </c>
      <c r="AC10" s="68"/>
      <c r="AD10" s="68"/>
      <c r="AE10" s="68"/>
      <c r="AF10" s="68"/>
      <c r="AG10" s="68"/>
      <c r="AH10" s="71"/>
      <c r="AI10" s="68"/>
      <c r="AJ10" s="72">
        <f>AH10+AI10</f>
        <v>0</v>
      </c>
      <c r="AK10" s="68"/>
      <c r="AL10" s="68"/>
      <c r="AM10" s="68"/>
      <c r="AN10" s="68"/>
      <c r="AO10" s="68"/>
      <c r="AP10" s="71"/>
      <c r="AQ10" s="68"/>
      <c r="AR10" s="72">
        <f>AP10+AQ10</f>
        <v>0</v>
      </c>
      <c r="AS10" s="68"/>
      <c r="AT10" s="68"/>
      <c r="AU10" s="68"/>
      <c r="AV10" s="68"/>
      <c r="AW10" s="68"/>
      <c r="AX10" s="71"/>
      <c r="AY10" s="68"/>
      <c r="AZ10" s="72">
        <f>AX10+AY10</f>
        <v>0</v>
      </c>
      <c r="BA10" s="68"/>
      <c r="BB10" s="68"/>
      <c r="BC10" s="68"/>
      <c r="BD10" s="68"/>
      <c r="BE10" s="68"/>
      <c r="BF10" s="73"/>
      <c r="BG10" s="73"/>
      <c r="BH10" s="73"/>
    </row>
    <row r="11" spans="1:60" s="74" customFormat="1" x14ac:dyDescent="0.35">
      <c r="A11" s="195"/>
      <c r="B11" s="195"/>
      <c r="C11" s="195"/>
      <c r="D11" s="196"/>
      <c r="E11" s="195"/>
      <c r="F11" s="195"/>
      <c r="G11" s="195"/>
      <c r="H11" s="195"/>
      <c r="I11" s="89">
        <f>SUM(I8:I10)</f>
        <v>20637</v>
      </c>
      <c r="J11" s="90"/>
      <c r="K11" s="91">
        <f>SUM(K8:K10)</f>
        <v>189034.92</v>
      </c>
      <c r="M11" s="77">
        <f>SUM(M8:M10)</f>
        <v>0</v>
      </c>
      <c r="N11" s="77">
        <f>SUM(N8:N10)</f>
        <v>0</v>
      </c>
      <c r="O11" s="77">
        <f>SUM(O8:O10)</f>
        <v>0</v>
      </c>
      <c r="P11" s="77"/>
      <c r="Q11" s="77"/>
      <c r="R11" s="77">
        <f>SUM(R8:R10)</f>
        <v>0</v>
      </c>
      <c r="S11" s="77">
        <f>SUM(S8:S10)</f>
        <v>0</v>
      </c>
      <c r="T11" s="77">
        <f>SUM(T8:T10)</f>
        <v>0</v>
      </c>
      <c r="U11" s="77">
        <f>SUM(U8:U10)</f>
        <v>0</v>
      </c>
      <c r="V11" s="77">
        <f>SUM(V8:V10)</f>
        <v>0</v>
      </c>
      <c r="W11" s="77">
        <f>SUM(W8:W10)</f>
        <v>0</v>
      </c>
      <c r="X11" s="77">
        <f>SUM(X8:X10)</f>
        <v>0</v>
      </c>
      <c r="Y11" s="77">
        <f>SUM(Y8:Y10)</f>
        <v>0</v>
      </c>
      <c r="Z11" s="77">
        <f>SUM(Z8:Z10)</f>
        <v>0</v>
      </c>
      <c r="AA11" s="77">
        <f>SUM(AA8:AA10)</f>
        <v>0</v>
      </c>
      <c r="AB11" s="77">
        <f>SUM(AB8:AB10)</f>
        <v>0</v>
      </c>
      <c r="AC11" s="77">
        <f>SUM(AC8:AC10)</f>
        <v>0</v>
      </c>
      <c r="AD11" s="77">
        <f>SUM(AD8:AD10)</f>
        <v>0</v>
      </c>
      <c r="AE11" s="77">
        <f>SUM(AE8:AE10)</f>
        <v>0</v>
      </c>
      <c r="AF11" s="77">
        <f>SUM(AF8:AF10)</f>
        <v>0</v>
      </c>
      <c r="AG11" s="77">
        <f>SUM(AG8:AG10)</f>
        <v>0</v>
      </c>
      <c r="AH11" s="77">
        <f>SUM(AH8:AH10)</f>
        <v>0</v>
      </c>
      <c r="AI11" s="77">
        <f>SUM(AI8:AI10)</f>
        <v>0</v>
      </c>
      <c r="AJ11" s="77">
        <f>SUM(AJ8:AJ10)</f>
        <v>0</v>
      </c>
      <c r="AK11" s="77">
        <f>SUM(AK8:AK10)</f>
        <v>0</v>
      </c>
      <c r="AL11" s="77">
        <f>SUM(AL8:AL10)</f>
        <v>0</v>
      </c>
      <c r="AM11" s="77">
        <f>SUM(AM8:AM10)</f>
        <v>0</v>
      </c>
      <c r="AN11" s="77">
        <f>SUM(AN8:AN10)</f>
        <v>0</v>
      </c>
      <c r="AO11" s="77">
        <f>SUM(AO8:AO10)</f>
        <v>0</v>
      </c>
      <c r="AP11" s="77">
        <f>SUM(AP8:AP10)</f>
        <v>0</v>
      </c>
      <c r="AQ11" s="77">
        <f>SUM(AQ8:AQ10)</f>
        <v>0</v>
      </c>
      <c r="AR11" s="77">
        <f>SUM(AR8:AR10)</f>
        <v>0</v>
      </c>
      <c r="AS11" s="77">
        <f>SUM(AS8:AS10)</f>
        <v>0</v>
      </c>
      <c r="AT11" s="77">
        <f>SUM(AT8:AT10)</f>
        <v>0</v>
      </c>
      <c r="AU11" s="77">
        <f>SUM(AU8:AU10)</f>
        <v>0</v>
      </c>
      <c r="AV11" s="77">
        <f>SUM(AV8:AV10)</f>
        <v>0</v>
      </c>
      <c r="AW11" s="77">
        <f>SUM(AW8:AW10)</f>
        <v>0</v>
      </c>
      <c r="AX11" s="77">
        <f>SUM(AX8:AX10)</f>
        <v>0</v>
      </c>
      <c r="AY11" s="77">
        <f>SUM(AY8:AY10)</f>
        <v>0</v>
      </c>
      <c r="AZ11" s="77">
        <f>SUM(AZ8:AZ10)</f>
        <v>0</v>
      </c>
      <c r="BA11" s="77">
        <f>SUM(BA8:BA10)</f>
        <v>0</v>
      </c>
      <c r="BB11" s="77">
        <f>SUM(BB8:BB10)</f>
        <v>0</v>
      </c>
      <c r="BC11" s="77">
        <f>SUM(BC8:BC10)</f>
        <v>0</v>
      </c>
      <c r="BD11" s="77">
        <f>SUM(BD8:BD10)</f>
        <v>0</v>
      </c>
      <c r="BE11" s="77">
        <f>SUM(BE8:BE10)</f>
        <v>0</v>
      </c>
    </row>
    <row r="12" spans="1:60" x14ac:dyDescent="0.35">
      <c r="A12" s="78"/>
      <c r="B12" s="78"/>
      <c r="C12" s="78"/>
      <c r="D12" s="76"/>
      <c r="E12" s="78"/>
      <c r="F12" s="78"/>
      <c r="G12" s="78"/>
      <c r="H12" s="78"/>
      <c r="I12" s="79"/>
      <c r="J12" s="80"/>
    </row>
    <row r="13" spans="1:60" x14ac:dyDescent="0.35">
      <c r="A13" s="242" t="s">
        <v>55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27" t="s">
        <v>55</v>
      </c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 t="s">
        <v>55</v>
      </c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 t="s">
        <v>55</v>
      </c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</row>
    <row r="14" spans="1:60" x14ac:dyDescent="0.35">
      <c r="A14" s="246" t="s">
        <v>56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8"/>
      <c r="L14" s="244"/>
      <c r="M14" s="233"/>
      <c r="N14" s="234"/>
      <c r="O14" s="235"/>
      <c r="P14" s="233" t="s">
        <v>6</v>
      </c>
      <c r="Q14" s="235"/>
      <c r="R14" s="237" t="s">
        <v>7</v>
      </c>
      <c r="S14" s="237"/>
      <c r="T14" s="237"/>
      <c r="U14" s="55" t="s">
        <v>8</v>
      </c>
      <c r="V14" s="237" t="s">
        <v>9</v>
      </c>
      <c r="W14" s="237"/>
      <c r="X14" s="237"/>
      <c r="Y14" s="55" t="s">
        <v>10</v>
      </c>
      <c r="Z14" s="237" t="s">
        <v>11</v>
      </c>
      <c r="AA14" s="237"/>
      <c r="AB14" s="237"/>
      <c r="AC14" s="55" t="s">
        <v>8</v>
      </c>
      <c r="AD14" s="237" t="s">
        <v>9</v>
      </c>
      <c r="AE14" s="237"/>
      <c r="AF14" s="237"/>
      <c r="AG14" s="55" t="s">
        <v>10</v>
      </c>
      <c r="AH14" s="237" t="s">
        <v>11</v>
      </c>
      <c r="AI14" s="237"/>
      <c r="AJ14" s="237"/>
      <c r="AK14" s="55" t="s">
        <v>8</v>
      </c>
      <c r="AL14" s="237" t="s">
        <v>9</v>
      </c>
      <c r="AM14" s="237"/>
      <c r="AN14" s="237"/>
      <c r="AO14" s="55" t="s">
        <v>10</v>
      </c>
      <c r="AP14" s="237" t="s">
        <v>11</v>
      </c>
      <c r="AQ14" s="237"/>
      <c r="AR14" s="237"/>
      <c r="AS14" s="55" t="s">
        <v>8</v>
      </c>
      <c r="AT14" s="237" t="s">
        <v>9</v>
      </c>
      <c r="AU14" s="237"/>
      <c r="AV14" s="237"/>
      <c r="AW14" s="55" t="s">
        <v>10</v>
      </c>
      <c r="AX14" s="237" t="s">
        <v>11</v>
      </c>
      <c r="AY14" s="237"/>
      <c r="AZ14" s="237"/>
      <c r="BA14" s="55" t="s">
        <v>8</v>
      </c>
      <c r="BB14" s="237" t="s">
        <v>9</v>
      </c>
      <c r="BC14" s="237"/>
      <c r="BD14" s="237"/>
      <c r="BE14" s="55" t="s">
        <v>10</v>
      </c>
      <c r="BF14" s="233"/>
      <c r="BG14" s="234"/>
      <c r="BH14" s="235"/>
    </row>
    <row r="15" spans="1:60" x14ac:dyDescent="0.35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5"/>
      <c r="M15" s="224" t="s">
        <v>28</v>
      </c>
      <c r="N15" s="225"/>
      <c r="O15" s="226"/>
      <c r="P15" s="229"/>
      <c r="Q15" s="230"/>
      <c r="R15" s="224" t="s">
        <v>29</v>
      </c>
      <c r="S15" s="225"/>
      <c r="T15" s="225"/>
      <c r="U15" s="225"/>
      <c r="V15" s="225"/>
      <c r="W15" s="225"/>
      <c r="X15" s="225"/>
      <c r="Y15" s="226"/>
      <c r="Z15" s="224" t="s">
        <v>30</v>
      </c>
      <c r="AA15" s="225"/>
      <c r="AB15" s="225"/>
      <c r="AC15" s="225"/>
      <c r="AD15" s="225"/>
      <c r="AE15" s="225"/>
      <c r="AF15" s="225"/>
      <c r="AG15" s="226"/>
      <c r="AH15" s="224" t="s">
        <v>31</v>
      </c>
      <c r="AI15" s="225"/>
      <c r="AJ15" s="225"/>
      <c r="AK15" s="225"/>
      <c r="AL15" s="225"/>
      <c r="AM15" s="225"/>
      <c r="AN15" s="225"/>
      <c r="AO15" s="226"/>
      <c r="AP15" s="224" t="s">
        <v>32</v>
      </c>
      <c r="AQ15" s="225"/>
      <c r="AR15" s="225"/>
      <c r="AS15" s="225"/>
      <c r="AT15" s="225"/>
      <c r="AU15" s="225"/>
      <c r="AV15" s="225"/>
      <c r="AW15" s="226"/>
      <c r="AX15" s="224" t="s">
        <v>33</v>
      </c>
      <c r="AY15" s="225"/>
      <c r="AZ15" s="225"/>
      <c r="BA15" s="225"/>
      <c r="BB15" s="225"/>
      <c r="BC15" s="225"/>
      <c r="BD15" s="225"/>
      <c r="BE15" s="226"/>
      <c r="BF15" s="58"/>
      <c r="BG15" s="58"/>
      <c r="BH15" s="58"/>
    </row>
    <row r="16" spans="1:60" ht="72.5" x14ac:dyDescent="0.35">
      <c r="A16" s="83" t="s">
        <v>64</v>
      </c>
      <c r="B16" s="83" t="s">
        <v>13</v>
      </c>
      <c r="C16" s="83" t="s">
        <v>14</v>
      </c>
      <c r="D16" s="83" t="s">
        <v>15</v>
      </c>
      <c r="E16" s="84" t="s">
        <v>16</v>
      </c>
      <c r="F16" s="83" t="s">
        <v>17</v>
      </c>
      <c r="G16" s="83" t="s">
        <v>18</v>
      </c>
      <c r="H16" s="84" t="s">
        <v>19</v>
      </c>
      <c r="I16" s="85" t="s">
        <v>20</v>
      </c>
      <c r="J16" s="85" t="s">
        <v>65</v>
      </c>
      <c r="K16" s="83" t="s">
        <v>67</v>
      </c>
      <c r="L16" s="86"/>
      <c r="M16" s="62" t="s">
        <v>35</v>
      </c>
      <c r="N16" s="62" t="s">
        <v>36</v>
      </c>
      <c r="O16" s="62" t="s">
        <v>37</v>
      </c>
      <c r="P16" s="62" t="s">
        <v>38</v>
      </c>
      <c r="Q16" s="62" t="s">
        <v>39</v>
      </c>
      <c r="R16" s="62" t="s">
        <v>40</v>
      </c>
      <c r="S16" s="62" t="s">
        <v>41</v>
      </c>
      <c r="T16" s="62" t="s">
        <v>42</v>
      </c>
      <c r="U16" s="62" t="s">
        <v>43</v>
      </c>
      <c r="V16" s="62" t="s">
        <v>35</v>
      </c>
      <c r="W16" s="62" t="s">
        <v>36</v>
      </c>
      <c r="X16" s="62" t="s">
        <v>44</v>
      </c>
      <c r="Y16" s="62" t="s">
        <v>45</v>
      </c>
      <c r="Z16" s="62" t="s">
        <v>40</v>
      </c>
      <c r="AA16" s="62" t="s">
        <v>41</v>
      </c>
      <c r="AB16" s="62" t="s">
        <v>42</v>
      </c>
      <c r="AC16" s="62" t="s">
        <v>43</v>
      </c>
      <c r="AD16" s="62" t="s">
        <v>35</v>
      </c>
      <c r="AE16" s="62" t="s">
        <v>36</v>
      </c>
      <c r="AF16" s="62" t="s">
        <v>44</v>
      </c>
      <c r="AG16" s="62" t="s">
        <v>45</v>
      </c>
      <c r="AH16" s="62" t="s">
        <v>40</v>
      </c>
      <c r="AI16" s="62" t="s">
        <v>41</v>
      </c>
      <c r="AJ16" s="62" t="s">
        <v>42</v>
      </c>
      <c r="AK16" s="62" t="s">
        <v>43</v>
      </c>
      <c r="AL16" s="62" t="s">
        <v>35</v>
      </c>
      <c r="AM16" s="62" t="s">
        <v>36</v>
      </c>
      <c r="AN16" s="62" t="s">
        <v>44</v>
      </c>
      <c r="AO16" s="62" t="s">
        <v>45</v>
      </c>
      <c r="AP16" s="62" t="s">
        <v>40</v>
      </c>
      <c r="AQ16" s="62" t="s">
        <v>41</v>
      </c>
      <c r="AR16" s="62" t="s">
        <v>42</v>
      </c>
      <c r="AS16" s="62" t="s">
        <v>43</v>
      </c>
      <c r="AT16" s="62" t="s">
        <v>35</v>
      </c>
      <c r="AU16" s="62" t="s">
        <v>36</v>
      </c>
      <c r="AV16" s="62" t="s">
        <v>44</v>
      </c>
      <c r="AW16" s="62" t="s">
        <v>45</v>
      </c>
      <c r="AX16" s="62" t="s">
        <v>40</v>
      </c>
      <c r="AY16" s="62" t="s">
        <v>41</v>
      </c>
      <c r="AZ16" s="62" t="s">
        <v>42</v>
      </c>
      <c r="BA16" s="62" t="s">
        <v>43</v>
      </c>
      <c r="BB16" s="62" t="s">
        <v>35</v>
      </c>
      <c r="BC16" s="62" t="s">
        <v>36</v>
      </c>
      <c r="BD16" s="62" t="s">
        <v>44</v>
      </c>
      <c r="BE16" s="62" t="s">
        <v>45</v>
      </c>
      <c r="BF16" s="63" t="s">
        <v>46</v>
      </c>
      <c r="BG16" s="63" t="s">
        <v>47</v>
      </c>
      <c r="BH16" s="63" t="s">
        <v>48</v>
      </c>
    </row>
    <row r="17" spans="1:60" s="74" customFormat="1" x14ac:dyDescent="0.35">
      <c r="A17" s="69"/>
      <c r="B17" s="64" t="s">
        <v>152</v>
      </c>
      <c r="C17" s="64" t="s">
        <v>153</v>
      </c>
      <c r="D17" s="65" t="s">
        <v>154</v>
      </c>
      <c r="E17" s="69"/>
      <c r="F17" s="69"/>
      <c r="G17" s="69"/>
      <c r="H17" s="69"/>
      <c r="I17" s="69"/>
      <c r="J17" s="69"/>
      <c r="K17" s="68">
        <f>I17*9.16</f>
        <v>0</v>
      </c>
      <c r="L17" s="69"/>
      <c r="M17" s="68"/>
      <c r="N17" s="68"/>
      <c r="O17" s="68"/>
      <c r="P17" s="65"/>
      <c r="Q17" s="69"/>
      <c r="R17" s="68"/>
      <c r="S17" s="68"/>
      <c r="T17" s="72">
        <f>R17+S17</f>
        <v>0</v>
      </c>
      <c r="U17" s="68"/>
      <c r="V17" s="68"/>
      <c r="W17" s="68"/>
      <c r="X17" s="68"/>
      <c r="Y17" s="68"/>
      <c r="Z17" s="68"/>
      <c r="AA17" s="68"/>
      <c r="AB17" s="72">
        <f>Z17+AA17</f>
        <v>0</v>
      </c>
      <c r="AC17" s="68"/>
      <c r="AD17" s="68"/>
      <c r="AE17" s="68"/>
      <c r="AF17" s="68"/>
      <c r="AG17" s="68"/>
      <c r="AH17" s="68"/>
      <c r="AI17" s="68"/>
      <c r="AJ17" s="72">
        <f>AH17+AI17</f>
        <v>0</v>
      </c>
      <c r="AK17" s="68"/>
      <c r="AL17" s="68"/>
      <c r="AM17" s="68"/>
      <c r="AN17" s="68"/>
      <c r="AO17" s="68"/>
      <c r="AP17" s="68"/>
      <c r="AQ17" s="68"/>
      <c r="AR17" s="72">
        <f>AP17+AQ17</f>
        <v>0</v>
      </c>
      <c r="AS17" s="68"/>
      <c r="AT17" s="68"/>
      <c r="AU17" s="68"/>
      <c r="AV17" s="68"/>
      <c r="AW17" s="68"/>
      <c r="AX17" s="68"/>
      <c r="AY17" s="68"/>
      <c r="AZ17" s="72">
        <f>AX17+AY17</f>
        <v>0</v>
      </c>
      <c r="BA17" s="68"/>
      <c r="BB17" s="68"/>
      <c r="BC17" s="68"/>
      <c r="BD17" s="68"/>
      <c r="BE17" s="68"/>
      <c r="BF17" s="69"/>
      <c r="BG17" s="69"/>
      <c r="BH17" s="69"/>
    </row>
    <row r="18" spans="1:60" s="74" customFormat="1" x14ac:dyDescent="0.35">
      <c r="A18" s="69"/>
      <c r="B18" s="64" t="s">
        <v>152</v>
      </c>
      <c r="C18" s="64" t="s">
        <v>153</v>
      </c>
      <c r="D18" s="65" t="s">
        <v>154</v>
      </c>
      <c r="E18" s="69"/>
      <c r="F18" s="69"/>
      <c r="G18" s="69"/>
      <c r="H18" s="69"/>
      <c r="I18" s="69"/>
      <c r="J18" s="69"/>
      <c r="K18" s="68">
        <f t="shared" ref="K18:K30" si="0">I18*9.16</f>
        <v>0</v>
      </c>
      <c r="L18" s="69"/>
      <c r="M18" s="68"/>
      <c r="N18" s="68"/>
      <c r="O18" s="68"/>
      <c r="P18" s="65"/>
      <c r="Q18" s="69"/>
      <c r="R18" s="68"/>
      <c r="S18" s="68"/>
      <c r="T18" s="72">
        <f t="shared" ref="T18:T30" si="1">R18+S18</f>
        <v>0</v>
      </c>
      <c r="U18" s="68"/>
      <c r="V18" s="68"/>
      <c r="W18" s="68"/>
      <c r="X18" s="68"/>
      <c r="Y18" s="68"/>
      <c r="Z18" s="68"/>
      <c r="AA18" s="68"/>
      <c r="AB18" s="72">
        <f t="shared" ref="AB18:AB30" si="2">Z18+AA18</f>
        <v>0</v>
      </c>
      <c r="AC18" s="68"/>
      <c r="AD18" s="68"/>
      <c r="AE18" s="68"/>
      <c r="AF18" s="68"/>
      <c r="AG18" s="68"/>
      <c r="AH18" s="68"/>
      <c r="AI18" s="68"/>
      <c r="AJ18" s="72">
        <f t="shared" ref="AJ18:AJ30" si="3">AH18+AI18</f>
        <v>0</v>
      </c>
      <c r="AK18" s="68"/>
      <c r="AL18" s="68"/>
      <c r="AM18" s="68"/>
      <c r="AN18" s="68"/>
      <c r="AO18" s="68"/>
      <c r="AP18" s="68"/>
      <c r="AQ18" s="68"/>
      <c r="AR18" s="72">
        <f t="shared" ref="AR18:AR30" si="4">AP18+AQ18</f>
        <v>0</v>
      </c>
      <c r="AS18" s="68"/>
      <c r="AT18" s="68"/>
      <c r="AU18" s="68"/>
      <c r="AV18" s="68"/>
      <c r="AW18" s="68"/>
      <c r="AX18" s="68"/>
      <c r="AY18" s="68"/>
      <c r="AZ18" s="72">
        <f t="shared" ref="AZ18:AZ30" si="5">AX18+AY18</f>
        <v>0</v>
      </c>
      <c r="BA18" s="68"/>
      <c r="BB18" s="68"/>
      <c r="BC18" s="68"/>
      <c r="BD18" s="68"/>
      <c r="BE18" s="68"/>
      <c r="BF18" s="69"/>
      <c r="BG18" s="69"/>
      <c r="BH18" s="69"/>
    </row>
    <row r="19" spans="1:60" s="74" customFormat="1" x14ac:dyDescent="0.35">
      <c r="A19" s="69"/>
      <c r="B19" s="64" t="s">
        <v>152</v>
      </c>
      <c r="C19" s="64" t="s">
        <v>153</v>
      </c>
      <c r="D19" s="65" t="s">
        <v>154</v>
      </c>
      <c r="E19" s="69"/>
      <c r="F19" s="69"/>
      <c r="G19" s="69"/>
      <c r="H19" s="69"/>
      <c r="I19" s="69"/>
      <c r="J19" s="69"/>
      <c r="K19" s="68">
        <f t="shared" si="0"/>
        <v>0</v>
      </c>
      <c r="L19" s="69"/>
      <c r="M19" s="68"/>
      <c r="N19" s="68"/>
      <c r="O19" s="68"/>
      <c r="P19" s="65"/>
      <c r="Q19" s="69"/>
      <c r="R19" s="68"/>
      <c r="S19" s="68"/>
      <c r="T19" s="72">
        <f t="shared" si="1"/>
        <v>0</v>
      </c>
      <c r="U19" s="68"/>
      <c r="V19" s="68"/>
      <c r="W19" s="68"/>
      <c r="X19" s="68"/>
      <c r="Y19" s="68"/>
      <c r="Z19" s="68"/>
      <c r="AA19" s="68"/>
      <c r="AB19" s="72">
        <f t="shared" si="2"/>
        <v>0</v>
      </c>
      <c r="AC19" s="68"/>
      <c r="AD19" s="68"/>
      <c r="AE19" s="68"/>
      <c r="AF19" s="68"/>
      <c r="AG19" s="68"/>
      <c r="AH19" s="68"/>
      <c r="AI19" s="68"/>
      <c r="AJ19" s="72">
        <f t="shared" si="3"/>
        <v>0</v>
      </c>
      <c r="AK19" s="68"/>
      <c r="AL19" s="68"/>
      <c r="AM19" s="68"/>
      <c r="AN19" s="68"/>
      <c r="AO19" s="68"/>
      <c r="AP19" s="68"/>
      <c r="AQ19" s="68"/>
      <c r="AR19" s="72">
        <f t="shared" si="4"/>
        <v>0</v>
      </c>
      <c r="AS19" s="68"/>
      <c r="AT19" s="68"/>
      <c r="AU19" s="68"/>
      <c r="AV19" s="68"/>
      <c r="AW19" s="68"/>
      <c r="AX19" s="68"/>
      <c r="AY19" s="68"/>
      <c r="AZ19" s="72">
        <f t="shared" si="5"/>
        <v>0</v>
      </c>
      <c r="BA19" s="68"/>
      <c r="BB19" s="68"/>
      <c r="BC19" s="68"/>
      <c r="BD19" s="68"/>
      <c r="BE19" s="68"/>
      <c r="BF19" s="69"/>
      <c r="BG19" s="69"/>
      <c r="BH19" s="69"/>
    </row>
    <row r="20" spans="1:60" s="74" customFormat="1" x14ac:dyDescent="0.35">
      <c r="A20" s="69"/>
      <c r="B20" s="64" t="s">
        <v>152</v>
      </c>
      <c r="C20" s="64" t="s">
        <v>153</v>
      </c>
      <c r="D20" s="65" t="s">
        <v>154</v>
      </c>
      <c r="E20" s="69"/>
      <c r="F20" s="69"/>
      <c r="G20" s="69"/>
      <c r="H20" s="69"/>
      <c r="I20" s="69"/>
      <c r="J20" s="69"/>
      <c r="K20" s="68">
        <f t="shared" si="0"/>
        <v>0</v>
      </c>
      <c r="L20" s="69"/>
      <c r="M20" s="68"/>
      <c r="N20" s="68"/>
      <c r="O20" s="68"/>
      <c r="P20" s="65"/>
      <c r="Q20" s="69"/>
      <c r="R20" s="68"/>
      <c r="S20" s="68"/>
      <c r="T20" s="72">
        <f t="shared" si="1"/>
        <v>0</v>
      </c>
      <c r="U20" s="68"/>
      <c r="V20" s="68"/>
      <c r="W20" s="68"/>
      <c r="X20" s="68"/>
      <c r="Y20" s="68"/>
      <c r="Z20" s="68"/>
      <c r="AA20" s="68"/>
      <c r="AB20" s="72">
        <f t="shared" si="2"/>
        <v>0</v>
      </c>
      <c r="AC20" s="68"/>
      <c r="AD20" s="68"/>
      <c r="AE20" s="68"/>
      <c r="AF20" s="68"/>
      <c r="AG20" s="68"/>
      <c r="AH20" s="68"/>
      <c r="AI20" s="68"/>
      <c r="AJ20" s="72">
        <f t="shared" si="3"/>
        <v>0</v>
      </c>
      <c r="AK20" s="68"/>
      <c r="AL20" s="68"/>
      <c r="AM20" s="68"/>
      <c r="AN20" s="68"/>
      <c r="AO20" s="68"/>
      <c r="AP20" s="68"/>
      <c r="AQ20" s="68"/>
      <c r="AR20" s="72">
        <f t="shared" si="4"/>
        <v>0</v>
      </c>
      <c r="AS20" s="68"/>
      <c r="AT20" s="68"/>
      <c r="AU20" s="68"/>
      <c r="AV20" s="68"/>
      <c r="AW20" s="68"/>
      <c r="AX20" s="68"/>
      <c r="AY20" s="68"/>
      <c r="AZ20" s="72">
        <f t="shared" si="5"/>
        <v>0</v>
      </c>
      <c r="BA20" s="68"/>
      <c r="BB20" s="68"/>
      <c r="BC20" s="68"/>
      <c r="BD20" s="68"/>
      <c r="BE20" s="68"/>
      <c r="BF20" s="69"/>
      <c r="BG20" s="69"/>
      <c r="BH20" s="69"/>
    </row>
    <row r="21" spans="1:60" s="74" customFormat="1" x14ac:dyDescent="0.35">
      <c r="A21" s="69"/>
      <c r="B21" s="64" t="s">
        <v>152</v>
      </c>
      <c r="C21" s="64" t="s">
        <v>153</v>
      </c>
      <c r="D21" s="65" t="s">
        <v>154</v>
      </c>
      <c r="E21" s="69"/>
      <c r="F21" s="69"/>
      <c r="G21" s="69"/>
      <c r="H21" s="69"/>
      <c r="I21" s="69"/>
      <c r="J21" s="69"/>
      <c r="K21" s="68">
        <f t="shared" si="0"/>
        <v>0</v>
      </c>
      <c r="L21" s="69"/>
      <c r="M21" s="68"/>
      <c r="N21" s="68"/>
      <c r="O21" s="68"/>
      <c r="P21" s="65"/>
      <c r="Q21" s="69"/>
      <c r="R21" s="68"/>
      <c r="S21" s="68"/>
      <c r="T21" s="72">
        <f t="shared" si="1"/>
        <v>0</v>
      </c>
      <c r="U21" s="68"/>
      <c r="V21" s="68"/>
      <c r="W21" s="68"/>
      <c r="X21" s="68"/>
      <c r="Y21" s="68"/>
      <c r="Z21" s="68"/>
      <c r="AA21" s="68"/>
      <c r="AB21" s="72">
        <f t="shared" si="2"/>
        <v>0</v>
      </c>
      <c r="AC21" s="68"/>
      <c r="AD21" s="68"/>
      <c r="AE21" s="68"/>
      <c r="AF21" s="68"/>
      <c r="AG21" s="68"/>
      <c r="AH21" s="68"/>
      <c r="AI21" s="68"/>
      <c r="AJ21" s="72">
        <f t="shared" si="3"/>
        <v>0</v>
      </c>
      <c r="AK21" s="68"/>
      <c r="AL21" s="68"/>
      <c r="AM21" s="68"/>
      <c r="AN21" s="68"/>
      <c r="AO21" s="68"/>
      <c r="AP21" s="68"/>
      <c r="AQ21" s="68"/>
      <c r="AR21" s="72">
        <f t="shared" si="4"/>
        <v>0</v>
      </c>
      <c r="AS21" s="68"/>
      <c r="AT21" s="68"/>
      <c r="AU21" s="68"/>
      <c r="AV21" s="68"/>
      <c r="AW21" s="68"/>
      <c r="AX21" s="68"/>
      <c r="AY21" s="68"/>
      <c r="AZ21" s="72">
        <f t="shared" si="5"/>
        <v>0</v>
      </c>
      <c r="BA21" s="68"/>
      <c r="BB21" s="68"/>
      <c r="BC21" s="68"/>
      <c r="BD21" s="68"/>
      <c r="BE21" s="68"/>
      <c r="BF21" s="69"/>
      <c r="BG21" s="69"/>
      <c r="BH21" s="69"/>
    </row>
    <row r="22" spans="1:60" s="74" customFormat="1" x14ac:dyDescent="0.35">
      <c r="A22" s="69"/>
      <c r="B22" s="64" t="s">
        <v>152</v>
      </c>
      <c r="C22" s="64" t="s">
        <v>153</v>
      </c>
      <c r="D22" s="65" t="s">
        <v>154</v>
      </c>
      <c r="E22" s="69"/>
      <c r="F22" s="69"/>
      <c r="G22" s="69"/>
      <c r="H22" s="69"/>
      <c r="I22" s="69"/>
      <c r="J22" s="69"/>
      <c r="K22" s="68">
        <f t="shared" si="0"/>
        <v>0</v>
      </c>
      <c r="L22" s="69"/>
      <c r="M22" s="68"/>
      <c r="N22" s="68"/>
      <c r="O22" s="68"/>
      <c r="P22" s="65"/>
      <c r="Q22" s="69"/>
      <c r="R22" s="68"/>
      <c r="S22" s="68"/>
      <c r="T22" s="72">
        <f t="shared" si="1"/>
        <v>0</v>
      </c>
      <c r="U22" s="68"/>
      <c r="V22" s="68"/>
      <c r="W22" s="68"/>
      <c r="X22" s="68"/>
      <c r="Y22" s="68"/>
      <c r="Z22" s="68"/>
      <c r="AA22" s="68"/>
      <c r="AB22" s="72">
        <f t="shared" si="2"/>
        <v>0</v>
      </c>
      <c r="AC22" s="68"/>
      <c r="AD22" s="68"/>
      <c r="AE22" s="68"/>
      <c r="AF22" s="68"/>
      <c r="AG22" s="68"/>
      <c r="AH22" s="68"/>
      <c r="AI22" s="68"/>
      <c r="AJ22" s="72">
        <f t="shared" si="3"/>
        <v>0</v>
      </c>
      <c r="AK22" s="68"/>
      <c r="AL22" s="68"/>
      <c r="AM22" s="68"/>
      <c r="AN22" s="68"/>
      <c r="AO22" s="68"/>
      <c r="AP22" s="68"/>
      <c r="AQ22" s="68"/>
      <c r="AR22" s="72">
        <f t="shared" si="4"/>
        <v>0</v>
      </c>
      <c r="AS22" s="68"/>
      <c r="AT22" s="68"/>
      <c r="AU22" s="68"/>
      <c r="AV22" s="68"/>
      <c r="AW22" s="68"/>
      <c r="AX22" s="68"/>
      <c r="AY22" s="68"/>
      <c r="AZ22" s="72">
        <f t="shared" si="5"/>
        <v>0</v>
      </c>
      <c r="BA22" s="68"/>
      <c r="BB22" s="68"/>
      <c r="BC22" s="68"/>
      <c r="BD22" s="68"/>
      <c r="BE22" s="68"/>
      <c r="BF22" s="69"/>
      <c r="BG22" s="69"/>
      <c r="BH22" s="69"/>
    </row>
    <row r="23" spans="1:60" s="74" customFormat="1" x14ac:dyDescent="0.35">
      <c r="A23" s="69"/>
      <c r="B23" s="64" t="s">
        <v>152</v>
      </c>
      <c r="C23" s="64" t="s">
        <v>153</v>
      </c>
      <c r="D23" s="65" t="s">
        <v>154</v>
      </c>
      <c r="E23" s="69"/>
      <c r="F23" s="69"/>
      <c r="G23" s="69"/>
      <c r="H23" s="69"/>
      <c r="I23" s="69"/>
      <c r="J23" s="69"/>
      <c r="K23" s="68">
        <f t="shared" si="0"/>
        <v>0</v>
      </c>
      <c r="L23" s="69"/>
      <c r="M23" s="68"/>
      <c r="N23" s="68"/>
      <c r="O23" s="68"/>
      <c r="P23" s="65"/>
      <c r="Q23" s="69"/>
      <c r="R23" s="68"/>
      <c r="S23" s="68"/>
      <c r="T23" s="72">
        <f t="shared" si="1"/>
        <v>0</v>
      </c>
      <c r="U23" s="68"/>
      <c r="V23" s="68"/>
      <c r="W23" s="68"/>
      <c r="X23" s="68"/>
      <c r="Y23" s="68"/>
      <c r="Z23" s="68"/>
      <c r="AA23" s="68"/>
      <c r="AB23" s="72">
        <f t="shared" si="2"/>
        <v>0</v>
      </c>
      <c r="AC23" s="68"/>
      <c r="AD23" s="68"/>
      <c r="AE23" s="68"/>
      <c r="AF23" s="68"/>
      <c r="AG23" s="68"/>
      <c r="AH23" s="68"/>
      <c r="AI23" s="68"/>
      <c r="AJ23" s="72">
        <f t="shared" si="3"/>
        <v>0</v>
      </c>
      <c r="AK23" s="68"/>
      <c r="AL23" s="68"/>
      <c r="AM23" s="68"/>
      <c r="AN23" s="68"/>
      <c r="AO23" s="68"/>
      <c r="AP23" s="68"/>
      <c r="AQ23" s="68"/>
      <c r="AR23" s="72">
        <f t="shared" si="4"/>
        <v>0</v>
      </c>
      <c r="AS23" s="68"/>
      <c r="AT23" s="68"/>
      <c r="AU23" s="68"/>
      <c r="AV23" s="68"/>
      <c r="AW23" s="68"/>
      <c r="AX23" s="68"/>
      <c r="AY23" s="68"/>
      <c r="AZ23" s="72">
        <f t="shared" si="5"/>
        <v>0</v>
      </c>
      <c r="BA23" s="68"/>
      <c r="BB23" s="68"/>
      <c r="BC23" s="68"/>
      <c r="BD23" s="68"/>
      <c r="BE23" s="68"/>
      <c r="BF23" s="69"/>
      <c r="BG23" s="69"/>
      <c r="BH23" s="69"/>
    </row>
    <row r="24" spans="1:60" s="74" customFormat="1" x14ac:dyDescent="0.35">
      <c r="A24" s="69"/>
      <c r="B24" s="64" t="s">
        <v>152</v>
      </c>
      <c r="C24" s="64" t="s">
        <v>153</v>
      </c>
      <c r="D24" s="65" t="s">
        <v>154</v>
      </c>
      <c r="E24" s="69"/>
      <c r="F24" s="69"/>
      <c r="G24" s="69"/>
      <c r="H24" s="69"/>
      <c r="I24" s="69"/>
      <c r="J24" s="69"/>
      <c r="K24" s="68">
        <f t="shared" si="0"/>
        <v>0</v>
      </c>
      <c r="L24" s="69"/>
      <c r="M24" s="68"/>
      <c r="N24" s="68"/>
      <c r="O24" s="68"/>
      <c r="P24" s="65"/>
      <c r="Q24" s="69"/>
      <c r="R24" s="68"/>
      <c r="S24" s="68"/>
      <c r="T24" s="72">
        <f t="shared" si="1"/>
        <v>0</v>
      </c>
      <c r="U24" s="68"/>
      <c r="V24" s="68"/>
      <c r="W24" s="68"/>
      <c r="X24" s="68"/>
      <c r="Y24" s="68"/>
      <c r="Z24" s="68"/>
      <c r="AA24" s="68"/>
      <c r="AB24" s="72">
        <f t="shared" si="2"/>
        <v>0</v>
      </c>
      <c r="AC24" s="68"/>
      <c r="AD24" s="68"/>
      <c r="AE24" s="68"/>
      <c r="AF24" s="68"/>
      <c r="AG24" s="68"/>
      <c r="AH24" s="68"/>
      <c r="AI24" s="68"/>
      <c r="AJ24" s="72">
        <f t="shared" si="3"/>
        <v>0</v>
      </c>
      <c r="AK24" s="68"/>
      <c r="AL24" s="68"/>
      <c r="AM24" s="68"/>
      <c r="AN24" s="68"/>
      <c r="AO24" s="68"/>
      <c r="AP24" s="68"/>
      <c r="AQ24" s="68"/>
      <c r="AR24" s="72">
        <f t="shared" si="4"/>
        <v>0</v>
      </c>
      <c r="AS24" s="68"/>
      <c r="AT24" s="68"/>
      <c r="AU24" s="68"/>
      <c r="AV24" s="68"/>
      <c r="AW24" s="68"/>
      <c r="AX24" s="68"/>
      <c r="AY24" s="68"/>
      <c r="AZ24" s="72">
        <f t="shared" si="5"/>
        <v>0</v>
      </c>
      <c r="BA24" s="68"/>
      <c r="BB24" s="68"/>
      <c r="BC24" s="68"/>
      <c r="BD24" s="68"/>
      <c r="BE24" s="68"/>
      <c r="BF24" s="69"/>
      <c r="BG24" s="69"/>
      <c r="BH24" s="69"/>
    </row>
    <row r="25" spans="1:60" s="74" customFormat="1" x14ac:dyDescent="0.35">
      <c r="A25" s="69"/>
      <c r="B25" s="64" t="s">
        <v>152</v>
      </c>
      <c r="C25" s="64" t="s">
        <v>153</v>
      </c>
      <c r="D25" s="65" t="s">
        <v>154</v>
      </c>
      <c r="E25" s="69"/>
      <c r="F25" s="69"/>
      <c r="G25" s="69"/>
      <c r="H25" s="69"/>
      <c r="I25" s="69"/>
      <c r="J25" s="69"/>
      <c r="K25" s="68">
        <f t="shared" si="0"/>
        <v>0</v>
      </c>
      <c r="L25" s="69"/>
      <c r="M25" s="68"/>
      <c r="N25" s="68"/>
      <c r="O25" s="68"/>
      <c r="P25" s="65"/>
      <c r="Q25" s="69"/>
      <c r="R25" s="68"/>
      <c r="S25" s="68"/>
      <c r="T25" s="72">
        <f t="shared" si="1"/>
        <v>0</v>
      </c>
      <c r="U25" s="68"/>
      <c r="V25" s="68"/>
      <c r="W25" s="68"/>
      <c r="X25" s="68"/>
      <c r="Y25" s="68"/>
      <c r="Z25" s="68"/>
      <c r="AA25" s="68"/>
      <c r="AB25" s="72">
        <f t="shared" si="2"/>
        <v>0</v>
      </c>
      <c r="AC25" s="68"/>
      <c r="AD25" s="68"/>
      <c r="AE25" s="68"/>
      <c r="AF25" s="68"/>
      <c r="AG25" s="68"/>
      <c r="AH25" s="68"/>
      <c r="AI25" s="68"/>
      <c r="AJ25" s="72">
        <f t="shared" si="3"/>
        <v>0</v>
      </c>
      <c r="AK25" s="68"/>
      <c r="AL25" s="68"/>
      <c r="AM25" s="68"/>
      <c r="AN25" s="68"/>
      <c r="AO25" s="68"/>
      <c r="AP25" s="68"/>
      <c r="AQ25" s="68"/>
      <c r="AR25" s="72">
        <f t="shared" si="4"/>
        <v>0</v>
      </c>
      <c r="AS25" s="68"/>
      <c r="AT25" s="68"/>
      <c r="AU25" s="68"/>
      <c r="AV25" s="68"/>
      <c r="AW25" s="68"/>
      <c r="AX25" s="68"/>
      <c r="AY25" s="68"/>
      <c r="AZ25" s="72">
        <f t="shared" si="5"/>
        <v>0</v>
      </c>
      <c r="BA25" s="68"/>
      <c r="BB25" s="68"/>
      <c r="BC25" s="68"/>
      <c r="BD25" s="68"/>
      <c r="BE25" s="68"/>
      <c r="BF25" s="69"/>
      <c r="BG25" s="69"/>
      <c r="BH25" s="69"/>
    </row>
    <row r="26" spans="1:60" s="74" customFormat="1" x14ac:dyDescent="0.35">
      <c r="A26" s="69"/>
      <c r="B26" s="64" t="s">
        <v>152</v>
      </c>
      <c r="C26" s="64" t="s">
        <v>153</v>
      </c>
      <c r="D26" s="65" t="s">
        <v>154</v>
      </c>
      <c r="E26" s="69"/>
      <c r="F26" s="69"/>
      <c r="G26" s="69"/>
      <c r="H26" s="69"/>
      <c r="I26" s="69"/>
      <c r="J26" s="69"/>
      <c r="K26" s="68">
        <f t="shared" si="0"/>
        <v>0</v>
      </c>
      <c r="L26" s="69"/>
      <c r="M26" s="68"/>
      <c r="N26" s="68"/>
      <c r="O26" s="68"/>
      <c r="P26" s="65"/>
      <c r="Q26" s="69"/>
      <c r="R26" s="68"/>
      <c r="S26" s="68"/>
      <c r="T26" s="72">
        <f t="shared" si="1"/>
        <v>0</v>
      </c>
      <c r="U26" s="68"/>
      <c r="V26" s="68"/>
      <c r="W26" s="68"/>
      <c r="X26" s="68"/>
      <c r="Y26" s="68"/>
      <c r="Z26" s="68"/>
      <c r="AA26" s="68"/>
      <c r="AB26" s="72">
        <f t="shared" si="2"/>
        <v>0</v>
      </c>
      <c r="AC26" s="68"/>
      <c r="AD26" s="68"/>
      <c r="AE26" s="68"/>
      <c r="AF26" s="68"/>
      <c r="AG26" s="68"/>
      <c r="AH26" s="68"/>
      <c r="AI26" s="68"/>
      <c r="AJ26" s="72">
        <f t="shared" si="3"/>
        <v>0</v>
      </c>
      <c r="AK26" s="68"/>
      <c r="AL26" s="68"/>
      <c r="AM26" s="68"/>
      <c r="AN26" s="68"/>
      <c r="AO26" s="68"/>
      <c r="AP26" s="68"/>
      <c r="AQ26" s="68"/>
      <c r="AR26" s="72">
        <f t="shared" si="4"/>
        <v>0</v>
      </c>
      <c r="AS26" s="68"/>
      <c r="AT26" s="68"/>
      <c r="AU26" s="68"/>
      <c r="AV26" s="68"/>
      <c r="AW26" s="68"/>
      <c r="AX26" s="68"/>
      <c r="AY26" s="68"/>
      <c r="AZ26" s="72">
        <f t="shared" si="5"/>
        <v>0</v>
      </c>
      <c r="BA26" s="68"/>
      <c r="BB26" s="68"/>
      <c r="BC26" s="68"/>
      <c r="BD26" s="68"/>
      <c r="BE26" s="68"/>
      <c r="BF26" s="69"/>
      <c r="BG26" s="69"/>
      <c r="BH26" s="69"/>
    </row>
    <row r="27" spans="1:60" s="74" customFormat="1" x14ac:dyDescent="0.35">
      <c r="A27" s="69"/>
      <c r="B27" s="64" t="s">
        <v>152</v>
      </c>
      <c r="C27" s="64" t="s">
        <v>153</v>
      </c>
      <c r="D27" s="65" t="s">
        <v>154</v>
      </c>
      <c r="E27" s="69"/>
      <c r="F27" s="69"/>
      <c r="G27" s="69"/>
      <c r="H27" s="69"/>
      <c r="I27" s="69"/>
      <c r="J27" s="69"/>
      <c r="K27" s="68">
        <f t="shared" si="0"/>
        <v>0</v>
      </c>
      <c r="L27" s="69"/>
      <c r="M27" s="68"/>
      <c r="N27" s="68"/>
      <c r="O27" s="68"/>
      <c r="P27" s="65"/>
      <c r="Q27" s="69"/>
      <c r="R27" s="68"/>
      <c r="S27" s="68"/>
      <c r="T27" s="72">
        <f t="shared" si="1"/>
        <v>0</v>
      </c>
      <c r="U27" s="68"/>
      <c r="V27" s="68"/>
      <c r="W27" s="68"/>
      <c r="X27" s="68"/>
      <c r="Y27" s="68"/>
      <c r="Z27" s="68"/>
      <c r="AA27" s="68"/>
      <c r="AB27" s="72">
        <f t="shared" si="2"/>
        <v>0</v>
      </c>
      <c r="AC27" s="68"/>
      <c r="AD27" s="68"/>
      <c r="AE27" s="68"/>
      <c r="AF27" s="68"/>
      <c r="AG27" s="68"/>
      <c r="AH27" s="68"/>
      <c r="AI27" s="68"/>
      <c r="AJ27" s="72">
        <f t="shared" si="3"/>
        <v>0</v>
      </c>
      <c r="AK27" s="68"/>
      <c r="AL27" s="68"/>
      <c r="AM27" s="68"/>
      <c r="AN27" s="68"/>
      <c r="AO27" s="68"/>
      <c r="AP27" s="68"/>
      <c r="AQ27" s="68"/>
      <c r="AR27" s="72">
        <f t="shared" si="4"/>
        <v>0</v>
      </c>
      <c r="AS27" s="68"/>
      <c r="AT27" s="68"/>
      <c r="AU27" s="68"/>
      <c r="AV27" s="68"/>
      <c r="AW27" s="68"/>
      <c r="AX27" s="68"/>
      <c r="AY27" s="68"/>
      <c r="AZ27" s="72">
        <f t="shared" si="5"/>
        <v>0</v>
      </c>
      <c r="BA27" s="68"/>
      <c r="BB27" s="68"/>
      <c r="BC27" s="68"/>
      <c r="BD27" s="68"/>
      <c r="BE27" s="68"/>
      <c r="BF27" s="69"/>
      <c r="BG27" s="69"/>
      <c r="BH27" s="69"/>
    </row>
    <row r="28" spans="1:60" s="74" customFormat="1" x14ac:dyDescent="0.35">
      <c r="A28" s="69"/>
      <c r="B28" s="64" t="s">
        <v>152</v>
      </c>
      <c r="C28" s="64" t="s">
        <v>153</v>
      </c>
      <c r="D28" s="65" t="s">
        <v>154</v>
      </c>
      <c r="E28" s="69"/>
      <c r="F28" s="69"/>
      <c r="G28" s="69"/>
      <c r="H28" s="69"/>
      <c r="I28" s="69"/>
      <c r="J28" s="69"/>
      <c r="K28" s="68">
        <f t="shared" si="0"/>
        <v>0</v>
      </c>
      <c r="L28" s="69"/>
      <c r="M28" s="68"/>
      <c r="N28" s="68"/>
      <c r="O28" s="68"/>
      <c r="P28" s="65"/>
      <c r="Q28" s="69"/>
      <c r="R28" s="68"/>
      <c r="S28" s="68"/>
      <c r="T28" s="72">
        <f t="shared" si="1"/>
        <v>0</v>
      </c>
      <c r="U28" s="68"/>
      <c r="V28" s="68"/>
      <c r="W28" s="68"/>
      <c r="X28" s="68"/>
      <c r="Y28" s="68"/>
      <c r="Z28" s="68"/>
      <c r="AA28" s="68"/>
      <c r="AB28" s="72">
        <f t="shared" si="2"/>
        <v>0</v>
      </c>
      <c r="AC28" s="68"/>
      <c r="AD28" s="68"/>
      <c r="AE28" s="68"/>
      <c r="AF28" s="68"/>
      <c r="AG28" s="68"/>
      <c r="AH28" s="68"/>
      <c r="AI28" s="68"/>
      <c r="AJ28" s="72">
        <f t="shared" si="3"/>
        <v>0</v>
      </c>
      <c r="AK28" s="68"/>
      <c r="AL28" s="68"/>
      <c r="AM28" s="68"/>
      <c r="AN28" s="68"/>
      <c r="AO28" s="68"/>
      <c r="AP28" s="68"/>
      <c r="AQ28" s="68"/>
      <c r="AR28" s="72">
        <f t="shared" si="4"/>
        <v>0</v>
      </c>
      <c r="AS28" s="68"/>
      <c r="AT28" s="68"/>
      <c r="AU28" s="68"/>
      <c r="AV28" s="68"/>
      <c r="AW28" s="68"/>
      <c r="AX28" s="68"/>
      <c r="AY28" s="68"/>
      <c r="AZ28" s="72">
        <f t="shared" si="5"/>
        <v>0</v>
      </c>
      <c r="BA28" s="68"/>
      <c r="BB28" s="68"/>
      <c r="BC28" s="68"/>
      <c r="BD28" s="68"/>
      <c r="BE28" s="68"/>
      <c r="BF28" s="69"/>
      <c r="BG28" s="69"/>
      <c r="BH28" s="69"/>
    </row>
    <row r="29" spans="1:60" s="74" customFormat="1" x14ac:dyDescent="0.35">
      <c r="A29" s="69"/>
      <c r="B29" s="64" t="s">
        <v>152</v>
      </c>
      <c r="C29" s="64" t="s">
        <v>153</v>
      </c>
      <c r="D29" s="65" t="s">
        <v>154</v>
      </c>
      <c r="E29" s="69"/>
      <c r="F29" s="69"/>
      <c r="G29" s="69"/>
      <c r="H29" s="69"/>
      <c r="I29" s="69"/>
      <c r="J29" s="69"/>
      <c r="K29" s="68">
        <f t="shared" si="0"/>
        <v>0</v>
      </c>
      <c r="L29" s="69"/>
      <c r="M29" s="68"/>
      <c r="N29" s="68"/>
      <c r="O29" s="68"/>
      <c r="P29" s="65"/>
      <c r="Q29" s="69"/>
      <c r="R29" s="68"/>
      <c r="S29" s="68"/>
      <c r="T29" s="72">
        <f t="shared" si="1"/>
        <v>0</v>
      </c>
      <c r="U29" s="68"/>
      <c r="V29" s="68"/>
      <c r="W29" s="68"/>
      <c r="X29" s="68"/>
      <c r="Y29" s="68"/>
      <c r="Z29" s="68"/>
      <c r="AA29" s="68"/>
      <c r="AB29" s="72">
        <f t="shared" si="2"/>
        <v>0</v>
      </c>
      <c r="AC29" s="68"/>
      <c r="AD29" s="68"/>
      <c r="AE29" s="68"/>
      <c r="AF29" s="68"/>
      <c r="AG29" s="68"/>
      <c r="AH29" s="68"/>
      <c r="AI29" s="68"/>
      <c r="AJ29" s="72">
        <f t="shared" si="3"/>
        <v>0</v>
      </c>
      <c r="AK29" s="68"/>
      <c r="AL29" s="68"/>
      <c r="AM29" s="68"/>
      <c r="AN29" s="68"/>
      <c r="AO29" s="68"/>
      <c r="AP29" s="68"/>
      <c r="AQ29" s="68"/>
      <c r="AR29" s="72">
        <f t="shared" si="4"/>
        <v>0</v>
      </c>
      <c r="AS29" s="68"/>
      <c r="AT29" s="68"/>
      <c r="AU29" s="68"/>
      <c r="AV29" s="68"/>
      <c r="AW29" s="68"/>
      <c r="AX29" s="68"/>
      <c r="AY29" s="68"/>
      <c r="AZ29" s="72">
        <f t="shared" si="5"/>
        <v>0</v>
      </c>
      <c r="BA29" s="68"/>
      <c r="BB29" s="68"/>
      <c r="BC29" s="68"/>
      <c r="BD29" s="68"/>
      <c r="BE29" s="68"/>
      <c r="BF29" s="69"/>
      <c r="BG29" s="69"/>
      <c r="BH29" s="69"/>
    </row>
    <row r="30" spans="1:60" s="74" customFormat="1" x14ac:dyDescent="0.35">
      <c r="A30" s="69"/>
      <c r="B30" s="64" t="s">
        <v>152</v>
      </c>
      <c r="C30" s="64" t="s">
        <v>153</v>
      </c>
      <c r="D30" s="65" t="s">
        <v>154</v>
      </c>
      <c r="E30" s="69"/>
      <c r="F30" s="69"/>
      <c r="G30" s="69"/>
      <c r="H30" s="69"/>
      <c r="I30" s="69"/>
      <c r="J30" s="69"/>
      <c r="K30" s="68">
        <f t="shared" si="0"/>
        <v>0</v>
      </c>
      <c r="L30" s="69"/>
      <c r="M30" s="68"/>
      <c r="N30" s="68"/>
      <c r="O30" s="68"/>
      <c r="P30" s="65"/>
      <c r="Q30" s="69"/>
      <c r="R30" s="68"/>
      <c r="S30" s="68"/>
      <c r="T30" s="72">
        <f t="shared" si="1"/>
        <v>0</v>
      </c>
      <c r="U30" s="68"/>
      <c r="V30" s="68"/>
      <c r="W30" s="68"/>
      <c r="X30" s="68"/>
      <c r="Y30" s="68"/>
      <c r="Z30" s="68"/>
      <c r="AA30" s="68"/>
      <c r="AB30" s="72">
        <f t="shared" si="2"/>
        <v>0</v>
      </c>
      <c r="AC30" s="68"/>
      <c r="AD30" s="68"/>
      <c r="AE30" s="68"/>
      <c r="AF30" s="68"/>
      <c r="AG30" s="68"/>
      <c r="AH30" s="68"/>
      <c r="AI30" s="68"/>
      <c r="AJ30" s="72">
        <f t="shared" si="3"/>
        <v>0</v>
      </c>
      <c r="AK30" s="68"/>
      <c r="AL30" s="68"/>
      <c r="AM30" s="68"/>
      <c r="AN30" s="68"/>
      <c r="AO30" s="68"/>
      <c r="AP30" s="68"/>
      <c r="AQ30" s="68"/>
      <c r="AR30" s="72">
        <f t="shared" si="4"/>
        <v>0</v>
      </c>
      <c r="AS30" s="68"/>
      <c r="AT30" s="68"/>
      <c r="AU30" s="68"/>
      <c r="AV30" s="68"/>
      <c r="AW30" s="68"/>
      <c r="AX30" s="68"/>
      <c r="AY30" s="68"/>
      <c r="AZ30" s="72">
        <f t="shared" si="5"/>
        <v>0</v>
      </c>
      <c r="BA30" s="68"/>
      <c r="BB30" s="68"/>
      <c r="BC30" s="68"/>
      <c r="BD30" s="68"/>
      <c r="BE30" s="68"/>
      <c r="BF30" s="69"/>
      <c r="BG30" s="69"/>
      <c r="BH30" s="69"/>
    </row>
    <row r="31" spans="1:60" s="74" customFormat="1" x14ac:dyDescent="0.35">
      <c r="A31" s="75"/>
      <c r="B31" s="75"/>
      <c r="C31" s="75"/>
      <c r="D31" s="76"/>
      <c r="E31" s="75"/>
      <c r="F31" s="75"/>
      <c r="G31" s="75"/>
      <c r="H31" s="75"/>
      <c r="I31" s="92">
        <f>SUM(I17:I30)</f>
        <v>0</v>
      </c>
      <c r="J31" s="93"/>
      <c r="K31" s="77">
        <f>SUM(K17:K30)</f>
        <v>0</v>
      </c>
      <c r="M31" s="77">
        <f>SUM(M17:M30)</f>
        <v>0</v>
      </c>
      <c r="N31" s="77">
        <f t="shared" ref="N31:O31" si="6">SUM(N17:N30)</f>
        <v>0</v>
      </c>
      <c r="O31" s="77">
        <f t="shared" si="6"/>
        <v>0</v>
      </c>
      <c r="P31" s="77"/>
      <c r="Q31" s="77"/>
      <c r="R31" s="77">
        <f>SUM(R17:R30)</f>
        <v>0</v>
      </c>
      <c r="S31" s="77">
        <f t="shared" ref="S31:BE31" si="7">SUM(S17:S30)</f>
        <v>0</v>
      </c>
      <c r="T31" s="77">
        <f t="shared" si="7"/>
        <v>0</v>
      </c>
      <c r="U31" s="77">
        <f t="shared" si="7"/>
        <v>0</v>
      </c>
      <c r="V31" s="77">
        <f t="shared" si="7"/>
        <v>0</v>
      </c>
      <c r="W31" s="77">
        <f t="shared" si="7"/>
        <v>0</v>
      </c>
      <c r="X31" s="77">
        <f t="shared" si="7"/>
        <v>0</v>
      </c>
      <c r="Y31" s="77">
        <f t="shared" si="7"/>
        <v>0</v>
      </c>
      <c r="Z31" s="77">
        <f t="shared" si="7"/>
        <v>0</v>
      </c>
      <c r="AA31" s="77">
        <f t="shared" si="7"/>
        <v>0</v>
      </c>
      <c r="AB31" s="77">
        <f t="shared" si="7"/>
        <v>0</v>
      </c>
      <c r="AC31" s="77">
        <f t="shared" si="7"/>
        <v>0</v>
      </c>
      <c r="AD31" s="77">
        <f t="shared" si="7"/>
        <v>0</v>
      </c>
      <c r="AE31" s="77">
        <f t="shared" si="7"/>
        <v>0</v>
      </c>
      <c r="AF31" s="77">
        <f t="shared" si="7"/>
        <v>0</v>
      </c>
      <c r="AG31" s="77">
        <f t="shared" si="7"/>
        <v>0</v>
      </c>
      <c r="AH31" s="77">
        <f t="shared" si="7"/>
        <v>0</v>
      </c>
      <c r="AI31" s="77">
        <f t="shared" si="7"/>
        <v>0</v>
      </c>
      <c r="AJ31" s="77">
        <f t="shared" si="7"/>
        <v>0</v>
      </c>
      <c r="AK31" s="77">
        <f t="shared" si="7"/>
        <v>0</v>
      </c>
      <c r="AL31" s="77">
        <f t="shared" si="7"/>
        <v>0</v>
      </c>
      <c r="AM31" s="77">
        <f t="shared" si="7"/>
        <v>0</v>
      </c>
      <c r="AN31" s="77">
        <f t="shared" si="7"/>
        <v>0</v>
      </c>
      <c r="AO31" s="77">
        <f t="shared" si="7"/>
        <v>0</v>
      </c>
      <c r="AP31" s="77">
        <f t="shared" si="7"/>
        <v>0</v>
      </c>
      <c r="AQ31" s="77">
        <f t="shared" si="7"/>
        <v>0</v>
      </c>
      <c r="AR31" s="77">
        <f t="shared" si="7"/>
        <v>0</v>
      </c>
      <c r="AS31" s="77">
        <f t="shared" si="7"/>
        <v>0</v>
      </c>
      <c r="AT31" s="77">
        <f t="shared" si="7"/>
        <v>0</v>
      </c>
      <c r="AU31" s="77">
        <f t="shared" si="7"/>
        <v>0</v>
      </c>
      <c r="AV31" s="77">
        <f t="shared" si="7"/>
        <v>0</v>
      </c>
      <c r="AW31" s="77">
        <f t="shared" si="7"/>
        <v>0</v>
      </c>
      <c r="AX31" s="77">
        <f t="shared" si="7"/>
        <v>0</v>
      </c>
      <c r="AY31" s="77">
        <f t="shared" si="7"/>
        <v>0</v>
      </c>
      <c r="AZ31" s="77">
        <f t="shared" si="7"/>
        <v>0</v>
      </c>
      <c r="BA31" s="77">
        <f t="shared" si="7"/>
        <v>0</v>
      </c>
      <c r="BB31" s="77">
        <f t="shared" si="7"/>
        <v>0</v>
      </c>
      <c r="BC31" s="77">
        <f t="shared" si="7"/>
        <v>0</v>
      </c>
      <c r="BD31" s="77">
        <f t="shared" si="7"/>
        <v>0</v>
      </c>
      <c r="BE31" s="77">
        <f t="shared" si="7"/>
        <v>0</v>
      </c>
    </row>
    <row r="32" spans="1:60" x14ac:dyDescent="0.35">
      <c r="A32" s="78"/>
      <c r="B32" s="78"/>
      <c r="C32" s="78"/>
      <c r="D32" s="76"/>
      <c r="E32" s="78"/>
      <c r="F32" s="78"/>
      <c r="G32" s="78"/>
      <c r="H32" s="78"/>
      <c r="I32" s="79"/>
      <c r="J32" s="80"/>
    </row>
    <row r="33" spans="1:10" x14ac:dyDescent="0.35">
      <c r="A33" s="78"/>
      <c r="B33" s="78"/>
      <c r="C33" s="78"/>
      <c r="D33" s="76"/>
      <c r="E33" s="78"/>
      <c r="F33" s="78"/>
      <c r="G33" s="78"/>
      <c r="H33" s="78"/>
      <c r="I33" s="79"/>
      <c r="J33" s="80"/>
    </row>
    <row r="34" spans="1:10" x14ac:dyDescent="0.35">
      <c r="A34" s="78"/>
      <c r="B34" s="78"/>
      <c r="C34" s="78"/>
      <c r="D34" s="76"/>
      <c r="E34" s="78"/>
      <c r="F34" s="78"/>
      <c r="G34" s="78"/>
      <c r="H34" s="78"/>
      <c r="I34" s="79"/>
      <c r="J34" s="80"/>
    </row>
    <row r="35" spans="1:10" x14ac:dyDescent="0.35">
      <c r="A35" s="78"/>
      <c r="B35" s="78"/>
      <c r="C35" s="78"/>
      <c r="D35" s="76"/>
      <c r="E35" s="78"/>
      <c r="F35" s="78"/>
      <c r="G35" s="78"/>
      <c r="H35" s="78"/>
      <c r="I35" s="79"/>
      <c r="J35" s="80"/>
    </row>
    <row r="36" spans="1:10" x14ac:dyDescent="0.35">
      <c r="A36" s="78"/>
      <c r="B36" s="78"/>
      <c r="C36" s="78"/>
      <c r="D36" s="76"/>
      <c r="E36" s="78"/>
      <c r="F36" s="78"/>
      <c r="G36" s="78"/>
      <c r="H36" s="78"/>
      <c r="I36" s="79"/>
      <c r="J36" s="80"/>
    </row>
    <row r="37" spans="1:10" x14ac:dyDescent="0.35">
      <c r="A37" s="78"/>
      <c r="B37" s="78"/>
      <c r="C37" s="78"/>
      <c r="D37" s="76"/>
      <c r="E37" s="78"/>
      <c r="F37" s="78"/>
      <c r="G37" s="78"/>
      <c r="H37" s="78"/>
      <c r="I37" s="79"/>
      <c r="J37" s="80"/>
    </row>
    <row r="38" spans="1:10" x14ac:dyDescent="0.35">
      <c r="A38" s="78"/>
      <c r="B38" s="78"/>
      <c r="C38" s="78"/>
      <c r="D38" s="76"/>
      <c r="E38" s="78"/>
      <c r="F38" s="78"/>
      <c r="G38" s="78"/>
      <c r="H38" s="78"/>
      <c r="I38" s="79"/>
      <c r="J38" s="80"/>
    </row>
    <row r="39" spans="1:10" x14ac:dyDescent="0.35">
      <c r="A39" s="78"/>
      <c r="B39" s="78"/>
      <c r="C39" s="78"/>
      <c r="D39" s="76"/>
      <c r="E39" s="78"/>
      <c r="F39" s="78"/>
      <c r="G39" s="78"/>
      <c r="H39" s="78"/>
      <c r="I39" s="79"/>
      <c r="J39" s="80"/>
    </row>
    <row r="40" spans="1:10" x14ac:dyDescent="0.35">
      <c r="A40" s="78"/>
      <c r="B40" s="78"/>
      <c r="C40" s="78"/>
      <c r="D40" s="76"/>
      <c r="E40" s="78"/>
      <c r="F40" s="78"/>
      <c r="G40" s="78"/>
      <c r="H40" s="78"/>
      <c r="I40" s="79"/>
      <c r="J40" s="80"/>
    </row>
    <row r="41" spans="1:10" x14ac:dyDescent="0.35">
      <c r="A41" s="78"/>
      <c r="B41" s="78"/>
      <c r="C41" s="78"/>
      <c r="D41" s="76"/>
      <c r="E41" s="78"/>
      <c r="F41" s="78"/>
      <c r="G41" s="78"/>
      <c r="H41" s="78"/>
      <c r="I41" s="79"/>
      <c r="J41" s="80"/>
    </row>
    <row r="42" spans="1:10" x14ac:dyDescent="0.35">
      <c r="A42" s="78"/>
      <c r="B42" s="78"/>
      <c r="C42" s="78"/>
      <c r="D42" s="76"/>
      <c r="E42" s="78"/>
      <c r="F42" s="78"/>
      <c r="G42" s="78"/>
      <c r="H42" s="78"/>
      <c r="I42" s="79"/>
      <c r="J42" s="80"/>
    </row>
    <row r="43" spans="1:10" x14ac:dyDescent="0.35">
      <c r="A43" s="78"/>
      <c r="B43" s="78"/>
      <c r="C43" s="78"/>
      <c r="D43" s="76"/>
      <c r="E43" s="78"/>
      <c r="F43" s="78"/>
      <c r="G43" s="78"/>
      <c r="H43" s="78"/>
      <c r="I43" s="79"/>
      <c r="J43" s="80"/>
    </row>
    <row r="44" spans="1:10" x14ac:dyDescent="0.35">
      <c r="A44" s="78"/>
      <c r="B44" s="78"/>
      <c r="C44" s="78"/>
      <c r="D44" s="76"/>
      <c r="E44" s="78"/>
      <c r="F44" s="78"/>
      <c r="G44" s="78"/>
      <c r="H44" s="78"/>
      <c r="I44" s="79"/>
      <c r="J44" s="80"/>
    </row>
    <row r="45" spans="1:10" x14ac:dyDescent="0.35">
      <c r="A45" s="78"/>
      <c r="B45" s="78"/>
      <c r="C45" s="78"/>
      <c r="D45" s="76"/>
      <c r="E45" s="78"/>
      <c r="F45" s="78"/>
      <c r="G45" s="78"/>
      <c r="H45" s="78"/>
      <c r="I45" s="79"/>
      <c r="J45" s="80"/>
    </row>
    <row r="46" spans="1:10" x14ac:dyDescent="0.35">
      <c r="A46" s="78"/>
      <c r="B46" s="78"/>
      <c r="C46" s="78"/>
      <c r="D46" s="76"/>
      <c r="E46" s="78"/>
      <c r="F46" s="78"/>
      <c r="G46" s="78"/>
      <c r="H46" s="78"/>
      <c r="I46" s="79"/>
      <c r="J46" s="80"/>
    </row>
    <row r="47" spans="1:10" x14ac:dyDescent="0.35">
      <c r="A47" s="78"/>
      <c r="B47" s="78"/>
      <c r="C47" s="78"/>
      <c r="D47" s="76"/>
      <c r="E47" s="78"/>
      <c r="F47" s="78"/>
      <c r="G47" s="78"/>
      <c r="H47" s="78"/>
      <c r="I47" s="79"/>
      <c r="J47" s="80"/>
    </row>
    <row r="48" spans="1:10" x14ac:dyDescent="0.35">
      <c r="A48" s="78"/>
      <c r="B48" s="78"/>
      <c r="C48" s="78"/>
      <c r="D48" s="76"/>
      <c r="E48" s="78"/>
      <c r="F48" s="78"/>
      <c r="G48" s="78"/>
      <c r="H48" s="78"/>
      <c r="I48" s="79"/>
      <c r="J48" s="80"/>
    </row>
    <row r="49" spans="1:10" x14ac:dyDescent="0.35">
      <c r="A49" s="78"/>
      <c r="B49" s="78"/>
      <c r="C49" s="78"/>
      <c r="D49" s="76"/>
      <c r="E49" s="78"/>
      <c r="F49" s="78"/>
      <c r="G49" s="78"/>
      <c r="H49" s="78"/>
      <c r="I49" s="79"/>
      <c r="J49" s="80"/>
    </row>
    <row r="50" spans="1:10" x14ac:dyDescent="0.35">
      <c r="A50" s="78"/>
      <c r="B50" s="78"/>
      <c r="C50" s="78"/>
      <c r="D50" s="76"/>
      <c r="E50" s="78"/>
      <c r="F50" s="78"/>
      <c r="G50" s="78"/>
      <c r="H50" s="78"/>
      <c r="I50" s="79"/>
      <c r="J50" s="80"/>
    </row>
    <row r="51" spans="1:10" x14ac:dyDescent="0.35">
      <c r="A51" s="78"/>
      <c r="B51" s="78"/>
      <c r="C51" s="78"/>
      <c r="D51" s="76"/>
      <c r="E51" s="78"/>
      <c r="F51" s="78"/>
      <c r="G51" s="78"/>
      <c r="H51" s="78"/>
      <c r="I51" s="79"/>
      <c r="J51" s="80"/>
    </row>
    <row r="52" spans="1:10" x14ac:dyDescent="0.35">
      <c r="A52" s="78"/>
      <c r="B52" s="78"/>
      <c r="C52" s="78"/>
      <c r="D52" s="76"/>
      <c r="E52" s="78"/>
      <c r="F52" s="78"/>
      <c r="G52" s="78"/>
      <c r="H52" s="78"/>
      <c r="I52" s="79"/>
      <c r="J52" s="80"/>
    </row>
    <row r="53" spans="1:10" x14ac:dyDescent="0.35">
      <c r="A53" s="78"/>
      <c r="B53" s="78"/>
      <c r="C53" s="78"/>
      <c r="D53" s="76"/>
      <c r="E53" s="78"/>
      <c r="F53" s="78"/>
      <c r="G53" s="78"/>
      <c r="H53" s="78"/>
      <c r="I53" s="79"/>
      <c r="J53" s="80"/>
    </row>
    <row r="54" spans="1:10" x14ac:dyDescent="0.35">
      <c r="A54" s="78"/>
      <c r="B54" s="78"/>
      <c r="C54" s="78"/>
      <c r="D54" s="76"/>
      <c r="E54" s="78"/>
      <c r="F54" s="78"/>
      <c r="G54" s="78"/>
      <c r="H54" s="78"/>
      <c r="I54" s="79"/>
      <c r="J54" s="80"/>
    </row>
    <row r="55" spans="1:10" x14ac:dyDescent="0.35">
      <c r="A55" s="78"/>
      <c r="B55" s="78"/>
      <c r="C55" s="78"/>
      <c r="D55" s="76"/>
      <c r="E55" s="78"/>
      <c r="F55" s="78"/>
      <c r="G55" s="78"/>
      <c r="H55" s="78"/>
      <c r="I55" s="79"/>
      <c r="J55" s="80"/>
    </row>
    <row r="56" spans="1:10" x14ac:dyDescent="0.35">
      <c r="A56" s="78"/>
      <c r="B56" s="78"/>
      <c r="C56" s="78"/>
      <c r="D56" s="76"/>
      <c r="E56" s="78"/>
      <c r="F56" s="78"/>
      <c r="G56" s="78"/>
      <c r="H56" s="78"/>
      <c r="I56" s="79"/>
      <c r="J56" s="80"/>
    </row>
    <row r="57" spans="1:10" x14ac:dyDescent="0.35">
      <c r="A57" s="78"/>
      <c r="B57" s="78"/>
      <c r="C57" s="78"/>
      <c r="D57" s="76"/>
      <c r="E57" s="78"/>
      <c r="F57" s="78"/>
      <c r="G57" s="78"/>
      <c r="H57" s="78"/>
      <c r="I57" s="79"/>
      <c r="J57" s="80"/>
    </row>
    <row r="58" spans="1:10" x14ac:dyDescent="0.35">
      <c r="A58" s="78"/>
      <c r="B58" s="78"/>
      <c r="C58" s="78"/>
      <c r="D58" s="76"/>
      <c r="E58" s="78"/>
      <c r="F58" s="78"/>
      <c r="G58" s="78"/>
      <c r="H58" s="78"/>
      <c r="I58" s="79"/>
      <c r="J58" s="80"/>
    </row>
    <row r="59" spans="1:10" x14ac:dyDescent="0.35">
      <c r="A59" s="78"/>
      <c r="B59" s="78"/>
      <c r="C59" s="78"/>
      <c r="D59" s="76"/>
      <c r="E59" s="78"/>
      <c r="F59" s="78"/>
      <c r="G59" s="78"/>
      <c r="H59" s="78"/>
      <c r="I59" s="79"/>
      <c r="J59" s="80"/>
    </row>
    <row r="60" spans="1:10" x14ac:dyDescent="0.35">
      <c r="A60" s="78"/>
      <c r="B60" s="78"/>
      <c r="C60" s="78"/>
      <c r="D60" s="76"/>
      <c r="E60" s="78"/>
      <c r="F60" s="78"/>
      <c r="G60" s="78"/>
      <c r="H60" s="78"/>
      <c r="I60" s="79"/>
      <c r="J60" s="80"/>
    </row>
    <row r="61" spans="1:10" x14ac:dyDescent="0.35">
      <c r="A61" s="78"/>
      <c r="B61" s="78"/>
      <c r="C61" s="78"/>
      <c r="D61" s="76"/>
      <c r="E61" s="78"/>
      <c r="F61" s="78"/>
      <c r="G61" s="78"/>
      <c r="H61" s="78"/>
      <c r="I61" s="79"/>
      <c r="J61" s="80"/>
    </row>
    <row r="62" spans="1:10" x14ac:dyDescent="0.35">
      <c r="A62" s="78"/>
      <c r="B62" s="78"/>
      <c r="C62" s="78"/>
      <c r="D62" s="76"/>
      <c r="E62" s="78"/>
      <c r="F62" s="78"/>
      <c r="G62" s="78"/>
      <c r="H62" s="78"/>
      <c r="I62" s="79"/>
      <c r="J62" s="80"/>
    </row>
    <row r="63" spans="1:10" x14ac:dyDescent="0.35">
      <c r="A63" s="78"/>
      <c r="B63" s="78"/>
      <c r="C63" s="78"/>
      <c r="D63" s="76"/>
      <c r="E63" s="78"/>
      <c r="F63" s="78"/>
      <c r="G63" s="78"/>
      <c r="H63" s="78"/>
      <c r="I63" s="79"/>
      <c r="J63" s="80"/>
    </row>
    <row r="64" spans="1:10" x14ac:dyDescent="0.35">
      <c r="A64" s="78"/>
      <c r="B64" s="78"/>
      <c r="C64" s="78"/>
      <c r="D64" s="76"/>
      <c r="E64" s="78"/>
      <c r="F64" s="78"/>
      <c r="G64" s="78"/>
      <c r="H64" s="78"/>
      <c r="I64" s="79"/>
      <c r="J64" s="80"/>
    </row>
    <row r="65" spans="1:10" x14ac:dyDescent="0.35">
      <c r="A65" s="78"/>
      <c r="B65" s="78"/>
      <c r="C65" s="78"/>
      <c r="D65" s="76"/>
      <c r="E65" s="78"/>
      <c r="F65" s="78"/>
      <c r="G65" s="78"/>
      <c r="H65" s="78"/>
      <c r="I65" s="79"/>
      <c r="J65" s="80"/>
    </row>
    <row r="66" spans="1:10" x14ac:dyDescent="0.35">
      <c r="A66" s="78"/>
      <c r="B66" s="78"/>
      <c r="C66" s="78"/>
      <c r="D66" s="76"/>
      <c r="E66" s="78"/>
      <c r="F66" s="78"/>
      <c r="G66" s="78"/>
      <c r="H66" s="78"/>
      <c r="I66" s="79"/>
      <c r="J66" s="80"/>
    </row>
    <row r="67" spans="1:10" x14ac:dyDescent="0.35">
      <c r="A67" s="78"/>
      <c r="B67" s="78"/>
      <c r="C67" s="78"/>
      <c r="D67" s="76"/>
      <c r="E67" s="78"/>
      <c r="F67" s="78"/>
      <c r="G67" s="78"/>
      <c r="H67" s="78"/>
      <c r="I67" s="79"/>
      <c r="J67" s="80"/>
    </row>
    <row r="68" spans="1:10" x14ac:dyDescent="0.35">
      <c r="A68" s="78"/>
      <c r="B68" s="78"/>
      <c r="C68" s="78"/>
      <c r="D68" s="76"/>
      <c r="E68" s="78"/>
      <c r="F68" s="78"/>
      <c r="G68" s="78"/>
      <c r="H68" s="78"/>
      <c r="I68" s="79"/>
      <c r="J68" s="80"/>
    </row>
    <row r="69" spans="1:10" x14ac:dyDescent="0.35">
      <c r="A69" s="78"/>
      <c r="B69" s="78"/>
      <c r="C69" s="78"/>
      <c r="D69" s="76"/>
      <c r="E69" s="78"/>
      <c r="F69" s="78"/>
      <c r="G69" s="78"/>
      <c r="H69" s="78"/>
      <c r="I69" s="79"/>
      <c r="J69" s="80"/>
    </row>
    <row r="70" spans="1:10" x14ac:dyDescent="0.35">
      <c r="A70" s="78"/>
      <c r="B70" s="78"/>
      <c r="C70" s="78"/>
      <c r="D70" s="76"/>
      <c r="E70" s="78"/>
      <c r="F70" s="78"/>
      <c r="G70" s="78"/>
      <c r="H70" s="78"/>
      <c r="I70" s="79"/>
      <c r="J70" s="80"/>
    </row>
    <row r="71" spans="1:10" x14ac:dyDescent="0.35">
      <c r="A71" s="78"/>
      <c r="B71" s="78"/>
      <c r="C71" s="78"/>
      <c r="D71" s="76"/>
      <c r="E71" s="78"/>
      <c r="F71" s="78"/>
      <c r="G71" s="78"/>
      <c r="H71" s="78"/>
      <c r="I71" s="79"/>
      <c r="J71" s="80"/>
    </row>
    <row r="72" spans="1:10" x14ac:dyDescent="0.35">
      <c r="A72" s="78"/>
      <c r="B72" s="78"/>
      <c r="C72" s="78"/>
      <c r="D72" s="76"/>
      <c r="E72" s="78"/>
      <c r="F72" s="78"/>
      <c r="G72" s="78"/>
      <c r="H72" s="78"/>
      <c r="I72" s="79"/>
      <c r="J72" s="80"/>
    </row>
    <row r="73" spans="1:10" x14ac:dyDescent="0.35">
      <c r="A73" s="78"/>
      <c r="B73" s="78"/>
      <c r="C73" s="78"/>
      <c r="D73" s="76"/>
      <c r="E73" s="78"/>
      <c r="F73" s="78"/>
      <c r="G73" s="78"/>
      <c r="H73" s="78"/>
      <c r="I73" s="79"/>
      <c r="J73" s="80"/>
    </row>
    <row r="74" spans="1:10" x14ac:dyDescent="0.35">
      <c r="A74" s="78"/>
      <c r="B74" s="78"/>
      <c r="C74" s="78"/>
      <c r="D74" s="76"/>
      <c r="E74" s="78"/>
      <c r="F74" s="78"/>
      <c r="G74" s="78"/>
      <c r="H74" s="78"/>
      <c r="I74" s="79"/>
      <c r="J74" s="80"/>
    </row>
    <row r="75" spans="1:10" x14ac:dyDescent="0.35">
      <c r="A75" s="78"/>
      <c r="B75" s="78"/>
      <c r="C75" s="78"/>
      <c r="D75" s="76"/>
      <c r="E75" s="78"/>
      <c r="F75" s="78"/>
      <c r="G75" s="78"/>
      <c r="H75" s="78"/>
      <c r="I75" s="79"/>
      <c r="J75" s="80"/>
    </row>
    <row r="76" spans="1:10" x14ac:dyDescent="0.35">
      <c r="A76" s="78"/>
      <c r="B76" s="78"/>
      <c r="C76" s="78"/>
      <c r="D76" s="76"/>
      <c r="E76" s="78"/>
      <c r="F76" s="78"/>
      <c r="G76" s="78"/>
      <c r="H76" s="78"/>
      <c r="I76" s="79"/>
      <c r="J76" s="80"/>
    </row>
    <row r="77" spans="1:10" x14ac:dyDescent="0.35">
      <c r="A77" s="78"/>
      <c r="B77" s="78"/>
      <c r="C77" s="78"/>
      <c r="D77" s="76"/>
      <c r="E77" s="78"/>
      <c r="F77" s="78"/>
      <c r="G77" s="78"/>
      <c r="H77" s="78"/>
      <c r="I77" s="79"/>
      <c r="J77" s="80"/>
    </row>
    <row r="78" spans="1:10" x14ac:dyDescent="0.35">
      <c r="A78" s="78"/>
      <c r="B78" s="78"/>
      <c r="C78" s="78"/>
      <c r="D78" s="76"/>
      <c r="E78" s="78"/>
      <c r="F78" s="78"/>
      <c r="G78" s="78"/>
      <c r="H78" s="78"/>
      <c r="I78" s="79"/>
      <c r="J78" s="80"/>
    </row>
    <row r="79" spans="1:10" x14ac:dyDescent="0.35">
      <c r="A79" s="78"/>
      <c r="B79" s="78"/>
      <c r="C79" s="78"/>
      <c r="D79" s="76"/>
      <c r="E79" s="78"/>
      <c r="F79" s="78"/>
      <c r="G79" s="78"/>
      <c r="H79" s="78"/>
      <c r="I79" s="79"/>
      <c r="J79" s="80"/>
    </row>
    <row r="80" spans="1:10" x14ac:dyDescent="0.35">
      <c r="A80" s="78"/>
      <c r="B80" s="78"/>
      <c r="C80" s="78"/>
      <c r="D80" s="76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6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6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6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6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6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6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6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6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6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6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6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6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6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6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6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6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6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6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6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6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6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6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6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6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6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6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6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6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6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6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6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6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6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6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6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6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6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6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6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6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6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6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6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6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6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6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6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6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6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6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6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6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6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6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6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6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6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6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6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6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6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6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6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6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6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6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6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6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6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6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6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6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6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6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6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6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6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6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6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6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6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6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6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6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6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6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6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6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6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6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6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6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6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6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6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6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6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6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6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6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6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6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6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6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6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6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6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6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6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6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6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6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6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6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6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6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6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6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6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6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6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6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6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6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6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6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6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6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6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6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6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6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6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6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6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6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6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6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6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6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6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6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6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6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6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6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6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6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6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6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6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6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6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6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6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6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6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6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6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6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6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6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6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6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6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6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6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6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6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6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6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6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6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6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6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6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6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6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6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6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6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6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6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6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6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6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6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6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6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6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6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6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6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6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6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6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6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6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6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6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6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6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6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6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6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6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6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6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6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6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6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6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6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6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6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6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6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6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6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6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6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6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6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6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6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6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6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6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6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6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6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6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6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6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6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6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6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6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6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6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6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6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6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6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6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6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6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6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6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6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6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6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6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6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6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6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6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6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6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6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6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6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6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6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6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6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6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6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6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6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6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6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6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6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6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6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6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6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6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6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6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6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6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6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6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6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6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6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6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6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6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6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6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6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6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6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6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6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6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6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6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6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6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6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6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6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6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6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6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6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6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6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6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6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6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6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6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6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6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6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6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6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6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6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6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6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6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6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6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6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6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6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6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6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6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6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6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6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6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6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6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6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6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6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6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6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6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6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6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6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6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6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6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6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6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6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6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6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6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6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6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6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6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6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6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6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6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6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6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6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6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6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6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6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6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6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6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6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6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6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6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6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6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6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6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6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6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6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6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6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6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6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6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6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6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6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6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6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6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6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6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6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6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6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6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6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6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6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6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6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6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6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6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6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6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6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6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6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6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6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6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6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6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6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6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6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6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6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6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6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6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6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6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6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6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6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6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6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6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6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6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6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6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6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6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6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6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6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6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6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6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6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6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6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6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6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6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6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6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6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6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6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6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6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6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6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6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6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6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6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6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6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6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6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6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6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6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6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6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6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6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6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6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6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6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6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6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6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6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6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6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6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6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6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6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6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6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6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6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6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6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6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6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6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6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6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6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6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6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6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6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6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6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6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6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6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6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6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6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6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6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6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6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6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6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6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6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6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6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6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6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6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6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6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6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6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6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6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6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6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6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6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6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6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6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6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6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6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6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6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6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6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6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6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6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6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6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6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6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6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6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6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6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6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6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6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6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6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6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6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6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6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6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6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6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6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6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6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6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6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6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6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6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6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6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6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6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6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6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6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6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6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6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6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6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6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6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6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6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6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6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6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6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6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6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6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6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6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6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6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6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6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6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6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6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6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6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6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6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6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6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6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6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6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6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6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6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6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6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6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6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6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6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6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6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6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6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6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6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6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6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6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6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6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6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6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6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6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6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6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6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6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6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6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6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6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6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6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6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6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6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6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6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6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6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6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6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6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6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6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6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6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6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6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6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6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6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6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6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6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6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6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6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6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6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6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6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6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6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6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6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6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6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6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6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6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6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6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6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6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6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6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6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6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6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6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6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6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6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6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6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6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6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6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6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6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6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6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6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6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6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6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6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6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6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6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6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6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6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6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6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6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6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6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6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6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6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6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6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6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6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6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6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6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6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6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6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6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6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6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6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6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6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6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6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6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6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6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6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6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6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6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6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6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6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6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6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6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6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6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6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6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6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6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6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6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6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6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6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6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6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6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6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6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6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6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6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6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6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6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6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6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6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6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6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6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6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6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6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6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6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6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6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6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6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6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6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6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6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6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6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6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6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6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6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6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6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6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6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6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6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6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6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6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6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6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6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6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6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6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6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6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6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6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6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6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6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6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6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6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6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6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6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6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6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6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6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6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6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6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6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6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6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6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6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6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6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6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6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6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6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6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6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6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6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6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6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6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6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6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6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6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6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6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6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6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6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6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6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6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6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6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6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6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6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6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6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6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6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6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6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6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6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6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6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6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6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6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6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6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6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6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6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6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6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6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6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6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6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6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6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6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6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6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6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6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6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6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6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6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6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6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6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6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6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6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6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6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6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6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6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6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6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6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6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6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6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6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6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6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6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6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6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6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6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6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6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6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6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6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6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6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6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6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6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6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6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6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6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6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6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6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6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6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6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6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6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6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6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6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6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6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6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6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6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6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6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6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6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6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6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6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6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6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6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6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6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6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6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6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6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6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6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6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6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6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6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6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6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6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6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6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6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6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6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6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6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6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6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6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6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6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6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6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6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6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6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6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6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6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6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6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6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6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6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6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6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6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6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6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6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6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6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6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6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6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6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6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6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6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6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6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6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6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6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6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6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6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6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6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6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6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6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6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6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6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6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6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6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6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6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6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6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6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6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6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6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6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6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6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6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6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6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6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6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6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6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6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6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6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6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6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6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6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6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6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6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6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6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6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6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6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6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6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6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6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6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6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6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6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6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6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6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6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6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6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6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6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6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6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6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6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6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6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6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6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6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6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6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6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6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6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6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6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6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6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6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6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6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6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6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6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6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6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6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6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6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6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6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6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6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6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6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6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6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6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6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6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6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6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6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6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6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6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6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6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6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6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6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6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6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6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6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6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6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6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6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6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6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6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6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6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6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6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6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6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6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6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6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6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6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6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6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6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6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6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6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6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6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6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6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6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6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6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6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6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6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6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6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6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6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6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6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6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6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6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6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6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6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6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6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6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6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6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6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6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6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6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6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6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6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6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6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6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6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6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6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6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6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6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6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6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6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6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6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6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6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6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6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6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6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6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6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6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6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6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6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6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6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6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6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6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6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6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6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6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6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6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6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6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6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6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6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6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6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6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6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6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6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6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6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6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6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6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6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6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6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6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6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6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6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6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6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6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6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6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6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6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6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6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6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6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6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6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6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6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6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6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6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6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6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6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6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6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6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6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6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6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6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6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6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6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6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6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6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6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6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6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6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6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6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6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6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6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6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6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6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6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6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6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6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6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6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6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6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6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6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6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6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6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6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6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6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6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6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6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6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6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6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6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6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6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6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6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6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6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6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6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6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6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6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6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6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6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6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6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6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6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6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6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6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6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6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6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6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6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6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6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6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6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6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6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6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6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6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6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6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6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6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6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6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6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6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6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6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6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6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6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6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6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6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6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6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6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6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6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6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6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6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6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6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6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6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6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6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6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6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6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6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6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6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6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6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6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6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6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6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6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6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6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6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6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6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6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6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6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6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6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6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6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6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6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6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6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6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6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6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6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6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6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6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6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6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6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6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6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6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6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6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6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6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6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6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6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6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6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6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6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6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6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6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6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6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6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6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6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6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6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6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6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6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6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6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6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6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6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6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6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6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6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6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6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6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6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6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6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6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6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6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6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6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6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6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6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6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6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6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6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6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6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6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6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6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6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6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6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6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6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6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6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6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6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6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6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6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6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6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6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6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6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6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6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6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6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6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6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6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6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6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6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6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6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6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6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6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6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6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6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6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6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6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6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6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6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6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6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6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6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6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6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6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6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6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6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6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6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6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6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6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6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6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6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6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6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6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6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6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6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6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6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6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6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6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6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6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6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6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6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6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6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6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6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6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6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6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6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6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6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6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6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6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6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6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6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6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6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6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6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6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6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6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6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6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6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6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6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6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6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6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6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6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6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6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6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6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6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6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6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6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6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6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6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6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6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6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6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6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6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6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6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6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6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6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6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6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6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6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6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6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6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6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6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6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6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6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6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6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6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6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6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6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6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6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6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6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6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6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6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6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6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6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6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6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6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6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6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6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6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6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6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6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6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6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6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6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6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6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6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6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6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6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6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6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6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6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6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6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6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6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6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6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6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6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6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6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6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6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6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6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6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6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6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6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6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6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6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6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6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6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6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6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6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6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6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6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6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6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6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6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6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6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6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6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6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6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6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6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6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6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6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6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6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6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6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6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6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6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6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6"/>
      <c r="E1829" s="78"/>
      <c r="F1829" s="78"/>
      <c r="G1829" s="78"/>
      <c r="H1829" s="78"/>
      <c r="I1829" s="79"/>
      <c r="J1829" s="80"/>
    </row>
    <row r="1830" spans="1:10" x14ac:dyDescent="0.35">
      <c r="A1830" s="78"/>
      <c r="B1830" s="78"/>
      <c r="C1830" s="78"/>
      <c r="D1830" s="76"/>
      <c r="E1830" s="78"/>
      <c r="F1830" s="78"/>
      <c r="G1830" s="78"/>
      <c r="H1830" s="78"/>
      <c r="I1830" s="79"/>
      <c r="J1830" s="80"/>
    </row>
    <row r="1831" spans="1:10" x14ac:dyDescent="0.35">
      <c r="A1831" s="78"/>
      <c r="B1831" s="78"/>
      <c r="C1831" s="78"/>
      <c r="D1831" s="76"/>
      <c r="E1831" s="78"/>
      <c r="F1831" s="78"/>
      <c r="G1831" s="78"/>
      <c r="H1831" s="78"/>
      <c r="I1831" s="79"/>
      <c r="J1831" s="80"/>
    </row>
  </sheetData>
  <sheetProtection algorithmName="SHA-512" hashValue="fcfabdIT0suREv2PSXQsqElqF9mlNFTWSRxzq5Yy4p/0UHKd32PbjsFEDGe6gSQQK/xS+HFOT/DeLt8LZgNMlw==" saltValue="F6Tvf9lzfe5m3bwgjhDyIw==" spinCount="100000" sheet="1" objects="1" scenarios="1" sort="0" autoFilter="0"/>
  <autoFilter ref="A7:BH7" xr:uid="{931D9E30-B358-4F05-91B2-FC21ECD0E9B2}">
    <sortState xmlns:xlrd2="http://schemas.microsoft.com/office/spreadsheetml/2017/richdata2" ref="A8:BH11">
      <sortCondition ref="G7"/>
    </sortState>
  </autoFilter>
  <mergeCells count="48">
    <mergeCell ref="A13:K13"/>
    <mergeCell ref="A5:K5"/>
    <mergeCell ref="L13:AC13"/>
    <mergeCell ref="AD13:AS13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5:AW15"/>
    <mergeCell ref="AP14:AR14"/>
    <mergeCell ref="AT14:AV14"/>
    <mergeCell ref="AX15:BE15"/>
    <mergeCell ref="AH15:AO15"/>
    <mergeCell ref="AX14:AZ14"/>
    <mergeCell ref="BB14:BD14"/>
    <mergeCell ref="AH14:AJ14"/>
    <mergeCell ref="A15:K15"/>
    <mergeCell ref="M15:O15"/>
    <mergeCell ref="P15:Q15"/>
    <mergeCell ref="R15:Y15"/>
    <mergeCell ref="Z15:AG15"/>
    <mergeCell ref="L14:L15"/>
    <mergeCell ref="A14:K14"/>
    <mergeCell ref="AD14:AF14"/>
    <mergeCell ref="V14:X14"/>
    <mergeCell ref="AT13:BH13"/>
    <mergeCell ref="M14:O14"/>
    <mergeCell ref="P14:Q14"/>
    <mergeCell ref="R14:T14"/>
    <mergeCell ref="Z14:AB14"/>
    <mergeCell ref="AL14:AN14"/>
    <mergeCell ref="BF14:BH14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P17:P30 P8:P10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2.1796875" customWidth="1"/>
  </cols>
  <sheetData>
    <row r="1" spans="1:9" x14ac:dyDescent="0.35">
      <c r="A1" s="249" t="s">
        <v>80</v>
      </c>
      <c r="B1" s="249"/>
      <c r="C1" s="249"/>
      <c r="D1" s="249"/>
      <c r="E1" s="249"/>
      <c r="F1" s="249"/>
      <c r="G1" s="249"/>
      <c r="H1" s="249"/>
      <c r="I1" s="249"/>
    </row>
    <row r="2" spans="1:9" x14ac:dyDescent="0.35">
      <c r="A2" s="249" t="s">
        <v>81</v>
      </c>
      <c r="B2" s="249"/>
      <c r="C2" s="249"/>
      <c r="D2" s="249"/>
      <c r="E2" s="249"/>
      <c r="F2" s="249"/>
      <c r="G2" s="249"/>
      <c r="H2" s="249"/>
      <c r="I2" s="249"/>
    </row>
    <row r="3" spans="1:9" x14ac:dyDescent="0.35">
      <c r="A3" s="249" t="s">
        <v>82</v>
      </c>
      <c r="B3" s="249"/>
      <c r="C3" s="249"/>
      <c r="D3" s="249"/>
      <c r="E3" s="249"/>
      <c r="F3" s="249"/>
      <c r="G3" s="249"/>
      <c r="H3" s="249"/>
      <c r="I3" s="249"/>
    </row>
    <row r="4" spans="1:9" ht="40.5" customHeight="1" x14ac:dyDescent="0.35">
      <c r="A4" s="253" t="s">
        <v>83</v>
      </c>
      <c r="B4" s="253"/>
      <c r="C4" s="253"/>
      <c r="D4" s="253"/>
      <c r="E4" s="253"/>
      <c r="F4" s="253"/>
      <c r="G4" s="253"/>
      <c r="H4" s="253"/>
      <c r="I4" s="253"/>
    </row>
    <row r="5" spans="1:9" ht="42" customHeight="1" x14ac:dyDescent="0.35">
      <c r="A5" s="253" t="s">
        <v>84</v>
      </c>
      <c r="B5" s="253"/>
      <c r="C5" s="253"/>
      <c r="D5" s="253"/>
      <c r="E5" s="253"/>
      <c r="F5" s="253"/>
      <c r="G5" s="253"/>
      <c r="H5" s="253"/>
      <c r="I5" s="253"/>
    </row>
    <row r="6" spans="1:9" ht="15" thickBot="1" x14ac:dyDescent="0.4">
      <c r="A6" t="s">
        <v>85</v>
      </c>
    </row>
    <row r="7" spans="1:9" ht="15" thickBot="1" x14ac:dyDescent="0.4">
      <c r="A7" s="258" t="s">
        <v>86</v>
      </c>
      <c r="B7" s="259"/>
      <c r="C7" s="259"/>
      <c r="D7" s="259"/>
      <c r="E7" s="259"/>
      <c r="F7" s="259"/>
      <c r="G7" s="259"/>
      <c r="H7" s="259"/>
      <c r="I7" s="260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50" t="s">
        <v>103</v>
      </c>
      <c r="B21" s="251"/>
      <c r="C21" s="251"/>
      <c r="D21" s="251"/>
      <c r="E21" s="251"/>
      <c r="F21" s="251"/>
      <c r="G21" s="251"/>
      <c r="H21" s="251"/>
      <c r="I21" s="251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50" t="s">
        <v>107</v>
      </c>
      <c r="B37" s="251"/>
      <c r="C37" s="251"/>
      <c r="D37" s="251"/>
      <c r="E37" s="251"/>
      <c r="F37" s="251"/>
      <c r="G37" s="251"/>
      <c r="H37" s="251"/>
      <c r="I37" s="251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54" t="s">
        <v>110</v>
      </c>
      <c r="B54" s="255"/>
      <c r="C54" s="255"/>
      <c r="D54" s="255"/>
      <c r="E54" s="255"/>
      <c r="F54" s="255"/>
      <c r="G54" s="255"/>
      <c r="H54" s="255"/>
      <c r="I54" s="255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56" t="s">
        <v>111</v>
      </c>
      <c r="B70" s="257"/>
      <c r="C70" s="257"/>
      <c r="D70" s="257"/>
      <c r="E70" s="257"/>
      <c r="F70" s="257"/>
      <c r="G70" s="257"/>
      <c r="H70" s="257"/>
      <c r="I70" s="257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52"/>
      <c r="B84" s="252"/>
      <c r="C84" s="252"/>
      <c r="D84" s="252"/>
      <c r="E84" s="252"/>
      <c r="F84" s="252"/>
      <c r="G84" s="252"/>
      <c r="H84" s="252"/>
      <c r="I84" s="252"/>
      <c r="J84" s="252"/>
    </row>
  </sheetData>
  <sheetProtection algorithmName="SHA-512" hashValue="lV9Ih3VP8rF+O5Ich3GR2w4qqn/1ULCDyVm3zUSVQtwGqGcsjUKJdS213A5D2E5miJmApi0brvkB5OQ8r26rAQ==" saltValue="jVCveFxAYvDm5ymZyZagb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3169-7D83-4143-98D9-2260B40C6C39}">
  <sheetPr>
    <tabColor rgb="FF7030A0"/>
  </sheetPr>
  <dimension ref="B1:I71"/>
  <sheetViews>
    <sheetView showGridLines="0" topLeftCell="A6" zoomScaleNormal="100" workbookViewId="0">
      <selection activeCell="R16" sqref="R16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72" customWidth="1"/>
    <col min="5" max="5" width="16.7265625" style="48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61" t="s">
        <v>444</v>
      </c>
      <c r="C1" s="262"/>
      <c r="D1" s="262"/>
      <c r="E1" s="263"/>
    </row>
    <row r="2" spans="2:6" x14ac:dyDescent="0.35">
      <c r="B2" s="264"/>
      <c r="C2" s="265"/>
      <c r="D2" s="265"/>
      <c r="E2" s="266"/>
    </row>
    <row r="3" spans="2:6" ht="15" thickBot="1" x14ac:dyDescent="0.4">
      <c r="B3" s="267"/>
      <c r="C3" s="268"/>
      <c r="D3" s="268"/>
      <c r="E3" s="269"/>
    </row>
    <row r="5" spans="2:6" x14ac:dyDescent="0.35">
      <c r="B5" t="s">
        <v>68</v>
      </c>
      <c r="D5" s="127"/>
      <c r="E5"/>
      <c r="F5" s="128"/>
    </row>
    <row r="6" spans="2:6" x14ac:dyDescent="0.35">
      <c r="D6" s="127"/>
      <c r="E6"/>
      <c r="F6" s="128"/>
    </row>
    <row r="7" spans="2:6" ht="46.5" customHeight="1" x14ac:dyDescent="0.35">
      <c r="B7" s="270" t="s">
        <v>69</v>
      </c>
      <c r="C7" s="270"/>
      <c r="D7" s="270"/>
      <c r="E7" s="270"/>
      <c r="F7" s="270"/>
    </row>
    <row r="8" spans="2:6" x14ac:dyDescent="0.35">
      <c r="B8" s="130" t="s">
        <v>70</v>
      </c>
      <c r="C8" s="129"/>
      <c r="D8" s="131"/>
      <c r="E8" s="129"/>
      <c r="F8" s="132"/>
    </row>
    <row r="9" spans="2:6" ht="15" thickBot="1" x14ac:dyDescent="0.4">
      <c r="C9" s="129"/>
      <c r="D9" s="133"/>
      <c r="E9" s="134"/>
      <c r="F9" s="129"/>
    </row>
    <row r="10" spans="2:6" ht="34.5" customHeight="1" x14ac:dyDescent="0.35">
      <c r="C10" s="135" t="s">
        <v>71</v>
      </c>
      <c r="D10" s="136" t="s">
        <v>72</v>
      </c>
      <c r="E10" s="137" t="s">
        <v>73</v>
      </c>
    </row>
    <row r="11" spans="2:6" ht="15" thickBot="1" x14ac:dyDescent="0.4">
      <c r="C11" s="138">
        <v>2020</v>
      </c>
      <c r="D11" s="139">
        <v>2025</v>
      </c>
      <c r="E11" s="140">
        <f>VLOOKUP(D11,C14:D64,2)/VLOOKUP(C11,C14:D64,2)-1</f>
        <v>0.27006675424567606</v>
      </c>
    </row>
    <row r="12" spans="2:6" x14ac:dyDescent="0.35">
      <c r="C12" s="94"/>
      <c r="D12" s="141"/>
      <c r="E12" s="142"/>
    </row>
    <row r="13" spans="2:6" ht="29.5" thickBot="1" x14ac:dyDescent="0.4">
      <c r="C13" s="143" t="s">
        <v>74</v>
      </c>
      <c r="D13" s="144" t="s">
        <v>75</v>
      </c>
      <c r="E13" s="143" t="s">
        <v>76</v>
      </c>
    </row>
    <row r="14" spans="2:6" ht="15" customHeight="1" x14ac:dyDescent="0.35">
      <c r="B14" s="271" t="s">
        <v>445</v>
      </c>
      <c r="C14" s="145">
        <v>2000</v>
      </c>
      <c r="D14" s="146">
        <v>1.7920432742500001</v>
      </c>
      <c r="E14" s="147"/>
    </row>
    <row r="15" spans="2:6" x14ac:dyDescent="0.35">
      <c r="B15" s="272"/>
      <c r="C15" s="148">
        <v>2001</v>
      </c>
      <c r="D15" s="149">
        <v>1.857</v>
      </c>
      <c r="E15" s="150">
        <f>D15/D14-1</f>
        <v>3.6247297530906719E-2</v>
      </c>
    </row>
    <row r="16" spans="2:6" x14ac:dyDescent="0.35">
      <c r="B16" s="272"/>
      <c r="C16" s="151">
        <v>2002</v>
      </c>
      <c r="D16" s="152">
        <v>1.8934664882500001</v>
      </c>
      <c r="E16" s="150">
        <f t="shared" ref="E16:E40" si="0">D16/D15-1</f>
        <v>1.9637311927840573E-2</v>
      </c>
    </row>
    <row r="17" spans="2:6" x14ac:dyDescent="0.35">
      <c r="B17" s="272"/>
      <c r="C17" s="151">
        <v>2003</v>
      </c>
      <c r="D17" s="152">
        <v>1.92367206125</v>
      </c>
      <c r="E17" s="150">
        <f t="shared" si="0"/>
        <v>1.595252579723061E-2</v>
      </c>
    </row>
    <row r="18" spans="2:6" x14ac:dyDescent="0.35">
      <c r="B18" s="272"/>
      <c r="C18" s="151">
        <v>2004</v>
      </c>
      <c r="D18" s="152">
        <v>1.947214794</v>
      </c>
      <c r="E18" s="150">
        <f t="shared" si="0"/>
        <v>1.2238433579319086E-2</v>
      </c>
    </row>
    <row r="19" spans="2:6" x14ac:dyDescent="0.35">
      <c r="B19" s="272"/>
      <c r="C19" s="151">
        <v>2005</v>
      </c>
      <c r="D19" s="152">
        <v>2.0022891084999999</v>
      </c>
      <c r="E19" s="150">
        <f t="shared" si="0"/>
        <v>2.8283636027058634E-2</v>
      </c>
    </row>
    <row r="20" spans="2:6" ht="15" customHeight="1" x14ac:dyDescent="0.35">
      <c r="B20" s="272"/>
      <c r="C20" s="151">
        <v>2006</v>
      </c>
      <c r="D20" s="152">
        <v>2.0763124742499999</v>
      </c>
      <c r="E20" s="150">
        <f t="shared" si="0"/>
        <v>3.6969369426103516E-2</v>
      </c>
      <c r="F20" s="153"/>
    </row>
    <row r="21" spans="2:6" x14ac:dyDescent="0.35">
      <c r="B21" s="272"/>
      <c r="C21" s="151">
        <v>2007</v>
      </c>
      <c r="D21" s="152">
        <v>2.1565137445000002</v>
      </c>
      <c r="E21" s="150">
        <f t="shared" si="0"/>
        <v>3.8626782454298292E-2</v>
      </c>
    </row>
    <row r="22" spans="2:6" x14ac:dyDescent="0.35">
      <c r="B22" s="272"/>
      <c r="C22" s="151">
        <v>2008</v>
      </c>
      <c r="D22" s="152">
        <v>2.247033048</v>
      </c>
      <c r="E22" s="150">
        <f t="shared" si="0"/>
        <v>4.1974832634784409E-2</v>
      </c>
    </row>
    <row r="23" spans="2:6" x14ac:dyDescent="0.35">
      <c r="B23" s="272"/>
      <c r="C23" s="151">
        <v>2009</v>
      </c>
      <c r="D23" s="152">
        <v>2.2601417614999999</v>
      </c>
      <c r="E23" s="150">
        <f t="shared" si="0"/>
        <v>5.8337875856642185E-3</v>
      </c>
    </row>
    <row r="24" spans="2:6" x14ac:dyDescent="0.35">
      <c r="B24" s="272"/>
      <c r="C24" s="151">
        <v>2010</v>
      </c>
      <c r="D24" s="152">
        <v>2.2667905899999998</v>
      </c>
      <c r="E24" s="150">
        <f t="shared" si="0"/>
        <v>2.9417749865332521E-3</v>
      </c>
    </row>
    <row r="25" spans="2:6" x14ac:dyDescent="0.35">
      <c r="B25" s="272"/>
      <c r="C25" s="151">
        <v>2011</v>
      </c>
      <c r="D25" s="152">
        <v>2.3275173200000001</v>
      </c>
      <c r="E25" s="150">
        <f t="shared" si="0"/>
        <v>2.6789739761536646E-2</v>
      </c>
    </row>
    <row r="26" spans="2:6" x14ac:dyDescent="0.35">
      <c r="B26" s="272"/>
      <c r="C26" s="151">
        <v>2012</v>
      </c>
      <c r="D26" s="152">
        <v>2.3865036740000001</v>
      </c>
      <c r="E26" s="150">
        <f t="shared" si="0"/>
        <v>2.5343035470945408E-2</v>
      </c>
    </row>
    <row r="27" spans="2:6" x14ac:dyDescent="0.35">
      <c r="B27" s="272"/>
      <c r="C27" s="151">
        <v>2013</v>
      </c>
      <c r="D27" s="152">
        <v>2.4156387195</v>
      </c>
      <c r="E27" s="150">
        <f t="shared" si="0"/>
        <v>1.220825503744849E-2</v>
      </c>
    </row>
    <row r="28" spans="2:6" x14ac:dyDescent="0.35">
      <c r="B28" s="272"/>
      <c r="C28" s="151">
        <v>2014</v>
      </c>
      <c r="D28" s="152">
        <v>2.46027395075</v>
      </c>
      <c r="E28" s="150">
        <f t="shared" si="0"/>
        <v>1.8477610451300697E-2</v>
      </c>
    </row>
    <row r="29" spans="2:6" x14ac:dyDescent="0.35">
      <c r="B29" s="272"/>
      <c r="C29" s="151">
        <v>2015</v>
      </c>
      <c r="D29" s="152">
        <v>2.493890704</v>
      </c>
      <c r="E29" s="150">
        <f t="shared" si="0"/>
        <v>1.3663825217412162E-2</v>
      </c>
    </row>
    <row r="30" spans="2:6" x14ac:dyDescent="0.35">
      <c r="B30" s="272"/>
      <c r="C30" s="151">
        <v>2016</v>
      </c>
      <c r="D30" s="152">
        <v>2.5500688265</v>
      </c>
      <c r="E30" s="150">
        <f t="shared" si="0"/>
        <v>2.2526296926282718E-2</v>
      </c>
    </row>
    <row r="31" spans="2:6" x14ac:dyDescent="0.35">
      <c r="B31" s="272"/>
      <c r="C31" s="151">
        <v>2017</v>
      </c>
      <c r="D31" s="152">
        <v>2.6275299594999999</v>
      </c>
      <c r="E31" s="150">
        <f t="shared" si="0"/>
        <v>3.0376095027331518E-2</v>
      </c>
    </row>
    <row r="32" spans="2:6" x14ac:dyDescent="0.35">
      <c r="B32" s="272"/>
      <c r="C32" s="154">
        <v>2018</v>
      </c>
      <c r="D32" s="155">
        <v>2.7111181787500001</v>
      </c>
      <c r="E32" s="156">
        <f t="shared" si="0"/>
        <v>3.181247047166158E-2</v>
      </c>
    </row>
    <row r="33" spans="2:9" ht="15" customHeight="1" x14ac:dyDescent="0.35">
      <c r="B33" s="272"/>
      <c r="C33" s="154">
        <v>2019</v>
      </c>
      <c r="D33" s="155">
        <v>2.7793338379999999</v>
      </c>
      <c r="E33" s="156">
        <f t="shared" si="0"/>
        <v>2.5161448064005665E-2</v>
      </c>
      <c r="F33" s="157"/>
    </row>
    <row r="34" spans="2:9" x14ac:dyDescent="0.35">
      <c r="B34" s="272"/>
      <c r="C34" s="154">
        <v>2020</v>
      </c>
      <c r="D34" s="155">
        <v>2.8256199729999998</v>
      </c>
      <c r="E34" s="156">
        <f t="shared" si="0"/>
        <v>1.6653679513831676E-2</v>
      </c>
      <c r="F34" s="157"/>
    </row>
    <row r="35" spans="2:9" ht="14.65" customHeight="1" x14ac:dyDescent="0.35">
      <c r="B35" s="272"/>
      <c r="C35" s="154">
        <v>2021</v>
      </c>
      <c r="D35" s="155">
        <v>2.9596107615</v>
      </c>
      <c r="E35" s="156">
        <f t="shared" si="0"/>
        <v>4.7419960851189824E-2</v>
      </c>
      <c r="F35" s="157"/>
    </row>
    <row r="36" spans="2:9" x14ac:dyDescent="0.35">
      <c r="B36" s="272"/>
      <c r="C36" s="148">
        <v>2022</v>
      </c>
      <c r="D36" s="149">
        <v>3.22360687825</v>
      </c>
      <c r="E36" s="156">
        <f t="shared" si="0"/>
        <v>8.9199606983521251E-2</v>
      </c>
      <c r="F36" s="157"/>
    </row>
    <row r="37" spans="2:9" ht="14.65" customHeight="1" x14ac:dyDescent="0.35">
      <c r="B37" s="272"/>
      <c r="C37" s="154">
        <v>2023</v>
      </c>
      <c r="D37" s="149">
        <v>3.410501123905715</v>
      </c>
      <c r="E37" s="158">
        <f t="shared" si="0"/>
        <v>5.7976748627976082E-2</v>
      </c>
      <c r="F37" s="157"/>
      <c r="I37" s="159"/>
    </row>
    <row r="38" spans="2:9" x14ac:dyDescent="0.35">
      <c r="B38" s="272"/>
      <c r="C38" s="160">
        <v>2024</v>
      </c>
      <c r="D38" s="161">
        <v>3.5149722333949525</v>
      </c>
      <c r="E38" s="158">
        <f t="shared" si="0"/>
        <v>3.0632187380603026E-2</v>
      </c>
      <c r="F38" s="162"/>
    </row>
    <row r="39" spans="2:9" ht="15.75" customHeight="1" x14ac:dyDescent="0.35">
      <c r="B39" s="272"/>
      <c r="C39" s="154">
        <v>2025</v>
      </c>
      <c r="D39" s="163">
        <v>3.5887259878398647</v>
      </c>
      <c r="E39" s="158">
        <f t="shared" si="0"/>
        <v>2.0982741696845997E-2</v>
      </c>
      <c r="F39" s="162"/>
    </row>
    <row r="40" spans="2:9" x14ac:dyDescent="0.35">
      <c r="B40" s="272"/>
      <c r="C40" s="160">
        <v>2026</v>
      </c>
      <c r="D40" s="161">
        <v>3.6746740470795203</v>
      </c>
      <c r="E40" s="158">
        <f t="shared" si="0"/>
        <v>2.3949462714869973E-2</v>
      </c>
      <c r="F40" s="162"/>
    </row>
    <row r="41" spans="2:9" ht="15" customHeight="1" thickBot="1" x14ac:dyDescent="0.4">
      <c r="B41" s="273"/>
      <c r="C41" s="164">
        <v>2027</v>
      </c>
      <c r="D41" s="165">
        <v>3.7563707728723625</v>
      </c>
      <c r="E41" s="166">
        <f>D41/D40-1</f>
        <v>2.2232373469361688E-2</v>
      </c>
      <c r="F41" s="162"/>
    </row>
    <row r="42" spans="2:9" x14ac:dyDescent="0.35">
      <c r="B42" s="274" t="s">
        <v>77</v>
      </c>
      <c r="C42" s="167">
        <v>2028</v>
      </c>
      <c r="D42" s="168">
        <f>D41*(1+E42)</f>
        <v>3.8389096766238224</v>
      </c>
      <c r="E42" s="169">
        <v>2.1973044926112406E-2</v>
      </c>
      <c r="F42" s="162"/>
    </row>
    <row r="43" spans="2:9" ht="15" customHeight="1" x14ac:dyDescent="0.35">
      <c r="B43" s="275"/>
      <c r="C43" s="170">
        <v>2029</v>
      </c>
      <c r="D43" s="168">
        <f t="shared" ref="D43:D67" si="1">D42*(1+E43)</f>
        <v>3.9223984567293391</v>
      </c>
      <c r="E43" s="169">
        <v>2.1748044923771692E-2</v>
      </c>
    </row>
    <row r="44" spans="2:9" x14ac:dyDescent="0.35">
      <c r="B44" s="275"/>
      <c r="C44" s="171">
        <v>2030</v>
      </c>
      <c r="D44" s="168">
        <f t="shared" si="1"/>
        <v>4.0068560661208599</v>
      </c>
      <c r="E44" s="169">
        <v>2.153213405604526E-2</v>
      </c>
    </row>
    <row r="45" spans="2:9" ht="15" customHeight="1" x14ac:dyDescent="0.35">
      <c r="B45" s="275"/>
      <c r="C45" s="171">
        <v>2031</v>
      </c>
      <c r="D45" s="168">
        <f t="shared" si="1"/>
        <v>4.0949481789328335</v>
      </c>
      <c r="E45" s="169">
        <v>2.1985344958312281E-2</v>
      </c>
      <c r="G45" s="159"/>
      <c r="H45" s="159"/>
      <c r="I45" s="172"/>
    </row>
    <row r="46" spans="2:9" x14ac:dyDescent="0.35">
      <c r="B46" s="275"/>
      <c r="C46" s="171">
        <v>2032</v>
      </c>
      <c r="D46" s="168">
        <f t="shared" si="1"/>
        <v>4.1844651062758924</v>
      </c>
      <c r="E46" s="169">
        <v>2.1860332153553097E-2</v>
      </c>
      <c r="G46" s="159"/>
      <c r="H46" s="159"/>
      <c r="I46" s="172"/>
    </row>
    <row r="47" spans="2:9" ht="17.25" customHeight="1" x14ac:dyDescent="0.35">
      <c r="B47" s="275"/>
      <c r="C47" s="171">
        <v>2033</v>
      </c>
      <c r="D47" s="168">
        <f t="shared" si="1"/>
        <v>4.2741682183033731</v>
      </c>
      <c r="E47" s="169">
        <v>2.1437175301795008E-2</v>
      </c>
      <c r="F47" s="162"/>
      <c r="G47" s="159"/>
      <c r="H47" s="159"/>
      <c r="I47" s="172"/>
    </row>
    <row r="48" spans="2:9" x14ac:dyDescent="0.35">
      <c r="B48" s="275"/>
      <c r="C48" s="171">
        <v>2034</v>
      </c>
      <c r="D48" s="168">
        <f t="shared" si="1"/>
        <v>4.3666953171909784</v>
      </c>
      <c r="E48" s="169">
        <v>2.1647977843121335E-2</v>
      </c>
      <c r="G48" s="159"/>
      <c r="H48" s="159"/>
      <c r="I48" s="172"/>
    </row>
    <row r="49" spans="2:9" x14ac:dyDescent="0.35">
      <c r="B49" s="275"/>
      <c r="C49" s="171">
        <v>2035</v>
      </c>
      <c r="D49" s="168">
        <f t="shared" si="1"/>
        <v>4.4582747694812266</v>
      </c>
      <c r="E49" s="169">
        <v>2.0972256051324356E-2</v>
      </c>
      <c r="G49" s="159"/>
      <c r="H49" s="159"/>
      <c r="I49" s="172"/>
    </row>
    <row r="50" spans="2:9" x14ac:dyDescent="0.35">
      <c r="B50" s="275"/>
      <c r="C50" s="171">
        <v>2036</v>
      </c>
      <c r="D50" s="168">
        <f t="shared" si="1"/>
        <v>4.5485765711825668</v>
      </c>
      <c r="E50" s="169">
        <v>2.0254875791751115E-2</v>
      </c>
      <c r="G50" s="159"/>
      <c r="H50" s="159"/>
      <c r="I50" s="172"/>
    </row>
    <row r="51" spans="2:9" x14ac:dyDescent="0.35">
      <c r="B51" s="275"/>
      <c r="C51" s="171">
        <v>2037</v>
      </c>
      <c r="D51" s="168">
        <f t="shared" si="1"/>
        <v>4.6427380817310251</v>
      </c>
      <c r="E51" s="169">
        <v>2.0701313713177294E-2</v>
      </c>
      <c r="G51" s="159"/>
      <c r="H51" s="159"/>
      <c r="I51" s="172"/>
    </row>
    <row r="52" spans="2:9" x14ac:dyDescent="0.35">
      <c r="B52" s="275"/>
      <c r="C52" s="171">
        <v>2038</v>
      </c>
      <c r="D52" s="168">
        <f t="shared" si="1"/>
        <v>4.7393623585542635</v>
      </c>
      <c r="E52" s="169">
        <v>2.0811916399818164E-2</v>
      </c>
      <c r="G52" s="159"/>
      <c r="H52" s="159"/>
      <c r="I52" s="172"/>
    </row>
    <row r="53" spans="2:9" x14ac:dyDescent="0.35">
      <c r="B53" s="275"/>
      <c r="C53" s="171">
        <v>2039</v>
      </c>
      <c r="D53" s="168">
        <f t="shared" si="1"/>
        <v>4.8361661307918231</v>
      </c>
      <c r="E53" s="169">
        <v>2.0425484466878752E-2</v>
      </c>
      <c r="G53" s="159"/>
      <c r="H53" s="159"/>
      <c r="I53" s="172"/>
    </row>
    <row r="54" spans="2:9" x14ac:dyDescent="0.35">
      <c r="B54" s="275"/>
      <c r="C54" s="173">
        <v>2040</v>
      </c>
      <c r="D54" s="168">
        <f t="shared" si="1"/>
        <v>4.9396078887242822</v>
      </c>
      <c r="E54" s="169">
        <v>2.1389206891352819E-2</v>
      </c>
      <c r="G54" s="159"/>
      <c r="H54" s="159"/>
      <c r="I54" s="172"/>
    </row>
    <row r="55" spans="2:9" x14ac:dyDescent="0.35">
      <c r="B55" s="275"/>
      <c r="C55" s="173">
        <v>2041</v>
      </c>
      <c r="D55" s="168">
        <f t="shared" si="1"/>
        <v>5.0477600076847819</v>
      </c>
      <c r="E55" s="169">
        <v>2.1894879390605082E-2</v>
      </c>
      <c r="G55" s="159"/>
      <c r="H55" s="159"/>
      <c r="I55" s="172"/>
    </row>
    <row r="56" spans="2:9" x14ac:dyDescent="0.35">
      <c r="B56" s="275"/>
      <c r="C56" s="173">
        <v>2042</v>
      </c>
      <c r="D56" s="168">
        <f t="shared" si="1"/>
        <v>5.1567873061498997</v>
      </c>
      <c r="E56" s="169">
        <v>2.1599144630317868E-2</v>
      </c>
      <c r="G56" s="159"/>
      <c r="H56" s="159"/>
      <c r="I56" s="172"/>
    </row>
    <row r="57" spans="2:9" x14ac:dyDescent="0.35">
      <c r="B57" s="275"/>
      <c r="C57" s="173">
        <v>2043</v>
      </c>
      <c r="D57" s="168">
        <f t="shared" si="1"/>
        <v>5.2692740721345466</v>
      </c>
      <c r="E57" s="169">
        <v>2.1813342165672989E-2</v>
      </c>
      <c r="G57" s="159"/>
      <c r="H57" s="159"/>
      <c r="I57" s="172"/>
    </row>
    <row r="58" spans="2:9" x14ac:dyDescent="0.35">
      <c r="B58" s="275"/>
      <c r="C58" s="173">
        <v>2044</v>
      </c>
      <c r="D58" s="168">
        <f t="shared" si="1"/>
        <v>5.3871836064127763</v>
      </c>
      <c r="E58" s="169">
        <v>2.2376808012657623E-2</v>
      </c>
      <c r="G58" s="159"/>
      <c r="H58" s="159"/>
      <c r="I58" s="172"/>
    </row>
    <row r="59" spans="2:9" x14ac:dyDescent="0.35">
      <c r="B59" s="275"/>
      <c r="C59" s="171">
        <v>2045</v>
      </c>
      <c r="D59" s="168">
        <f t="shared" si="1"/>
        <v>5.5078647282686886</v>
      </c>
      <c r="E59" s="169">
        <v>2.2401523815200219E-2</v>
      </c>
      <c r="G59" s="159"/>
      <c r="H59" s="159"/>
      <c r="I59" s="172"/>
    </row>
    <row r="60" spans="2:9" x14ac:dyDescent="0.35">
      <c r="B60" s="275"/>
      <c r="C60" s="171">
        <v>2046</v>
      </c>
      <c r="D60" s="168">
        <f t="shared" si="1"/>
        <v>5.6311011513024152</v>
      </c>
      <c r="E60" s="169">
        <v>2.2374627757509202E-2</v>
      </c>
      <c r="G60" s="159"/>
      <c r="H60" s="159"/>
      <c r="I60" s="172"/>
    </row>
    <row r="61" spans="2:9" x14ac:dyDescent="0.35">
      <c r="B61" s="275"/>
      <c r="C61" s="171">
        <v>2047</v>
      </c>
      <c r="D61" s="168">
        <f t="shared" si="1"/>
        <v>5.7598049377637182</v>
      </c>
      <c r="E61" s="169">
        <v>2.2855882535786964E-2</v>
      </c>
      <c r="G61" s="159"/>
      <c r="H61" s="159"/>
      <c r="I61" s="172"/>
    </row>
    <row r="62" spans="2:9" x14ac:dyDescent="0.35">
      <c r="B62" s="275"/>
      <c r="C62" s="171">
        <v>2048</v>
      </c>
      <c r="D62" s="168">
        <f t="shared" si="1"/>
        <v>5.8932569911169548</v>
      </c>
      <c r="E62" s="169">
        <v>2.3169543898660327E-2</v>
      </c>
      <c r="G62" s="159"/>
      <c r="H62" s="159"/>
      <c r="I62" s="172"/>
    </row>
    <row r="63" spans="2:9" x14ac:dyDescent="0.35">
      <c r="B63" s="275"/>
      <c r="C63" s="171">
        <v>2049</v>
      </c>
      <c r="D63" s="168">
        <f t="shared" si="1"/>
        <v>6.0298608055651668</v>
      </c>
      <c r="E63" s="169">
        <v>2.3179680549162862E-2</v>
      </c>
      <c r="G63" s="159"/>
      <c r="H63" s="159"/>
      <c r="I63" s="172"/>
    </row>
    <row r="64" spans="2:9" x14ac:dyDescent="0.35">
      <c r="B64" s="275"/>
      <c r="C64" s="171">
        <v>2050</v>
      </c>
      <c r="D64" s="168">
        <f t="shared" si="1"/>
        <v>6.1705785211242592</v>
      </c>
      <c r="E64" s="169">
        <v>2.3336809935847747E-2</v>
      </c>
      <c r="G64" s="159"/>
      <c r="H64" s="159"/>
      <c r="I64" s="172"/>
    </row>
    <row r="65" spans="2:8" x14ac:dyDescent="0.35">
      <c r="B65" s="275"/>
      <c r="C65" s="167">
        <v>2051</v>
      </c>
      <c r="D65" s="168">
        <f t="shared" si="1"/>
        <v>6.3179832770256441</v>
      </c>
      <c r="E65" s="169">
        <v>2.3888320259885187E-2</v>
      </c>
      <c r="H65" s="159"/>
    </row>
    <row r="66" spans="2:8" x14ac:dyDescent="0.35">
      <c r="B66" s="275"/>
      <c r="C66" s="171">
        <v>5052</v>
      </c>
      <c r="D66" s="168">
        <f t="shared" si="1"/>
        <v>6.4700270417406793</v>
      </c>
      <c r="E66" s="169">
        <v>2.4065236966979375E-2</v>
      </c>
      <c r="H66" s="159"/>
    </row>
    <row r="67" spans="2:8" ht="15" thickBot="1" x14ac:dyDescent="0.4">
      <c r="B67" s="276"/>
      <c r="C67" s="174">
        <v>2053</v>
      </c>
      <c r="D67" s="175">
        <f t="shared" si="1"/>
        <v>6.6272616800525324</v>
      </c>
      <c r="E67" s="176">
        <v>2.4302006359087969E-2</v>
      </c>
      <c r="H67" s="159"/>
    </row>
    <row r="68" spans="2:8" x14ac:dyDescent="0.35">
      <c r="H68" s="159"/>
    </row>
    <row r="69" spans="2:8" x14ac:dyDescent="0.35">
      <c r="H69" s="159"/>
    </row>
    <row r="70" spans="2:8" x14ac:dyDescent="0.35">
      <c r="B70" s="177" t="s">
        <v>78</v>
      </c>
      <c r="D70" s="153"/>
      <c r="E70" s="178"/>
    </row>
    <row r="71" spans="2:8" x14ac:dyDescent="0.35">
      <c r="B71" s="177" t="s">
        <v>79</v>
      </c>
      <c r="D71" s="153"/>
      <c r="E71" s="17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Gore, Brooke (OFM)</cp:lastModifiedBy>
  <cp:revision/>
  <dcterms:created xsi:type="dcterms:W3CDTF">2010-05-04T20:18:05Z</dcterms:created>
  <dcterms:modified xsi:type="dcterms:W3CDTF">2024-06-14T13:21:37Z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