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59" yWindow="13" windowWidth="14217" windowHeight="8784" tabRatio="802"/>
  </bookViews>
  <sheets>
    <sheet name="Worksheet (FM25)" sheetId="50" r:id="rId1"/>
    <sheet name="July 30th JV (FundTypes AA&amp;BA)" sheetId="51" r:id="rId2"/>
    <sheet name="July 30th JV (FundTypes HA) " sheetId="46" r:id="rId3"/>
    <sheet name="Sample Worksheet (FM25)" sheetId="52" r:id="rId4"/>
    <sheet name="Sample Year End JV (FT AA &amp; BA)" sheetId="53" r:id="rId5"/>
    <sheet name="Sample Year End JV (FT HA)" sheetId="54" r:id="rId6"/>
  </sheets>
  <definedNames>
    <definedName name="BILL_AMOUNT">#REF!</definedName>
    <definedName name="BILL_AMOUNT2">#REF!</definedName>
    <definedName name="EASTSIDE">#N/A</definedName>
    <definedName name="EP_2ND">#N/A</definedName>
    <definedName name="EP_3RD">#N/A</definedName>
    <definedName name="EP_4TH">#N/A</definedName>
    <definedName name="EP_6TH">#N/A</definedName>
    <definedName name="EVERETT">#N/A</definedName>
    <definedName name="KELSO">#REF!</definedName>
    <definedName name="KELSO2">#REF!</definedName>
    <definedName name="LEGION">#N/A</definedName>
    <definedName name="LEGION_WAY">#N/A</definedName>
    <definedName name="MOUNT_VERNON">#N/A</definedName>
    <definedName name="PASCO">#N/A</definedName>
    <definedName name="POSTAGE">#REF!</definedName>
    <definedName name="POSTAGE2">#REF!</definedName>
    <definedName name="_xlnm.Print_Area" localSheetId="1">'July 30th JV (FundTypes AA&amp;BA)'!$A$1:$U$32</definedName>
    <definedName name="_xlnm.Print_Area" localSheetId="2">'July 30th JV (FundTypes HA) '!$A$1:$U$33</definedName>
    <definedName name="_xlnm.Print_Area" localSheetId="4">'Sample Year End JV (FT AA &amp; BA)'!$A$1:$U$32</definedName>
    <definedName name="_xlnm.Print_Area" localSheetId="5">'Sample Year End JV (FT HA)'!$A$1:$U$33</definedName>
    <definedName name="Print_Area_MI">#REF!</definedName>
    <definedName name="Print_Area_MI2">#REF!</definedName>
    <definedName name="PRORATE">#REF!</definedName>
    <definedName name="PRORATE2">#REF!</definedName>
    <definedName name="PRORATION">#REF!</definedName>
    <definedName name="PRORATION2">#REF!</definedName>
    <definedName name="RENTON">#N/A</definedName>
    <definedName name="SEATTLE">#N/A</definedName>
    <definedName name="SPOKANE">#N/A</definedName>
    <definedName name="TACOMA">#N/A</definedName>
    <definedName name="TUMWATER">#N/A</definedName>
    <definedName name="VANCOUVER">#N/A</definedName>
    <definedName name="WALLA_WALLA">#N/A</definedName>
  </definedNames>
  <calcPr calcId="145621"/>
</workbook>
</file>

<file path=xl/calcChain.xml><?xml version="1.0" encoding="utf-8"?>
<calcChain xmlns="http://schemas.openxmlformats.org/spreadsheetml/2006/main">
  <c r="R9" i="53" l="1"/>
  <c r="G3" i="50"/>
  <c r="R11" i="53"/>
  <c r="H33" i="52"/>
  <c r="G33" i="52"/>
  <c r="H31" i="52"/>
  <c r="G31" i="52"/>
  <c r="D31" i="52"/>
  <c r="C31" i="52"/>
  <c r="G30" i="52"/>
  <c r="D30" i="52"/>
  <c r="H30" i="52" s="1"/>
  <c r="C30" i="52"/>
  <c r="C32" i="52" s="1"/>
  <c r="G32" i="52" s="1"/>
  <c r="H26" i="52"/>
  <c r="G26" i="52"/>
  <c r="H18" i="52"/>
  <c r="G18" i="52"/>
  <c r="H15" i="52"/>
  <c r="R8" i="54" s="1"/>
  <c r="G15" i="52"/>
  <c r="R8" i="53" s="1"/>
  <c r="D15" i="52"/>
  <c r="C15" i="52"/>
  <c r="H14" i="52"/>
  <c r="H19" i="52" s="1"/>
  <c r="D14" i="52"/>
  <c r="D16" i="52" s="1"/>
  <c r="H16" i="52" s="1"/>
  <c r="C14" i="52"/>
  <c r="G14" i="52" s="1"/>
  <c r="H10" i="52"/>
  <c r="G10" i="52"/>
  <c r="G19" i="52" l="1"/>
  <c r="R10" i="53"/>
  <c r="R19" i="53"/>
  <c r="G34" i="52"/>
  <c r="D32" i="52"/>
  <c r="H32" i="52" s="1"/>
  <c r="R10" i="54" s="1"/>
  <c r="R20" i="54" s="1"/>
  <c r="C16" i="52"/>
  <c r="G16" i="52" s="1"/>
  <c r="C15" i="50"/>
  <c r="H34" i="52" l="1"/>
  <c r="D15" i="50"/>
  <c r="H33" i="50" l="1"/>
  <c r="H31" i="50"/>
  <c r="H30" i="50"/>
  <c r="G33" i="50"/>
  <c r="R11" i="51" s="1"/>
  <c r="D31" i="50"/>
  <c r="D32" i="50" s="1"/>
  <c r="H32" i="50" s="1"/>
  <c r="C31" i="50"/>
  <c r="D16" i="50"/>
  <c r="H16" i="50" s="1"/>
  <c r="H10" i="50"/>
  <c r="G15" i="50"/>
  <c r="G18" i="50"/>
  <c r="H15" i="50"/>
  <c r="H26" i="50"/>
  <c r="H18" i="50"/>
  <c r="H34" i="50" l="1"/>
  <c r="G10" i="50"/>
  <c r="C32" i="50" l="1"/>
  <c r="G32" i="50" s="1"/>
  <c r="C16" i="50"/>
  <c r="G16" i="50" s="1"/>
  <c r="G30" i="50"/>
  <c r="H14" i="50"/>
  <c r="H19" i="50" s="1"/>
  <c r="G14" i="50"/>
  <c r="G31" i="50"/>
  <c r="R8" i="51"/>
  <c r="G26" i="50"/>
  <c r="R10" i="51" l="1"/>
  <c r="G34" i="50"/>
  <c r="G19" i="50"/>
  <c r="R10" i="46"/>
  <c r="R9" i="51"/>
  <c r="R8" i="46"/>
  <c r="R20" i="46" l="1"/>
  <c r="R19" i="51"/>
</calcChain>
</file>

<file path=xl/comments1.xml><?xml version="1.0" encoding="utf-8"?>
<comments xmlns="http://schemas.openxmlformats.org/spreadsheetml/2006/main">
  <authors>
    <author>McGough, Sandy (OFM)</author>
    <author>slmfs140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Difference:
CAMS Detail: E091322-24 @ $23,344.98 &amp; E091325 @ $23,344.97 = $93,379.91
CAMS CM810 Report = $93,379.90 but detail shows $93,379.91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Begin Costs</t>
        </r>
      </text>
    </comment>
    <comment ref="H7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Begin Cost</t>
        </r>
      </text>
    </comment>
    <comment ref="G8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Added</t>
        </r>
        <r>
          <rPr>
            <b/>
            <sz val="10"/>
            <color indexed="81"/>
            <rFont val="Tahoma"/>
            <family val="2"/>
          </rPr>
          <t xml:space="preserve"> + </t>
        </r>
        <r>
          <rPr>
            <u/>
            <sz val="10"/>
            <color indexed="81"/>
            <rFont val="Tahoma"/>
            <family val="2"/>
          </rPr>
          <t>Adjustment to Cost</t>
        </r>
      </text>
    </comment>
    <comment ref="H8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 xml:space="preserve">
Added</t>
        </r>
        <r>
          <rPr>
            <b/>
            <sz val="10"/>
            <color indexed="81"/>
            <rFont val="Tahoma"/>
            <family val="2"/>
          </rPr>
          <t xml:space="preserve"> + </t>
        </r>
        <r>
          <rPr>
            <u/>
            <sz val="10"/>
            <color indexed="81"/>
            <rFont val="Tahoma"/>
            <family val="2"/>
          </rPr>
          <t>Adjustment to Cost</t>
        </r>
      </text>
    </comment>
    <comment ref="G9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Disposed</t>
        </r>
      </text>
    </comment>
    <comment ref="H9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 xml:space="preserve">
Disposed</t>
        </r>
      </text>
    </comment>
    <comment ref="C14" authorId="1">
      <text>
        <r>
          <rPr>
            <b/>
            <sz val="10"/>
            <color indexed="81"/>
            <rFont val="Tahoma"/>
            <family val="2"/>
          </rPr>
          <t xml:space="preserve">Run ER report "General Ledger Trail Balance By Account/Project" ran for the current year -- GL2410
This will also match the BEGINNING BALANCE on this report.
</t>
        </r>
      </text>
    </comment>
    <comment ref="D14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GL2410
This will also match the BEGINNING BALANCE on this report.</t>
        </r>
      </text>
    </comment>
    <comment ref="G14" authorId="1">
      <text>
        <r>
          <rPr>
            <b/>
            <sz val="10"/>
            <color indexed="81"/>
            <rFont val="Tahoma"/>
            <family val="2"/>
          </rPr>
          <t xml:space="preserve">Run ER report "General Ledger Trail Balance By Account/Project" ran for the current year -- GL2410
This will also match the BEGINNING BALANCE on this report.
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GL2410
This will also match the BEGINNING BALANCE on this report.</t>
        </r>
      </text>
    </comment>
    <comment ref="C16" authorId="1">
      <text>
        <r>
          <rPr>
            <b/>
            <i/>
            <sz val="10"/>
            <color indexed="81"/>
            <rFont val="Tahoma"/>
            <family val="2"/>
          </rPr>
          <t>Difference between Ending Cams &amp; Beginning Cams (should be the same); 
However, If there is a difference see if...
The difference is due to…</t>
        </r>
        <r>
          <rPr>
            <b/>
            <i/>
            <u/>
            <sz val="10"/>
            <color indexed="81"/>
            <rFont val="Tahoma"/>
            <family val="2"/>
          </rPr>
          <t>Prior year assets</t>
        </r>
        <r>
          <rPr>
            <b/>
            <i/>
            <sz val="10"/>
            <color indexed="81"/>
            <rFont val="Tahoma"/>
            <family val="2"/>
          </rPr>
          <t xml:space="preserve"> that we added expenses to in the current year.  Adding expenses to prior year capital assets increase CAMS Begining Balance.
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Begin Deprec.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Begin Deprec.</t>
        </r>
      </text>
    </comment>
    <comment ref="G24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Accumulated Deprec.</t>
        </r>
      </text>
    </comment>
    <comment ref="H24" authorId="1">
      <text>
        <r>
          <rPr>
            <b/>
            <sz val="8"/>
            <color indexed="81"/>
            <rFont val="Tahoma"/>
            <family val="2"/>
          </rPr>
          <t>From the current year report (CM820)
Accumulated Deprec.</t>
        </r>
      </text>
    </comment>
    <comment ref="G25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b/>
            <u/>
            <sz val="10"/>
            <color indexed="81"/>
            <rFont val="Tahoma"/>
            <family val="2"/>
          </rPr>
          <t>Disposed Accumulated Deprec.</t>
        </r>
      </text>
    </comment>
    <comment ref="H25" authorId="1">
      <text>
        <r>
          <rPr>
            <b/>
            <sz val="8"/>
            <color indexed="81"/>
            <rFont val="Tahoma"/>
            <family val="2"/>
          </rPr>
          <t>From the current year report (CM820)
Disposed Accumulated Deprec.</t>
        </r>
      </text>
    </comment>
    <comment ref="B30" authorId="1">
      <text>
        <r>
          <rPr>
            <b/>
            <sz val="9"/>
            <color indexed="81"/>
            <rFont val="Tahoma"/>
            <family val="2"/>
          </rPr>
          <t xml:space="preserve">Record the "Ending deprec." amount shown on the previous years CAMS report from prior year CM820 report). </t>
        </r>
      </text>
    </comment>
    <comment ref="C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D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G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H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B31" authorId="1">
      <text>
        <r>
          <rPr>
            <b/>
            <sz val="10"/>
            <color indexed="81"/>
            <rFont val="Tahoma"/>
            <family val="2"/>
          </rPr>
          <t>Record "Beginning Deprec. from current year CM820 report</t>
        </r>
      </text>
    </comment>
    <comment ref="C32" authorId="1">
      <text>
        <r>
          <rPr>
            <b/>
            <sz val="10"/>
            <color indexed="81"/>
            <rFont val="Tahoma"/>
            <family val="2"/>
          </rPr>
          <t>Difference between Ending Cams &amp; Beginning Cams (should be the same); 
However, If there is a difference see if...
The difference is due to…Prior year assets that we added expenses to in the current year.  Adding expenses to prior year capital assets increase CAMS Begining Balance.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slmfs140</author>
  </authors>
  <commentList>
    <comment ref="A8" authorId="0">
      <text>
        <r>
          <rPr>
            <b/>
            <sz val="12"/>
            <color indexed="81"/>
            <rFont val="Tahoma"/>
            <family val="2"/>
          </rPr>
          <t>To Record Purchase of New Capital Assets</t>
        </r>
      </text>
    </comment>
    <comment ref="A9" authorId="0">
      <text>
        <r>
          <rPr>
            <b/>
            <sz val="12"/>
            <color indexed="81"/>
            <rFont val="Tahoma"/>
            <family val="2"/>
          </rPr>
          <t>To Remove Historical Costs of Disposed/Sold Capital Assets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12"/>
            <color indexed="81"/>
            <rFont val="Tahoma"/>
            <family val="2"/>
          </rPr>
          <t>To Record Current Year Depreciation Expense (subobject = WA)</t>
        </r>
      </text>
    </comment>
    <comment ref="A11" authorId="0">
      <text>
        <r>
          <rPr>
            <b/>
            <sz val="12"/>
            <color indexed="81"/>
            <rFont val="Tahoma"/>
            <family val="2"/>
          </rPr>
          <t>To remove accumulated depreciation to date on disposed/sold capital assets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slmfs140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3213 Records Gain/Loss on the disposal (sales) of the asset.</t>
        </r>
      </text>
    </comment>
    <comment ref="R29" authorId="0">
      <text>
        <r>
          <rPr>
            <b/>
            <sz val="8"/>
            <color indexed="81"/>
            <rFont val="Tahoma"/>
            <family val="2"/>
          </rPr>
          <t xml:space="preserve">See step A where we Corrected JV# 14031478…
The AFRS amount of $84,068.59 (seeMWP150A report for fund 196)
</t>
        </r>
      </text>
    </comment>
  </commentList>
</comments>
</file>

<file path=xl/comments4.xml><?xml version="1.0" encoding="utf-8"?>
<comments xmlns="http://schemas.openxmlformats.org/spreadsheetml/2006/main">
  <authors>
    <author>McGough, Sandy (OFM)</author>
    <author>slmfs140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Difference:
CAMS Detail: E091322-24 @ $23,344.98 &amp; E091325 @ $23,344.97 = $93,379.91
CAMS CM810 Report = $93,379.90 but detail shows $93,379.91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Begin Costs</t>
        </r>
      </text>
    </comment>
    <comment ref="H7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Begin Cost</t>
        </r>
      </text>
    </comment>
    <comment ref="G8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Added</t>
        </r>
        <r>
          <rPr>
            <b/>
            <sz val="10"/>
            <color indexed="81"/>
            <rFont val="Tahoma"/>
            <family val="2"/>
          </rPr>
          <t xml:space="preserve"> + </t>
        </r>
        <r>
          <rPr>
            <u/>
            <sz val="10"/>
            <color indexed="81"/>
            <rFont val="Tahoma"/>
            <family val="2"/>
          </rPr>
          <t>Adjustment to Cost</t>
        </r>
      </text>
    </comment>
    <comment ref="H8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 xml:space="preserve">
Added</t>
        </r>
        <r>
          <rPr>
            <b/>
            <sz val="10"/>
            <color indexed="81"/>
            <rFont val="Tahoma"/>
            <family val="2"/>
          </rPr>
          <t xml:space="preserve"> + </t>
        </r>
        <r>
          <rPr>
            <u/>
            <sz val="10"/>
            <color indexed="81"/>
            <rFont val="Tahoma"/>
            <family val="2"/>
          </rPr>
          <t>Adjustment to Cost</t>
        </r>
      </text>
    </comment>
    <comment ref="G9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>Disposed</t>
        </r>
      </text>
    </comment>
    <comment ref="H9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(CM810)
</t>
        </r>
        <r>
          <rPr>
            <u/>
            <sz val="10"/>
            <color indexed="81"/>
            <rFont val="Tahoma"/>
            <family val="2"/>
          </rPr>
          <t xml:space="preserve">
Disposed</t>
        </r>
      </text>
    </comment>
    <comment ref="C14" authorId="1">
      <text>
        <r>
          <rPr>
            <b/>
            <sz val="10"/>
            <color indexed="81"/>
            <rFont val="Tahoma"/>
            <family val="2"/>
          </rPr>
          <t xml:space="preserve">Run ER report "General Ledger Trail Balance By Account/Project" ran for the current year -- GL2410
This will also match the BEGINNING BALANCE on this report.
</t>
        </r>
      </text>
    </comment>
    <comment ref="D14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GL2410
This will also match the BEGINNING BALANCE on this report.</t>
        </r>
      </text>
    </comment>
    <comment ref="G14" authorId="1">
      <text>
        <r>
          <rPr>
            <b/>
            <sz val="10"/>
            <color indexed="81"/>
            <rFont val="Tahoma"/>
            <family val="2"/>
          </rPr>
          <t xml:space="preserve">Run ER report "General Ledger Trail Balance By Account/Project" ran for the current year -- GL2410
This will also match the BEGINNING BALANCE on this report.
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GL2410
This will also match the BEGINNING BALANCE on this report.</t>
        </r>
      </text>
    </comment>
    <comment ref="C16" authorId="1">
      <text>
        <r>
          <rPr>
            <b/>
            <i/>
            <sz val="10"/>
            <color indexed="81"/>
            <rFont val="Tahoma"/>
            <family val="2"/>
          </rPr>
          <t>Difference between Ending Cams &amp; Beginning Cams (should be the same); 
However, If there is a difference see if...
The difference is due to…</t>
        </r>
        <r>
          <rPr>
            <b/>
            <i/>
            <u/>
            <sz val="10"/>
            <color indexed="81"/>
            <rFont val="Tahoma"/>
            <family val="2"/>
          </rPr>
          <t>Prior year assets</t>
        </r>
        <r>
          <rPr>
            <b/>
            <i/>
            <sz val="10"/>
            <color indexed="81"/>
            <rFont val="Tahoma"/>
            <family val="2"/>
          </rPr>
          <t xml:space="preserve"> that we added expenses to in the current year.  Adding expenses to prior year capital assets increase CAMS Begining Balance.
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Begin Deprec.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Begin Deprec.</t>
        </r>
      </text>
    </comment>
    <comment ref="G24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u/>
            <sz val="10"/>
            <color indexed="81"/>
            <rFont val="Tahoma"/>
            <family val="2"/>
          </rPr>
          <t>Accumulated Deprec.</t>
        </r>
      </text>
    </comment>
    <comment ref="H24" authorId="1">
      <text>
        <r>
          <rPr>
            <b/>
            <sz val="8"/>
            <color indexed="81"/>
            <rFont val="Tahoma"/>
            <family val="2"/>
          </rPr>
          <t>From the current year report (CM820)
Accumulated Deprec.</t>
        </r>
      </text>
    </comment>
    <comment ref="G25" authorId="1">
      <text>
        <r>
          <rPr>
            <b/>
            <sz val="8"/>
            <color indexed="81"/>
            <rFont val="Tahoma"/>
            <family val="2"/>
          </rPr>
          <t xml:space="preserve">From the current year report (CM820)
</t>
        </r>
        <r>
          <rPr>
            <b/>
            <u/>
            <sz val="10"/>
            <color indexed="81"/>
            <rFont val="Tahoma"/>
            <family val="2"/>
          </rPr>
          <t>Disposed Accumulated Deprec.</t>
        </r>
      </text>
    </comment>
    <comment ref="H25" authorId="1">
      <text>
        <r>
          <rPr>
            <b/>
            <sz val="8"/>
            <color indexed="81"/>
            <rFont val="Tahoma"/>
            <family val="2"/>
          </rPr>
          <t>From the current year report (CM820)
Disposed Accumulated Deprec.</t>
        </r>
      </text>
    </comment>
    <comment ref="B30" authorId="1">
      <text>
        <r>
          <rPr>
            <b/>
            <sz val="9"/>
            <color indexed="81"/>
            <rFont val="Tahoma"/>
            <family val="2"/>
          </rPr>
          <t xml:space="preserve">Record the "Ending deprec." amount shown on the previous years CAMS report from prior year CM820 report). </t>
        </r>
      </text>
    </comment>
    <comment ref="C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D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G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H30" authorId="1">
      <text>
        <r>
          <rPr>
            <b/>
            <sz val="8"/>
            <color indexed="81"/>
            <rFont val="Tahoma"/>
            <family val="2"/>
          </rPr>
          <t>Run ER report "General Ledger Trail Balance By Account/Project" ran for the current year -- GL2420
This will also match the BEGINNING BALANCE on this report.</t>
        </r>
      </text>
    </comment>
    <comment ref="B31" authorId="1">
      <text>
        <r>
          <rPr>
            <b/>
            <sz val="10"/>
            <color indexed="81"/>
            <rFont val="Tahoma"/>
            <family val="2"/>
          </rPr>
          <t>Record "Beginning Deprec. from current year CM820 report</t>
        </r>
      </text>
    </comment>
    <comment ref="C32" authorId="1">
      <text>
        <r>
          <rPr>
            <b/>
            <sz val="10"/>
            <color indexed="81"/>
            <rFont val="Tahoma"/>
            <family val="2"/>
          </rPr>
          <t>Difference between Ending Cams &amp; Beginning Cams (should be the same); 
However, If there is a difference see if...
The difference is due to…Prior year assets that we added expenses to in the current year.  Adding expenses to prior year capital assets increase CAMS Begining Balance.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slmfs140</author>
  </authors>
  <commentList>
    <comment ref="A8" authorId="0">
      <text>
        <r>
          <rPr>
            <b/>
            <sz val="12"/>
            <color indexed="81"/>
            <rFont val="Tahoma"/>
            <family val="2"/>
          </rPr>
          <t>To Record Purchase of New Capital Assets</t>
        </r>
      </text>
    </comment>
    <comment ref="A9" authorId="0">
      <text>
        <r>
          <rPr>
            <b/>
            <sz val="12"/>
            <color indexed="81"/>
            <rFont val="Tahoma"/>
            <family val="2"/>
          </rPr>
          <t>To Remove Historical Costs of Disposed/Sold Capital Assets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12"/>
            <color indexed="81"/>
            <rFont val="Tahoma"/>
            <family val="2"/>
          </rPr>
          <t>To Record Current Year Depreciation Expense (subobject = WA)</t>
        </r>
      </text>
    </comment>
    <comment ref="A11" authorId="0">
      <text>
        <r>
          <rPr>
            <b/>
            <sz val="12"/>
            <color indexed="81"/>
            <rFont val="Tahoma"/>
            <family val="2"/>
          </rPr>
          <t>To remove accumulated depreciation to date on disposed/sold capital assets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slmfs140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3213 Records Gain/Loss on the disposal (sales) of the asset.</t>
        </r>
      </text>
    </comment>
    <comment ref="R29" authorId="0">
      <text>
        <r>
          <rPr>
            <b/>
            <sz val="8"/>
            <color indexed="81"/>
            <rFont val="Tahoma"/>
            <family val="2"/>
          </rPr>
          <t xml:space="preserve">See step A where we Corrected JV# 14031478…
The AFRS amount of $84,068.59 (seeMWP150A report for fund 196)
</t>
        </r>
      </text>
    </comment>
  </commentList>
</comments>
</file>

<file path=xl/sharedStrings.xml><?xml version="1.0" encoding="utf-8"?>
<sst xmlns="http://schemas.openxmlformats.org/spreadsheetml/2006/main" count="538" uniqueCount="146">
  <si>
    <t>AGENCY NAME</t>
  </si>
  <si>
    <t>AGENCY NUMBER</t>
  </si>
  <si>
    <t>FOR TREASURER'S JVS</t>
  </si>
  <si>
    <t>AFRS JOURNAL VOUCHER</t>
  </si>
  <si>
    <t>Department of Revenue</t>
  </si>
  <si>
    <t>FM</t>
  </si>
  <si>
    <t>1400</t>
  </si>
  <si>
    <t xml:space="preserve">   ____   </t>
  </si>
  <si>
    <t>TRANSFER</t>
  </si>
  <si>
    <t>DOCUMENT DATE</t>
  </si>
  <si>
    <t>CURRENT DOCUMENT NUMBER</t>
  </si>
  <si>
    <t>REF DOCUMENT NUMBER</t>
  </si>
  <si>
    <t>VENDOR NUMBER</t>
  </si>
  <si>
    <t>EFT</t>
  </si>
  <si>
    <t>PAGE 1 OF 1</t>
  </si>
  <si>
    <t>CANCELLATION</t>
  </si>
  <si>
    <t>M</t>
  </si>
  <si>
    <t>R</t>
  </si>
  <si>
    <t>MASTER INDEX</t>
  </si>
  <si>
    <t>6-992</t>
  </si>
  <si>
    <t>SUB</t>
  </si>
  <si>
    <t>GENERAL</t>
  </si>
  <si>
    <t>SUBSIDIARY</t>
  </si>
  <si>
    <t>AGENCY USE</t>
  </si>
  <si>
    <t>TRANS</t>
  </si>
  <si>
    <t>O</t>
  </si>
  <si>
    <t>E</t>
  </si>
  <si>
    <t>AGENCY</t>
  </si>
  <si>
    <t>FUND</t>
  </si>
  <si>
    <t>APPN</t>
  </si>
  <si>
    <t>PROGRAM</t>
  </si>
  <si>
    <t>ORG</t>
  </si>
  <si>
    <t>MAJ</t>
  </si>
  <si>
    <t>DR</t>
  </si>
  <si>
    <t>AMOUNT</t>
  </si>
  <si>
    <t>LEDGER</t>
  </si>
  <si>
    <t>ACCOUNT</t>
  </si>
  <si>
    <t>CODE</t>
  </si>
  <si>
    <t>D</t>
  </si>
  <si>
    <t>V</t>
  </si>
  <si>
    <t>INDEX</t>
  </si>
  <si>
    <t>OBJ</t>
  </si>
  <si>
    <t>GRP</t>
  </si>
  <si>
    <t>SRCE</t>
  </si>
  <si>
    <t>SOURCE</t>
  </si>
  <si>
    <t>CR</t>
  </si>
  <si>
    <t>EXPLANATION OF ENTRY</t>
  </si>
  <si>
    <t>TOTAL</t>
  </si>
  <si>
    <t>DISTRIBUTION</t>
  </si>
  <si>
    <t xml:space="preserve">   _____</t>
  </si>
  <si>
    <t>State Treasurer</t>
  </si>
  <si>
    <t>X</t>
  </si>
  <si>
    <t>File Copy</t>
  </si>
  <si>
    <t>PREPARED BY</t>
  </si>
  <si>
    <t>TELEPHONE NO.</t>
  </si>
  <si>
    <t>DATE</t>
  </si>
  <si>
    <t>APPROVED BY</t>
  </si>
  <si>
    <t>b)</t>
  </si>
  <si>
    <t>725-7464</t>
  </si>
  <si>
    <t>a)</t>
  </si>
  <si>
    <t>2410v-9850</t>
  </si>
  <si>
    <t>9850-2410v</t>
  </si>
  <si>
    <t>6591-2420v</t>
  </si>
  <si>
    <t>WA</t>
  </si>
  <si>
    <t xml:space="preserve">    Remove disposed capital assets</t>
  </si>
  <si>
    <t>6511-2420V</t>
  </si>
  <si>
    <t xml:space="preserve">    Remove Depreciation of disposed assets</t>
  </si>
  <si>
    <t>GL2410 = Assets</t>
  </si>
  <si>
    <t>GL2420 = Dep</t>
  </si>
  <si>
    <t>2420v-9850</t>
  </si>
  <si>
    <t>Beginning AFRS</t>
  </si>
  <si>
    <t>Beginning CAMS</t>
  </si>
  <si>
    <t>Cost of Items Added</t>
  </si>
  <si>
    <t>Less: Cost of Items Disposed</t>
  </si>
  <si>
    <t>-----&gt;</t>
  </si>
  <si>
    <t>ENDING CAMS AMOUNT:</t>
  </si>
  <si>
    <t>ENDING AFRS AMOUNT:</t>
  </si>
  <si>
    <t>Fund 997 = General Capital Assets</t>
  </si>
  <si>
    <t xml:space="preserve">    **This will balance AFRS to CAMS in Fund 997 GL2410 </t>
  </si>
  <si>
    <t>A)</t>
  </si>
  <si>
    <t>B)</t>
  </si>
  <si>
    <t>TO RECORD CURRENT YEAR DEPRECIATION EXPENSE…</t>
  </si>
  <si>
    <t>Deprec. All items for period</t>
  </si>
  <si>
    <t>**This will balance AFRS to CAMS in Fund 997 GL2420</t>
  </si>
  <si>
    <t>Accum Deprec. Dipsosed Assets</t>
  </si>
  <si>
    <t>**During the year CAMS Ending Balance has changed by:</t>
  </si>
  <si>
    <t>2410V-6525</t>
  </si>
  <si>
    <t>JC</t>
  </si>
  <si>
    <t xml:space="preserve">    **This will balance AFRS to CAMS in Fund 196 GL2410 </t>
  </si>
  <si>
    <t>For Fund 196</t>
  </si>
  <si>
    <t>**This will balance AFRS to CAMS in Fund 196 GL2420</t>
  </si>
  <si>
    <t>GL6525 = Expense Adj's/Eliminators (GAAP)</t>
  </si>
  <si>
    <t>Tim Hoosier</t>
  </si>
  <si>
    <r>
      <rPr>
        <b/>
        <sz val="11"/>
        <color indexed="10"/>
        <rFont val="Times New Roman"/>
        <family val="1"/>
      </rPr>
      <t>3213-</t>
    </r>
    <r>
      <rPr>
        <b/>
        <sz val="11"/>
        <rFont val="Times New Roman"/>
        <family val="1"/>
      </rPr>
      <t>2410V</t>
    </r>
  </si>
  <si>
    <r>
      <t>2420</t>
    </r>
    <r>
      <rPr>
        <b/>
        <sz val="11"/>
        <color indexed="10"/>
        <rFont val="Times New Roman"/>
        <family val="1"/>
      </rPr>
      <t>-3213</t>
    </r>
  </si>
  <si>
    <t>04</t>
  </si>
  <si>
    <t>Other CAMS Adjustments Effecting Prior Year Assets</t>
  </si>
  <si>
    <t>CY expenses Increasing Value of Prior Year Asset</t>
  </si>
  <si>
    <t>GL6511 = Depreciation Exp.</t>
  </si>
  <si>
    <t>Governmental Funds: (AA &amp; BA)</t>
  </si>
  <si>
    <t>*</t>
  </si>
  <si>
    <t>For Governmental Funds (AA &amp; BA)</t>
  </si>
  <si>
    <t>Based on Current Year Report</t>
  </si>
  <si>
    <t>Based On Prior Year Report</t>
  </si>
  <si>
    <t>Calculations</t>
  </si>
  <si>
    <t>Revenue Accting</t>
  </si>
  <si>
    <r>
      <rPr>
        <sz val="9"/>
        <rFont val="Arial"/>
        <family val="2"/>
      </rPr>
      <t>Beginning CAMS From Current Year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(current year's CAMS report CM810)</t>
    </r>
  </si>
  <si>
    <r>
      <t>Ending CAMS From Last Year</t>
    </r>
    <r>
      <rPr>
        <sz val="9"/>
        <rFont val="Arial"/>
        <family val="2"/>
      </rPr>
      <t xml:space="preserve"> (last years CAMS report CM810)</t>
    </r>
  </si>
  <si>
    <t>Accum Deprec. for all items for period</t>
  </si>
  <si>
    <t>Accum Deprec. for Disposed Assets for the period</t>
  </si>
  <si>
    <t>Ending CAMS (look at prior year CAMS report CM820)</t>
  </si>
  <si>
    <t>Beginning CAMS (From Current Years CAMS report CM820)</t>
  </si>
  <si>
    <t>TO RECORD PURCHASES OF NEW CAPITAL ASSETS…</t>
  </si>
  <si>
    <t>AFRS FY13 Cost of Items Added</t>
  </si>
  <si>
    <t>CAMS FY13 Cost of Items Added</t>
  </si>
  <si>
    <t>Difference is due to CAMS rounding error on</t>
  </si>
  <si>
    <t>a) Record purchase of new capital assets ($680,030.92)</t>
  </si>
  <si>
    <t>(AFRS = 6,882,949.72 + 680,030.92 - 575,591.64 // ENDING CAMS = $6,987,389.00)</t>
  </si>
  <si>
    <t>b) Record Current Year Depreciation expense ($614,596.11 - 3,378.99)</t>
  </si>
  <si>
    <t xml:space="preserve">    Remove Depreciation of disposed assets ($575,591.64)</t>
  </si>
  <si>
    <t>(AFRS =5,337,155.46 + 614,596.11 - 3,378.99 - 575,591.64 // ENDING CAMS = $5,372,780.94)</t>
  </si>
  <si>
    <t>a) Record purchase of new capital assets ($0.00)</t>
  </si>
  <si>
    <t>(AFRS = 33,454.54 + 0.00 - 0.00 // ENDING CAMS = $33,454.54)</t>
  </si>
  <si>
    <t>b) Record Current Year Depreciation expense ($4,769.58)</t>
  </si>
  <si>
    <t>(AFRS = 24,233.9 + 4,769.58 - 0.00 // ENDING CAMS = $29,003.48)</t>
  </si>
  <si>
    <t>B-068</t>
  </si>
  <si>
    <t>B-069</t>
  </si>
  <si>
    <t>Fund: (HA)</t>
  </si>
  <si>
    <r>
      <t xml:space="preserve">AFRS </t>
    </r>
    <r>
      <rPr>
        <sz val="10"/>
        <color rgb="FFFF0000"/>
        <rFont val="Arial"/>
        <family val="2"/>
      </rPr>
      <t>FYXX</t>
    </r>
    <r>
      <rPr>
        <sz val="10"/>
        <rFont val="Arial"/>
      </rPr>
      <t xml:space="preserve"> Cost of Items Added</t>
    </r>
  </si>
  <si>
    <t xml:space="preserve">    Remove disposed capital assets (&amp;)</t>
  </si>
  <si>
    <t>a) Record purchase of new capital assets</t>
  </si>
  <si>
    <t>b) Record Current Year Depreciation expense</t>
  </si>
  <si>
    <t xml:space="preserve">b) Record Current Year Depreciation expense </t>
  </si>
  <si>
    <t>(AFRS = Beg + Depriciated - Disposed = ENDING CAMS )</t>
  </si>
  <si>
    <t>(AFRS = Beg + Added - Disposed = ENDING CAMS)</t>
  </si>
  <si>
    <t>B-XXX</t>
  </si>
  <si>
    <t>XX</t>
  </si>
  <si>
    <t>xxxxx</t>
  </si>
  <si>
    <t>X/XX/20XX</t>
  </si>
  <si>
    <t>XXX</t>
  </si>
  <si>
    <t>XXXX</t>
  </si>
  <si>
    <t>Department of ___</t>
  </si>
  <si>
    <r>
      <t xml:space="preserve">CAMS </t>
    </r>
    <r>
      <rPr>
        <sz val="10"/>
        <color rgb="FFFF0000"/>
        <rFont val="Arial"/>
        <family val="2"/>
      </rPr>
      <t>FYXX</t>
    </r>
    <r>
      <rPr>
        <sz val="10"/>
        <rFont val="Arial"/>
      </rPr>
      <t xml:space="preserve"> Cost of Items Added</t>
    </r>
  </si>
  <si>
    <t xml:space="preserve">    **This will balance AFRS to CAMS in Fund ___ GL2410 </t>
  </si>
  <si>
    <t>**This will balance AFRS to CAMS in Fund ___ GL2420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</si>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</sst>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###"/>
    <numFmt numFmtId="165" formatCode="0###"/>
    <numFmt numFmtId="166" formatCode="0#"/>
    <numFmt numFmtId="167" formatCode="00#"/>
  </numFmts>
  <fonts count="5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trike/>
      <sz val="11"/>
      <color indexed="12"/>
      <name val="Times New Roman"/>
      <family val="1"/>
    </font>
    <font>
      <b/>
      <strike/>
      <sz val="14"/>
      <color indexed="12"/>
      <name val="Times New Roman"/>
      <family val="1"/>
    </font>
    <font>
      <b/>
      <sz val="8"/>
      <color indexed="81"/>
      <name val="Tahoma"/>
      <family val="2"/>
    </font>
    <font>
      <sz val="10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sz val="11"/>
      <color indexed="23"/>
      <name val="Times New Roman"/>
      <family val="1"/>
    </font>
    <font>
      <sz val="11"/>
      <color indexed="9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12"/>
      <name val="Arial"/>
      <family val="2"/>
    </font>
    <font>
      <b/>
      <sz val="11"/>
      <color indexed="9"/>
      <name val="Times New Roman"/>
      <family val="1"/>
    </font>
    <font>
      <b/>
      <sz val="14"/>
      <color indexed="9"/>
      <name val="Times New Roman"/>
      <family val="1"/>
    </font>
    <font>
      <sz val="8"/>
      <color indexed="9"/>
      <name val="Times New Roman"/>
      <family val="1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9"/>
      <color indexed="81"/>
      <name val="Tahoma"/>
      <family val="2"/>
    </font>
    <font>
      <u/>
      <sz val="10"/>
      <color indexed="81"/>
      <name val="Tahoma"/>
      <family val="2"/>
    </font>
    <font>
      <b/>
      <sz val="10"/>
      <color indexed="81"/>
      <name val="Tahoma"/>
      <family val="2"/>
    </font>
    <font>
      <b/>
      <i/>
      <sz val="10"/>
      <color indexed="81"/>
      <name val="Tahoma"/>
      <family val="2"/>
    </font>
    <font>
      <b/>
      <i/>
      <u/>
      <sz val="10"/>
      <color indexed="81"/>
      <name val="Tahoma"/>
      <family val="2"/>
    </font>
    <font>
      <sz val="9"/>
      <name val="Arial"/>
      <family val="2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Times New Roman"/>
      <family val="1"/>
    </font>
    <font>
      <b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Arial"/>
      <family val="2"/>
    </font>
    <font>
      <b/>
      <u/>
      <sz val="10"/>
      <color indexed="81"/>
      <name val="Tahom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0" xfId="0" applyFont="1"/>
    <xf numFmtId="0" fontId="5" fillId="0" borderId="8" xfId="0" quotePrefix="1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0" fontId="6" fillId="0" borderId="10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left"/>
    </xf>
    <xf numFmtId="0" fontId="8" fillId="0" borderId="0" xfId="0" applyFont="1" applyBorder="1"/>
    <xf numFmtId="0" fontId="6" fillId="0" borderId="13" xfId="0" applyFont="1" applyBorder="1"/>
    <xf numFmtId="0" fontId="6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5" xfId="0" applyFont="1" applyBorder="1" applyAlignment="1"/>
    <xf numFmtId="0" fontId="4" fillId="0" borderId="4" xfId="0" quotePrefix="1" applyFont="1" applyBorder="1" applyAlignment="1">
      <alignment horizontal="centerContinuous"/>
    </xf>
    <xf numFmtId="0" fontId="4" fillId="0" borderId="7" xfId="0" quotePrefix="1" applyFont="1" applyBorder="1" applyAlignment="1">
      <alignment horizontal="center"/>
    </xf>
    <xf numFmtId="0" fontId="4" fillId="0" borderId="13" xfId="0" applyFont="1" applyBorder="1"/>
    <xf numFmtId="0" fontId="6" fillId="0" borderId="8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Continuous"/>
      <protection locked="0" hidden="1"/>
    </xf>
    <xf numFmtId="0" fontId="6" fillId="0" borderId="9" xfId="0" applyFont="1" applyBorder="1" applyAlignment="1" applyProtection="1">
      <alignment horizontal="centerContinuous"/>
    </xf>
    <xf numFmtId="0" fontId="6" fillId="0" borderId="10" xfId="0" applyFont="1" applyBorder="1" applyAlignment="1">
      <alignment horizontal="centerContinuous"/>
    </xf>
    <xf numFmtId="0" fontId="1" fillId="0" borderId="0" xfId="0" applyFont="1" applyAlignment="1" applyProtection="1">
      <alignment horizontal="centerContinuous"/>
      <protection locked="0" hidden="1"/>
    </xf>
    <xf numFmtId="0" fontId="6" fillId="0" borderId="10" xfId="0" applyFont="1" applyBorder="1" applyAlignment="1" applyProtection="1">
      <alignment horizontal="centerContinuous"/>
    </xf>
    <xf numFmtId="0" fontId="6" fillId="0" borderId="8" xfId="0" applyFont="1" applyBorder="1" applyAlignment="1" applyProtection="1">
      <alignment horizontal="centerContinuous"/>
      <protection locked="0" hidden="1"/>
    </xf>
    <xf numFmtId="0" fontId="8" fillId="0" borderId="9" xfId="0" applyFont="1" applyBorder="1"/>
    <xf numFmtId="0" fontId="6" fillId="0" borderId="10" xfId="0" applyFont="1" applyBorder="1"/>
    <xf numFmtId="0" fontId="4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10" fillId="0" borderId="15" xfId="0" applyNumberFormat="1" applyFont="1" applyFill="1" applyBorder="1" applyAlignment="1" applyProtection="1">
      <alignment horizontal="center"/>
      <protection locked="0" hidden="1"/>
    </xf>
    <xf numFmtId="165" fontId="7" fillId="0" borderId="15" xfId="0" quotePrefix="1" applyNumberFormat="1" applyFont="1" applyFill="1" applyBorder="1" applyAlignment="1" applyProtection="1">
      <alignment horizontal="center"/>
      <protection locked="0" hidden="1"/>
    </xf>
    <xf numFmtId="0" fontId="7" fillId="0" borderId="15" xfId="0" applyFont="1" applyBorder="1" applyAlignment="1" applyProtection="1">
      <alignment horizontal="center"/>
      <protection locked="0" hidden="1"/>
    </xf>
    <xf numFmtId="0" fontId="7" fillId="0" borderId="15" xfId="0" applyFont="1" applyBorder="1" applyAlignment="1">
      <alignment horizontal="center"/>
    </xf>
    <xf numFmtId="167" fontId="7" fillId="0" borderId="15" xfId="0" quotePrefix="1" applyNumberFormat="1" applyFont="1" applyBorder="1" applyAlignment="1" applyProtection="1">
      <alignment horizontal="center"/>
      <protection locked="0" hidden="1"/>
    </xf>
    <xf numFmtId="0" fontId="7" fillId="0" borderId="15" xfId="0" quotePrefix="1" applyFont="1" applyBorder="1" applyAlignment="1" applyProtection="1">
      <alignment horizontal="center"/>
      <protection locked="0" hidden="1"/>
    </xf>
    <xf numFmtId="167" fontId="7" fillId="0" borderId="15" xfId="0" applyNumberFormat="1" applyFont="1" applyBorder="1" applyAlignment="1" applyProtection="1">
      <alignment horizontal="center"/>
      <protection locked="0" hidden="1"/>
    </xf>
    <xf numFmtId="164" fontId="7" fillId="0" borderId="15" xfId="0" applyNumberFormat="1" applyFont="1" applyBorder="1" applyAlignment="1" applyProtection="1">
      <alignment horizontal="center"/>
      <protection locked="0" hidden="1"/>
    </xf>
    <xf numFmtId="0" fontId="7" fillId="0" borderId="15" xfId="0" applyFont="1" applyBorder="1" applyAlignment="1" applyProtection="1">
      <alignment horizontal="center"/>
    </xf>
    <xf numFmtId="43" fontId="7" fillId="0" borderId="15" xfId="1" applyFont="1" applyBorder="1" applyProtection="1">
      <protection locked="0" hidden="1"/>
    </xf>
    <xf numFmtId="0" fontId="7" fillId="0" borderId="15" xfId="0" applyFont="1" applyBorder="1" applyProtection="1"/>
    <xf numFmtId="0" fontId="7" fillId="0" borderId="0" xfId="0" applyFont="1"/>
    <xf numFmtId="0" fontId="12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/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1" fillId="0" borderId="0" xfId="0" applyFont="1"/>
    <xf numFmtId="0" fontId="7" fillId="0" borderId="12" xfId="0" quotePrefix="1" applyFont="1" applyBorder="1" applyAlignment="1" applyProtection="1">
      <alignment horizontal="center"/>
      <protection locked="0" hidden="1"/>
    </xf>
    <xf numFmtId="0" fontId="7" fillId="0" borderId="5" xfId="0" applyFont="1" applyBorder="1"/>
    <xf numFmtId="0" fontId="7" fillId="0" borderId="6" xfId="0" applyFont="1" applyBorder="1"/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0" xfId="0" applyFont="1" applyBorder="1"/>
    <xf numFmtId="0" fontId="7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0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8" xfId="0" applyFont="1" applyBorder="1"/>
    <xf numFmtId="14" fontId="6" fillId="0" borderId="8" xfId="0" applyNumberFormat="1" applyFont="1" applyBorder="1" applyAlignment="1">
      <alignment horizontal="centerContinuous"/>
    </xf>
    <xf numFmtId="0" fontId="6" fillId="0" borderId="0" xfId="0" applyFont="1" applyBorder="1"/>
    <xf numFmtId="167" fontId="14" fillId="0" borderId="15" xfId="0" applyNumberFormat="1" applyFont="1" applyFill="1" applyBorder="1" applyAlignment="1" applyProtection="1">
      <alignment horizontal="center"/>
      <protection locked="0" hidden="1"/>
    </xf>
    <xf numFmtId="166" fontId="7" fillId="0" borderId="9" xfId="0" applyNumberFormat="1" applyFont="1" applyBorder="1" applyAlignment="1" applyProtection="1">
      <alignment horizontal="center"/>
      <protection locked="0" hidden="1"/>
    </xf>
    <xf numFmtId="0" fontId="15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Continuous"/>
    </xf>
    <xf numFmtId="0" fontId="13" fillId="0" borderId="8" xfId="0" applyFont="1" applyBorder="1" applyAlignment="1">
      <alignment horizontal="center"/>
    </xf>
    <xf numFmtId="43" fontId="5" fillId="0" borderId="3" xfId="1" applyFont="1" applyBorder="1" applyAlignment="1" applyProtection="1">
      <alignment horizontal="centerContinuous"/>
      <protection locked="0" hidden="1"/>
    </xf>
    <xf numFmtId="0" fontId="7" fillId="0" borderId="0" xfId="0" applyFont="1" applyBorder="1" applyAlignment="1">
      <alignment horizontal="left"/>
    </xf>
    <xf numFmtId="0" fontId="10" fillId="0" borderId="15" xfId="0" applyFont="1" applyFill="1" applyBorder="1" applyAlignment="1" applyProtection="1">
      <alignment horizontal="center"/>
      <protection locked="0" hidden="1"/>
    </xf>
    <xf numFmtId="0" fontId="10" fillId="0" borderId="15" xfId="0" applyFont="1" applyFill="1" applyBorder="1" applyAlignment="1">
      <alignment horizontal="center"/>
    </xf>
    <xf numFmtId="0" fontId="10" fillId="0" borderId="15" xfId="0" quotePrefix="1" applyFont="1" applyFill="1" applyBorder="1" applyAlignment="1" applyProtection="1">
      <alignment horizontal="center"/>
      <protection locked="0" hidden="1"/>
    </xf>
    <xf numFmtId="164" fontId="10" fillId="0" borderId="15" xfId="0" applyNumberFormat="1" applyFont="1" applyFill="1" applyBorder="1" applyAlignment="1" applyProtection="1">
      <alignment horizontal="center"/>
      <protection locked="0" hidden="1"/>
    </xf>
    <xf numFmtId="165" fontId="10" fillId="0" borderId="15" xfId="0" quotePrefix="1" applyNumberFormat="1" applyFont="1" applyFill="1" applyBorder="1" applyAlignment="1" applyProtection="1">
      <alignment horizontal="center"/>
      <protection locked="0" hidden="1"/>
    </xf>
    <xf numFmtId="0" fontId="10" fillId="0" borderId="15" xfId="0" quotePrefix="1" applyFont="1" applyFill="1" applyBorder="1" applyAlignment="1" applyProtection="1">
      <alignment horizontal="center"/>
    </xf>
    <xf numFmtId="43" fontId="10" fillId="0" borderId="15" xfId="1" applyFont="1" applyFill="1" applyBorder="1" applyProtection="1">
      <protection locked="0" hidden="1"/>
    </xf>
    <xf numFmtId="0" fontId="16" fillId="0" borderId="15" xfId="0" applyFont="1" applyFill="1" applyBorder="1" applyAlignment="1" applyProtection="1">
      <alignment horizontal="center"/>
    </xf>
    <xf numFmtId="0" fontId="10" fillId="0" borderId="15" xfId="0" applyFont="1" applyFill="1" applyBorder="1" applyProtection="1"/>
    <xf numFmtId="0" fontId="16" fillId="0" borderId="15" xfId="0" applyFont="1" applyFill="1" applyBorder="1" applyProtection="1"/>
    <xf numFmtId="0" fontId="10" fillId="0" borderId="0" xfId="0" applyFont="1" applyFill="1"/>
    <xf numFmtId="0" fontId="14" fillId="0" borderId="15" xfId="0" applyFont="1" applyFill="1" applyBorder="1" applyAlignment="1" applyProtection="1">
      <alignment horizontal="center"/>
      <protection locked="0" hidden="1"/>
    </xf>
    <xf numFmtId="0" fontId="14" fillId="0" borderId="15" xfId="0" applyFont="1" applyFill="1" applyBorder="1" applyAlignment="1">
      <alignment horizontal="center"/>
    </xf>
    <xf numFmtId="0" fontId="14" fillId="0" borderId="15" xfId="0" quotePrefix="1" applyFont="1" applyFill="1" applyBorder="1" applyAlignment="1" applyProtection="1">
      <alignment horizontal="center"/>
      <protection locked="0" hidden="1"/>
    </xf>
    <xf numFmtId="164" fontId="14" fillId="0" borderId="15" xfId="0" applyNumberFormat="1" applyFont="1" applyFill="1" applyBorder="1" applyAlignment="1" applyProtection="1">
      <alignment horizontal="center"/>
      <protection locked="0" hidden="1"/>
    </xf>
    <xf numFmtId="165" fontId="14" fillId="0" borderId="15" xfId="0" quotePrefix="1" applyNumberFormat="1" applyFont="1" applyFill="1" applyBorder="1" applyAlignment="1" applyProtection="1">
      <alignment horizontal="center"/>
      <protection locked="0" hidden="1"/>
    </xf>
    <xf numFmtId="0" fontId="14" fillId="0" borderId="15" xfId="0" quotePrefix="1" applyFont="1" applyFill="1" applyBorder="1" applyAlignment="1" applyProtection="1">
      <alignment horizontal="center"/>
    </xf>
    <xf numFmtId="43" fontId="14" fillId="0" borderId="15" xfId="1" applyFont="1" applyFill="1" applyBorder="1" applyProtection="1">
      <protection locked="0" hidden="1"/>
    </xf>
    <xf numFmtId="0" fontId="14" fillId="0" borderId="15" xfId="0" applyFont="1" applyFill="1" applyBorder="1" applyProtection="1"/>
    <xf numFmtId="0" fontId="14" fillId="0" borderId="0" xfId="0" applyFont="1" applyFill="1"/>
    <xf numFmtId="0" fontId="17" fillId="0" borderId="15" xfId="0" applyFont="1" applyFill="1" applyBorder="1" applyAlignment="1" applyProtection="1">
      <alignment horizontal="center"/>
      <protection locked="0" hidden="1"/>
    </xf>
    <xf numFmtId="0" fontId="17" fillId="0" borderId="15" xfId="0" applyFont="1" applyFill="1" applyBorder="1" applyAlignment="1">
      <alignment horizontal="center"/>
    </xf>
    <xf numFmtId="167" fontId="17" fillId="0" borderId="15" xfId="0" applyNumberFormat="1" applyFont="1" applyFill="1" applyBorder="1" applyAlignment="1" applyProtection="1">
      <alignment horizontal="center"/>
      <protection locked="0" hidden="1"/>
    </xf>
    <xf numFmtId="0" fontId="17" fillId="0" borderId="15" xfId="0" quotePrefix="1" applyFont="1" applyFill="1" applyBorder="1" applyAlignment="1" applyProtection="1">
      <alignment horizontal="center"/>
      <protection locked="0" hidden="1"/>
    </xf>
    <xf numFmtId="164" fontId="17" fillId="0" borderId="15" xfId="0" applyNumberFormat="1" applyFont="1" applyFill="1" applyBorder="1" applyAlignment="1" applyProtection="1">
      <alignment horizontal="center"/>
      <protection locked="0" hidden="1"/>
    </xf>
    <xf numFmtId="165" fontId="17" fillId="0" borderId="15" xfId="0" quotePrefix="1" applyNumberFormat="1" applyFont="1" applyFill="1" applyBorder="1" applyAlignment="1" applyProtection="1">
      <alignment horizontal="center"/>
      <protection locked="0" hidden="1"/>
    </xf>
    <xf numFmtId="0" fontId="17" fillId="0" borderId="15" xfId="0" quotePrefix="1" applyFont="1" applyFill="1" applyBorder="1" applyAlignment="1" applyProtection="1">
      <alignment horizontal="center"/>
    </xf>
    <xf numFmtId="0" fontId="18" fillId="0" borderId="15" xfId="0" applyFont="1" applyFill="1" applyBorder="1" applyAlignment="1" applyProtection="1">
      <alignment horizontal="center"/>
    </xf>
    <xf numFmtId="43" fontId="17" fillId="0" borderId="15" xfId="1" applyFont="1" applyFill="1" applyBorder="1" applyProtection="1">
      <protection locked="0" hidden="1"/>
    </xf>
    <xf numFmtId="0" fontId="20" fillId="0" borderId="4" xfId="0" applyFont="1" applyBorder="1"/>
    <xf numFmtId="0" fontId="21" fillId="0" borderId="15" xfId="0" applyFont="1" applyFill="1" applyBorder="1" applyAlignment="1" applyProtection="1">
      <alignment horizontal="center"/>
      <protection locked="0" hidden="1"/>
    </xf>
    <xf numFmtId="0" fontId="21" fillId="0" borderId="15" xfId="0" applyFont="1" applyFill="1" applyBorder="1" applyAlignment="1">
      <alignment horizontal="center"/>
    </xf>
    <xf numFmtId="167" fontId="21" fillId="0" borderId="15" xfId="0" applyNumberFormat="1" applyFont="1" applyFill="1" applyBorder="1" applyAlignment="1" applyProtection="1">
      <alignment horizontal="center"/>
      <protection locked="0" hidden="1"/>
    </xf>
    <xf numFmtId="0" fontId="21" fillId="0" borderId="15" xfId="0" quotePrefix="1" applyFont="1" applyFill="1" applyBorder="1" applyAlignment="1" applyProtection="1">
      <alignment horizontal="center"/>
      <protection locked="0" hidden="1"/>
    </xf>
    <xf numFmtId="164" fontId="21" fillId="0" borderId="15" xfId="0" applyNumberFormat="1" applyFont="1" applyFill="1" applyBorder="1" applyAlignment="1" applyProtection="1">
      <alignment horizontal="center"/>
      <protection locked="0" hidden="1"/>
    </xf>
    <xf numFmtId="165" fontId="21" fillId="0" borderId="15" xfId="0" quotePrefix="1" applyNumberFormat="1" applyFont="1" applyFill="1" applyBorder="1" applyAlignment="1" applyProtection="1">
      <alignment horizontal="center"/>
      <protection locked="0" hidden="1"/>
    </xf>
    <xf numFmtId="0" fontId="21" fillId="0" borderId="15" xfId="0" quotePrefix="1" applyFont="1" applyFill="1" applyBorder="1" applyAlignment="1" applyProtection="1">
      <alignment horizontal="center"/>
    </xf>
    <xf numFmtId="43" fontId="21" fillId="0" borderId="15" xfId="1" applyFont="1" applyFill="1" applyBorder="1" applyProtection="1">
      <protection locked="0" hidden="1"/>
    </xf>
    <xf numFmtId="0" fontId="22" fillId="0" borderId="15" xfId="0" applyFont="1" applyFill="1" applyBorder="1" applyAlignment="1" applyProtection="1">
      <alignment horizontal="center"/>
    </xf>
    <xf numFmtId="0" fontId="21" fillId="0" borderId="15" xfId="0" applyFont="1" applyFill="1" applyBorder="1" applyProtection="1"/>
    <xf numFmtId="0" fontId="22" fillId="0" borderId="15" xfId="0" applyFont="1" applyFill="1" applyBorder="1" applyProtection="1"/>
    <xf numFmtId="0" fontId="21" fillId="0" borderId="0" xfId="0" applyFont="1" applyFill="1"/>
    <xf numFmtId="0" fontId="13" fillId="0" borderId="15" xfId="0" applyFont="1" applyFill="1" applyBorder="1" applyAlignment="1" applyProtection="1">
      <alignment horizontal="center"/>
      <protection locked="0" hidden="1"/>
    </xf>
    <xf numFmtId="0" fontId="13" fillId="0" borderId="15" xfId="0" applyFont="1" applyFill="1" applyBorder="1" applyAlignment="1">
      <alignment horizontal="center"/>
    </xf>
    <xf numFmtId="167" fontId="13" fillId="0" borderId="15" xfId="0" applyNumberFormat="1" applyFont="1" applyFill="1" applyBorder="1" applyAlignment="1" applyProtection="1">
      <alignment horizontal="center"/>
      <protection locked="0" hidden="1"/>
    </xf>
    <xf numFmtId="0" fontId="13" fillId="0" borderId="15" xfId="0" quotePrefix="1" applyFont="1" applyFill="1" applyBorder="1" applyAlignment="1" applyProtection="1">
      <alignment horizontal="center"/>
      <protection locked="0" hidden="1"/>
    </xf>
    <xf numFmtId="164" fontId="13" fillId="0" borderId="15" xfId="0" applyNumberFormat="1" applyFont="1" applyFill="1" applyBorder="1" applyAlignment="1" applyProtection="1">
      <alignment horizontal="center"/>
      <protection locked="0" hidden="1"/>
    </xf>
    <xf numFmtId="165" fontId="13" fillId="0" borderId="15" xfId="0" quotePrefix="1" applyNumberFormat="1" applyFont="1" applyFill="1" applyBorder="1" applyAlignment="1" applyProtection="1">
      <alignment horizontal="center"/>
      <protection locked="0" hidden="1"/>
    </xf>
    <xf numFmtId="0" fontId="13" fillId="0" borderId="15" xfId="0" quotePrefix="1" applyFont="1" applyFill="1" applyBorder="1" applyAlignment="1" applyProtection="1">
      <alignment horizontal="center"/>
    </xf>
    <xf numFmtId="43" fontId="13" fillId="0" borderId="15" xfId="1" applyFont="1" applyFill="1" applyBorder="1" applyProtection="1">
      <protection locked="0" hidden="1"/>
    </xf>
    <xf numFmtId="0" fontId="23" fillId="0" borderId="15" xfId="0" applyFont="1" applyFill="1" applyBorder="1" applyAlignment="1" applyProtection="1">
      <alignment horizontal="center"/>
    </xf>
    <xf numFmtId="0" fontId="13" fillId="0" borderId="15" xfId="0" applyFont="1" applyFill="1" applyBorder="1" applyProtection="1"/>
    <xf numFmtId="0" fontId="23" fillId="0" borderId="15" xfId="0" applyFont="1" applyFill="1" applyBorder="1" applyProtection="1"/>
    <xf numFmtId="0" fontId="13" fillId="0" borderId="0" xfId="0" applyFont="1" applyFill="1"/>
    <xf numFmtId="0" fontId="24" fillId="0" borderId="5" xfId="0" applyFont="1" applyBorder="1"/>
    <xf numFmtId="0" fontId="24" fillId="0" borderId="6" xfId="0" applyFont="1" applyBorder="1"/>
    <xf numFmtId="44" fontId="2" fillId="0" borderId="0" xfId="2" applyFill="1" applyBorder="1"/>
    <xf numFmtId="0" fontId="0" fillId="0" borderId="0" xfId="0" applyFill="1" applyBorder="1"/>
    <xf numFmtId="0" fontId="0" fillId="0" borderId="16" xfId="0" applyBorder="1"/>
    <xf numFmtId="44" fontId="2" fillId="0" borderId="16" xfId="2" applyBorder="1"/>
    <xf numFmtId="0" fontId="0" fillId="0" borderId="17" xfId="0" applyBorder="1"/>
    <xf numFmtId="0" fontId="0" fillId="0" borderId="0" xfId="0" applyBorder="1"/>
    <xf numFmtId="44" fontId="2" fillId="0" borderId="0" xfId="2" applyBorder="1"/>
    <xf numFmtId="44" fontId="2" fillId="0" borderId="18" xfId="2" applyBorder="1"/>
    <xf numFmtId="44" fontId="2" fillId="0" borderId="19" xfId="2" applyFill="1" applyBorder="1"/>
    <xf numFmtId="0" fontId="0" fillId="0" borderId="19" xfId="0" applyFill="1" applyBorder="1"/>
    <xf numFmtId="0" fontId="0" fillId="0" borderId="19" xfId="0" applyBorder="1"/>
    <xf numFmtId="0" fontId="0" fillId="0" borderId="20" xfId="0" applyBorder="1"/>
    <xf numFmtId="0" fontId="0" fillId="0" borderId="0" xfId="0" quotePrefix="1" applyBorder="1"/>
    <xf numFmtId="0" fontId="0" fillId="0" borderId="22" xfId="0" applyBorder="1"/>
    <xf numFmtId="44" fontId="2" fillId="0" borderId="19" xfId="2" applyBorder="1"/>
    <xf numFmtId="0" fontId="0" fillId="0" borderId="23" xfId="0" applyBorder="1"/>
    <xf numFmtId="0" fontId="28" fillId="0" borderId="24" xfId="0" applyFont="1" applyBorder="1"/>
    <xf numFmtId="0" fontId="28" fillId="0" borderId="20" xfId="0" applyFont="1" applyBorder="1"/>
    <xf numFmtId="0" fontId="0" fillId="0" borderId="24" xfId="0" applyFill="1" applyBorder="1"/>
    <xf numFmtId="44" fontId="2" fillId="0" borderId="16" xfId="2" applyFill="1" applyBorder="1"/>
    <xf numFmtId="0" fontId="0" fillId="0" borderId="16" xfId="0" applyFill="1" applyBorder="1"/>
    <xf numFmtId="0" fontId="0" fillId="0" borderId="20" xfId="0" applyFill="1" applyBorder="1"/>
    <xf numFmtId="0" fontId="0" fillId="0" borderId="22" xfId="0" applyFill="1" applyBorder="1"/>
    <xf numFmtId="0" fontId="6" fillId="0" borderId="11" xfId="0" applyFont="1" applyFill="1" applyBorder="1"/>
    <xf numFmtId="0" fontId="25" fillId="0" borderId="5" xfId="0" applyFont="1" applyFill="1" applyBorder="1"/>
    <xf numFmtId="0" fontId="25" fillId="0" borderId="1" xfId="0" applyFont="1" applyFill="1" applyBorder="1"/>
    <xf numFmtId="0" fontId="30" fillId="0" borderId="15" xfId="0" applyFont="1" applyFill="1" applyBorder="1" applyAlignment="1" applyProtection="1">
      <alignment horizontal="center"/>
    </xf>
    <xf numFmtId="0" fontId="29" fillId="0" borderId="15" xfId="0" applyFont="1" applyFill="1" applyBorder="1" applyProtection="1"/>
    <xf numFmtId="0" fontId="30" fillId="0" borderId="15" xfId="0" applyFont="1" applyFill="1" applyBorder="1" applyProtection="1"/>
    <xf numFmtId="0" fontId="29" fillId="0" borderId="0" xfId="0" applyFont="1" applyFill="1"/>
    <xf numFmtId="0" fontId="31" fillId="0" borderId="14" xfId="0" applyFont="1" applyFill="1" applyBorder="1"/>
    <xf numFmtId="0" fontId="25" fillId="0" borderId="14" xfId="0" applyFont="1" applyFill="1" applyBorder="1"/>
    <xf numFmtId="0" fontId="32" fillId="0" borderId="0" xfId="0" applyFont="1" applyBorder="1"/>
    <xf numFmtId="0" fontId="28" fillId="0" borderId="0" xfId="0" applyFont="1" applyBorder="1"/>
    <xf numFmtId="0" fontId="0" fillId="2" borderId="0" xfId="0" applyFill="1"/>
    <xf numFmtId="0" fontId="33" fillId="0" borderId="0" xfId="0" applyFont="1"/>
    <xf numFmtId="44" fontId="0" fillId="0" borderId="19" xfId="0" applyNumberFormat="1" applyBorder="1"/>
    <xf numFmtId="44" fontId="2" fillId="0" borderId="0" xfId="2" applyFont="1" applyBorder="1"/>
    <xf numFmtId="44" fontId="0" fillId="0" borderId="25" xfId="0" applyNumberFormat="1" applyBorder="1"/>
    <xf numFmtId="0" fontId="34" fillId="0" borderId="20" xfId="0" applyFont="1" applyFill="1" applyBorder="1"/>
    <xf numFmtId="44" fontId="2" fillId="0" borderId="21" xfId="2" applyFont="1" applyBorder="1"/>
    <xf numFmtId="0" fontId="25" fillId="0" borderId="5" xfId="0" applyFont="1" applyBorder="1"/>
    <xf numFmtId="0" fontId="25" fillId="0" borderId="6" xfId="0" applyFont="1" applyBorder="1"/>
    <xf numFmtId="0" fontId="9" fillId="0" borderId="15" xfId="0" applyFont="1" applyFill="1" applyBorder="1" applyAlignment="1" applyProtection="1">
      <alignment horizontal="center"/>
      <protection locked="0" hidden="1"/>
    </xf>
    <xf numFmtId="0" fontId="9" fillId="0" borderId="15" xfId="0" applyFont="1" applyFill="1" applyBorder="1" applyAlignment="1">
      <alignment horizontal="center"/>
    </xf>
    <xf numFmtId="167" fontId="9" fillId="0" borderId="15" xfId="0" applyNumberFormat="1" applyFont="1" applyFill="1" applyBorder="1" applyAlignment="1" applyProtection="1">
      <alignment horizontal="center"/>
      <protection locked="0" hidden="1"/>
    </xf>
    <xf numFmtId="0" fontId="9" fillId="0" borderId="15" xfId="0" quotePrefix="1" applyFont="1" applyFill="1" applyBorder="1" applyAlignment="1" applyProtection="1">
      <alignment horizontal="center"/>
      <protection locked="0" hidden="1"/>
    </xf>
    <xf numFmtId="164" fontId="9" fillId="0" borderId="15" xfId="0" applyNumberFormat="1" applyFont="1" applyFill="1" applyBorder="1" applyAlignment="1" applyProtection="1">
      <alignment horizontal="center"/>
      <protection locked="0" hidden="1"/>
    </xf>
    <xf numFmtId="165" fontId="9" fillId="0" borderId="15" xfId="0" quotePrefix="1" applyNumberFormat="1" applyFont="1" applyFill="1" applyBorder="1" applyAlignment="1" applyProtection="1">
      <alignment horizontal="center"/>
      <protection locked="0" hidden="1"/>
    </xf>
    <xf numFmtId="0" fontId="9" fillId="0" borderId="15" xfId="0" quotePrefix="1" applyFont="1" applyFill="1" applyBorder="1" applyAlignment="1" applyProtection="1">
      <alignment horizontal="center"/>
    </xf>
    <xf numFmtId="43" fontId="9" fillId="0" borderId="15" xfId="1" applyFont="1" applyFill="1" applyBorder="1" applyProtection="1">
      <protection locked="0" hidden="1"/>
    </xf>
    <xf numFmtId="14" fontId="9" fillId="0" borderId="8" xfId="0" applyNumberFormat="1" applyFont="1" applyBorder="1" applyAlignment="1">
      <alignment horizontal="centerContinuous"/>
    </xf>
    <xf numFmtId="0" fontId="41" fillId="0" borderId="5" xfId="0" applyFont="1" applyBorder="1"/>
    <xf numFmtId="0" fontId="41" fillId="0" borderId="1" xfId="0" applyFont="1" applyBorder="1"/>
    <xf numFmtId="0" fontId="42" fillId="0" borderId="1" xfId="0" applyFont="1" applyBorder="1"/>
    <xf numFmtId="0" fontId="2" fillId="0" borderId="20" xfId="0" applyFont="1" applyBorder="1"/>
    <xf numFmtId="167" fontId="44" fillId="0" borderId="15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/>
    <xf numFmtId="0" fontId="7" fillId="0" borderId="1" xfId="0" applyFont="1" applyBorder="1"/>
    <xf numFmtId="0" fontId="7" fillId="0" borderId="1" xfId="0" applyFont="1" applyFill="1" applyBorder="1"/>
    <xf numFmtId="0" fontId="7" fillId="0" borderId="5" xfId="0" applyFont="1" applyFill="1" applyBorder="1"/>
    <xf numFmtId="0" fontId="45" fillId="3" borderId="7" xfId="0" applyFont="1" applyFill="1" applyBorder="1"/>
    <xf numFmtId="0" fontId="45" fillId="3" borderId="14" xfId="0" applyFont="1" applyFill="1" applyBorder="1"/>
    <xf numFmtId="14" fontId="41" fillId="0" borderId="8" xfId="0" applyNumberFormat="1" applyFont="1" applyBorder="1" applyAlignment="1">
      <alignment horizontal="centerContinuous"/>
    </xf>
    <xf numFmtId="14" fontId="46" fillId="0" borderId="9" xfId="0" applyNumberFormat="1" applyFont="1" applyBorder="1" applyAlignment="1">
      <alignment horizontal="centerContinuous"/>
    </xf>
    <xf numFmtId="0" fontId="46" fillId="0" borderId="10" xfId="0" applyFont="1" applyBorder="1" applyAlignment="1">
      <alignment horizontal="centerContinuous"/>
    </xf>
    <xf numFmtId="44" fontId="2" fillId="0" borderId="17" xfId="2" applyFont="1" applyFill="1" applyBorder="1"/>
    <xf numFmtId="44" fontId="2" fillId="0" borderId="18" xfId="2" applyFill="1" applyBorder="1"/>
    <xf numFmtId="44" fontId="0" fillId="0" borderId="25" xfId="0" applyNumberFormat="1" applyFill="1" applyBorder="1"/>
    <xf numFmtId="0" fontId="2" fillId="0" borderId="20" xfId="0" applyFont="1" applyFill="1" applyBorder="1"/>
    <xf numFmtId="44" fontId="2" fillId="0" borderId="25" xfId="2" applyFill="1" applyBorder="1"/>
    <xf numFmtId="0" fontId="2" fillId="0" borderId="0" xfId="0" applyFont="1"/>
    <xf numFmtId="0" fontId="2" fillId="0" borderId="0" xfId="0" applyFont="1" applyFill="1" applyBorder="1"/>
    <xf numFmtId="44" fontId="43" fillId="0" borderId="18" xfId="2" applyFont="1" applyBorder="1"/>
    <xf numFmtId="0" fontId="47" fillId="0" borderId="0" xfId="0" applyFont="1"/>
    <xf numFmtId="0" fontId="7" fillId="0" borderId="6" xfId="0" applyFont="1" applyFill="1" applyBorder="1"/>
    <xf numFmtId="0" fontId="24" fillId="0" borderId="6" xfId="0" applyFont="1" applyFill="1" applyBorder="1"/>
    <xf numFmtId="0" fontId="41" fillId="0" borderId="1" xfId="0" applyFont="1" applyFill="1" applyBorder="1"/>
    <xf numFmtId="0" fontId="41" fillId="0" borderId="5" xfId="0" applyFont="1" applyFill="1" applyBorder="1"/>
    <xf numFmtId="44" fontId="2" fillId="0" borderId="0" xfId="2" applyFont="1" applyBorder="1" applyAlignment="1">
      <alignment wrapText="1"/>
    </xf>
    <xf numFmtId="44" fontId="2" fillId="0" borderId="0" xfId="2" applyFont="1" applyBorder="1" applyAlignment="1">
      <alignment horizontal="left" wrapText="1"/>
    </xf>
    <xf numFmtId="44" fontId="2" fillId="0" borderId="16" xfId="2" applyFont="1" applyBorder="1" applyAlignment="1">
      <alignment horizontal="left" wrapText="1"/>
    </xf>
    <xf numFmtId="44" fontId="2" fillId="0" borderId="16" xfId="2" applyFont="1" applyFill="1" applyBorder="1" applyAlignment="1">
      <alignment wrapText="1"/>
    </xf>
    <xf numFmtId="0" fontId="28" fillId="0" borderId="0" xfId="0" applyFont="1" applyFill="1" applyBorder="1" applyAlignment="1">
      <alignment horizontal="right"/>
    </xf>
    <xf numFmtId="44" fontId="43" fillId="0" borderId="18" xfId="2" applyFont="1" applyBorder="1"/>
    <xf numFmtId="44" fontId="2" fillId="5" borderId="0" xfId="2" applyFill="1" applyBorder="1"/>
    <xf numFmtId="0" fontId="0" fillId="5" borderId="21" xfId="0" applyFill="1" applyBorder="1"/>
    <xf numFmtId="0" fontId="2" fillId="4" borderId="0" xfId="0" applyFont="1" applyFill="1"/>
    <xf numFmtId="0" fontId="2" fillId="7" borderId="0" xfId="0" applyFont="1" applyFill="1"/>
    <xf numFmtId="8" fontId="0" fillId="0" borderId="0" xfId="0" applyNumberFormat="1"/>
    <xf numFmtId="8" fontId="0" fillId="0" borderId="19" xfId="0" applyNumberFormat="1" applyBorder="1"/>
    <xf numFmtId="0" fontId="3" fillId="0" borderId="0" xfId="0" applyFont="1"/>
    <xf numFmtId="0" fontId="40" fillId="0" borderId="0" xfId="0" applyFont="1"/>
    <xf numFmtId="0" fontId="2" fillId="5" borderId="0" xfId="0" applyFont="1" applyFill="1" applyAlignment="1">
      <alignment horizontal="left"/>
    </xf>
    <xf numFmtId="44" fontId="2" fillId="5" borderId="0" xfId="2" applyFont="1" applyFill="1" applyBorder="1"/>
    <xf numFmtId="0" fontId="2" fillId="5" borderId="21" xfId="0" applyFont="1" applyFill="1" applyBorder="1"/>
    <xf numFmtId="44" fontId="2" fillId="4" borderId="0" xfId="2" applyFont="1" applyFill="1" applyBorder="1"/>
    <xf numFmtId="44" fontId="2" fillId="7" borderId="0" xfId="2" applyFont="1" applyFill="1" applyBorder="1"/>
    <xf numFmtId="44" fontId="1" fillId="7" borderId="0" xfId="2" applyFont="1" applyFill="1" applyBorder="1"/>
    <xf numFmtId="44" fontId="2" fillId="6" borderId="0" xfId="2" applyFont="1" applyFill="1" applyBorder="1"/>
    <xf numFmtId="44" fontId="2" fillId="6" borderId="21" xfId="0" applyNumberFormat="1" applyFont="1" applyFill="1" applyBorder="1"/>
    <xf numFmtId="44" fontId="1" fillId="6" borderId="0" xfId="2" applyFont="1" applyFill="1" applyBorder="1"/>
    <xf numFmtId="0" fontId="2" fillId="6" borderId="21" xfId="0" applyFont="1" applyFill="1" applyBorder="1"/>
    <xf numFmtId="44" fontId="1" fillId="6" borderId="21" xfId="2" applyFont="1" applyFill="1" applyBorder="1"/>
    <xf numFmtId="44" fontId="2" fillId="0" borderId="0" xfId="2" applyFont="1" applyFill="1" applyBorder="1"/>
    <xf numFmtId="44" fontId="2" fillId="0" borderId="21" xfId="2" applyFont="1" applyFill="1" applyBorder="1"/>
    <xf numFmtId="44" fontId="2" fillId="7" borderId="21" xfId="0" applyNumberFormat="1" applyFont="1" applyFill="1" applyBorder="1"/>
    <xf numFmtId="0" fontId="2" fillId="7" borderId="21" xfId="0" applyFont="1" applyFill="1" applyBorder="1"/>
    <xf numFmtId="44" fontId="1" fillId="7" borderId="21" xfId="2" applyFont="1" applyFill="1" applyBorder="1"/>
    <xf numFmtId="44" fontId="1" fillId="0" borderId="18" xfId="2" applyFont="1" applyBorder="1"/>
    <xf numFmtId="0" fontId="2" fillId="0" borderId="17" xfId="0" applyFont="1" applyBorder="1"/>
    <xf numFmtId="0" fontId="42" fillId="0" borderId="1" xfId="0" applyFont="1" applyFill="1" applyBorder="1"/>
    <xf numFmtId="0" fontId="42" fillId="0" borderId="5" xfId="0" applyFont="1" applyFill="1" applyBorder="1"/>
    <xf numFmtId="0" fontId="42" fillId="0" borderId="5" xfId="0" applyFont="1" applyBorder="1"/>
    <xf numFmtId="0" fontId="7" fillId="0" borderId="15" xfId="0" quotePrefix="1" applyFont="1" applyFill="1" applyBorder="1" applyAlignment="1" applyProtection="1">
      <alignment horizontal="center"/>
      <protection locked="0" hidden="1"/>
    </xf>
    <xf numFmtId="14" fontId="7" fillId="0" borderId="8" xfId="0" applyNumberFormat="1" applyFont="1" applyBorder="1" applyAlignment="1">
      <alignment horizontal="centerContinuous"/>
    </xf>
    <xf numFmtId="167" fontId="7" fillId="0" borderId="15" xfId="0" applyNumberFormat="1" applyFont="1" applyFill="1" applyBorder="1" applyAlignment="1" applyProtection="1">
      <alignment horizontal="center"/>
      <protection locked="0" hidden="1"/>
    </xf>
    <xf numFmtId="0" fontId="7" fillId="0" borderId="9" xfId="0" applyFont="1" applyBorder="1" applyAlignment="1" applyProtection="1">
      <alignment horizontal="center"/>
      <protection locked="0" hidden="1"/>
    </xf>
    <xf numFmtId="0" fontId="9" fillId="0" borderId="9" xfId="0" applyFont="1" applyBorder="1" applyAlignment="1" applyProtection="1">
      <alignment horizontal="center"/>
      <protection locked="0"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3FF"/>
      <color rgb="FFFFCCFF"/>
      <color rgb="FF66FFFF"/>
      <color rgb="FF3FADFF"/>
      <color rgb="FFFFFFCC"/>
      <color rgb="FF008FFA"/>
      <color rgb="FFCFA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abSelected="1" zoomScale="80" zoomScaleNormal="80" workbookViewId="0"/>
  </sheetViews>
  <sheetFormatPr defaultRowHeight="12.45" x14ac:dyDescent="0.2"/>
  <cols>
    <col min="1" max="1" width="3.5" customWidth="1"/>
    <col min="2" max="2" width="52.5" customWidth="1"/>
    <col min="3" max="3" width="15.75" customWidth="1"/>
    <col min="4" max="4" width="14.75" customWidth="1"/>
    <col min="5" max="5" width="6.75" customWidth="1"/>
    <col min="6" max="6" width="41.5" customWidth="1"/>
    <col min="7" max="7" width="15.25" bestFit="1" customWidth="1"/>
    <col min="8" max="8" width="16.5" customWidth="1"/>
    <col min="9" max="9" width="38.75" customWidth="1"/>
    <col min="11" max="11" width="9.75" customWidth="1"/>
  </cols>
  <sheetData>
    <row r="1" spans="1:9" x14ac:dyDescent="0.2">
      <c r="B1" s="231" t="s">
        <v>103</v>
      </c>
      <c r="F1" s="215" t="s">
        <v>128</v>
      </c>
      <c r="G1" s="233"/>
    </row>
    <row r="2" spans="1:9" ht="13.1" thickBot="1" x14ac:dyDescent="0.25">
      <c r="B2" s="237" t="s">
        <v>102</v>
      </c>
      <c r="F2" s="215" t="s">
        <v>142</v>
      </c>
      <c r="G2" s="234"/>
    </row>
    <row r="3" spans="1:9" x14ac:dyDescent="0.2">
      <c r="B3" s="232" t="s">
        <v>104</v>
      </c>
      <c r="F3" s="215" t="s">
        <v>115</v>
      </c>
      <c r="G3" s="233">
        <f>G1-G2</f>
        <v>0</v>
      </c>
    </row>
    <row r="4" spans="1:9" x14ac:dyDescent="0.2">
      <c r="F4" s="236"/>
    </row>
    <row r="5" spans="1:9" ht="13.1" thickBot="1" x14ac:dyDescent="0.25">
      <c r="F5" s="236"/>
      <c r="H5" s="235"/>
    </row>
    <row r="6" spans="1:9" ht="27.85" customHeight="1" x14ac:dyDescent="0.25">
      <c r="A6" s="179"/>
      <c r="B6" s="162"/>
      <c r="C6" s="163"/>
      <c r="D6" s="163"/>
      <c r="E6" s="164"/>
      <c r="F6" s="146"/>
      <c r="G6" s="225" t="s">
        <v>99</v>
      </c>
      <c r="H6" s="254" t="s">
        <v>127</v>
      </c>
    </row>
    <row r="7" spans="1:9" ht="13.1" x14ac:dyDescent="0.25">
      <c r="A7" s="179" t="s">
        <v>79</v>
      </c>
      <c r="B7" s="165"/>
      <c r="C7" s="144"/>
      <c r="D7" s="144"/>
      <c r="E7" s="145"/>
      <c r="F7" s="145" t="s">
        <v>71</v>
      </c>
      <c r="G7" s="238"/>
      <c r="H7" s="239"/>
    </row>
    <row r="8" spans="1:9" x14ac:dyDescent="0.2">
      <c r="B8" s="165"/>
      <c r="C8" s="144"/>
      <c r="D8" s="144"/>
      <c r="E8" s="145"/>
      <c r="F8" s="145" t="s">
        <v>72</v>
      </c>
      <c r="G8" s="238"/>
      <c r="H8" s="239"/>
    </row>
    <row r="9" spans="1:9" x14ac:dyDescent="0.2">
      <c r="B9" s="165"/>
      <c r="C9" s="144"/>
      <c r="D9" s="144"/>
      <c r="E9" s="145"/>
      <c r="F9" s="145" t="s">
        <v>73</v>
      </c>
      <c r="G9" s="238"/>
      <c r="H9" s="239"/>
    </row>
    <row r="10" spans="1:9" ht="13.1" thickBot="1" x14ac:dyDescent="0.25">
      <c r="B10" s="165"/>
      <c r="C10" s="144"/>
      <c r="D10" s="144"/>
      <c r="E10" s="145"/>
      <c r="F10" s="145" t="s">
        <v>75</v>
      </c>
      <c r="G10" s="211">
        <f>G7+G8-G9</f>
        <v>0</v>
      </c>
      <c r="H10" s="214">
        <f>H7+H8-H9</f>
        <v>0</v>
      </c>
    </row>
    <row r="11" spans="1:9" ht="13.75" thickTop="1" thickBot="1" x14ac:dyDescent="0.25">
      <c r="B11" s="166"/>
      <c r="C11" s="152"/>
      <c r="D11" s="152"/>
      <c r="E11" s="153"/>
      <c r="F11" s="154"/>
      <c r="G11" s="154"/>
      <c r="H11" s="159"/>
    </row>
    <row r="12" spans="1:9" ht="13.1" x14ac:dyDescent="0.25">
      <c r="B12" s="160" t="s">
        <v>112</v>
      </c>
      <c r="C12" s="147"/>
      <c r="D12" s="147"/>
      <c r="E12" s="146"/>
      <c r="F12" s="146"/>
      <c r="G12" s="146"/>
      <c r="H12" s="148"/>
      <c r="I12" s="155"/>
    </row>
    <row r="13" spans="1:9" ht="24.05" customHeight="1" x14ac:dyDescent="0.25">
      <c r="B13" s="161"/>
      <c r="C13" s="223" t="s">
        <v>99</v>
      </c>
      <c r="D13" s="181" t="s">
        <v>127</v>
      </c>
      <c r="E13" s="149"/>
      <c r="F13" s="149"/>
      <c r="G13" s="224" t="s">
        <v>99</v>
      </c>
      <c r="H13" s="184" t="s">
        <v>127</v>
      </c>
      <c r="I13" s="155"/>
    </row>
    <row r="14" spans="1:9" x14ac:dyDescent="0.2">
      <c r="B14" s="213" t="s">
        <v>107</v>
      </c>
      <c r="C14" s="240"/>
      <c r="D14" s="240"/>
      <c r="E14" s="149"/>
      <c r="F14" s="149" t="s">
        <v>70</v>
      </c>
      <c r="G14" s="243">
        <f>C14</f>
        <v>0</v>
      </c>
      <c r="H14" s="244">
        <f>D14</f>
        <v>0</v>
      </c>
    </row>
    <row r="15" spans="1:9" ht="13.1" x14ac:dyDescent="0.25">
      <c r="B15" s="199" t="s">
        <v>106</v>
      </c>
      <c r="C15" s="241">
        <f>G7</f>
        <v>0</v>
      </c>
      <c r="D15" s="241">
        <f>H7</f>
        <v>0</v>
      </c>
      <c r="E15" s="149"/>
      <c r="F15" s="177" t="s">
        <v>72</v>
      </c>
      <c r="G15" s="245">
        <f>G8</f>
        <v>0</v>
      </c>
      <c r="H15" s="246">
        <f>H8</f>
        <v>0</v>
      </c>
    </row>
    <row r="16" spans="1:9" ht="13.75" thickBot="1" x14ac:dyDescent="0.3">
      <c r="B16" s="183" t="s">
        <v>85</v>
      </c>
      <c r="C16" s="217">
        <f>C14-C15</f>
        <v>0</v>
      </c>
      <c r="D16" s="228">
        <f>D14-D15</f>
        <v>0</v>
      </c>
      <c r="E16" s="156" t="s">
        <v>74</v>
      </c>
      <c r="F16" s="218" t="s">
        <v>96</v>
      </c>
      <c r="G16" s="245">
        <f>-C16-G17</f>
        <v>0</v>
      </c>
      <c r="H16" s="247">
        <f>-D16-H17</f>
        <v>0</v>
      </c>
      <c r="I16" s="215"/>
    </row>
    <row r="17" spans="1:9" ht="13.1" thickTop="1" x14ac:dyDescent="0.2">
      <c r="B17" s="183"/>
      <c r="C17" s="150"/>
      <c r="D17" s="150"/>
      <c r="E17" s="156" t="s">
        <v>74</v>
      </c>
      <c r="F17" s="218" t="s">
        <v>97</v>
      </c>
      <c r="G17" s="248">
        <v>0</v>
      </c>
      <c r="H17" s="249">
        <v>0</v>
      </c>
      <c r="I17" s="215"/>
    </row>
    <row r="18" spans="1:9" ht="13.1" x14ac:dyDescent="0.25">
      <c r="B18" s="155"/>
      <c r="E18" s="149"/>
      <c r="F18" s="176" t="s">
        <v>73</v>
      </c>
      <c r="G18" s="245">
        <f>-G9</f>
        <v>0</v>
      </c>
      <c r="H18" s="246">
        <f>-H9</f>
        <v>0</v>
      </c>
      <c r="I18" s="215"/>
    </row>
    <row r="19" spans="1:9" ht="13.1" thickBot="1" x14ac:dyDescent="0.25">
      <c r="B19" s="155"/>
      <c r="C19" s="150"/>
      <c r="D19" s="150"/>
      <c r="E19" s="149"/>
      <c r="F19" s="149" t="s">
        <v>76</v>
      </c>
      <c r="G19" s="151">
        <f>G14+G15+G17+G16+G18</f>
        <v>0</v>
      </c>
      <c r="H19" s="182">
        <f>H14+H15+H18+H16+H17</f>
        <v>0</v>
      </c>
      <c r="I19" s="215"/>
    </row>
    <row r="20" spans="1:9" ht="13.75" thickTop="1" thickBot="1" x14ac:dyDescent="0.25">
      <c r="B20" s="157"/>
      <c r="C20" s="158"/>
      <c r="D20" s="158"/>
      <c r="E20" s="154"/>
      <c r="F20" s="154"/>
      <c r="G20" s="180"/>
      <c r="H20" s="159"/>
      <c r="I20" s="215"/>
    </row>
    <row r="21" spans="1:9" ht="10.5" customHeight="1" thickBot="1" x14ac:dyDescent="0.25">
      <c r="B21" s="178"/>
      <c r="C21" s="178"/>
      <c r="D21" s="178"/>
      <c r="E21" s="178"/>
      <c r="F21" s="178"/>
      <c r="G21" s="178"/>
      <c r="H21" s="178"/>
      <c r="I21" s="215"/>
    </row>
    <row r="22" spans="1:9" ht="25.55" customHeight="1" x14ac:dyDescent="0.2">
      <c r="B22" s="162"/>
      <c r="C22" s="164"/>
      <c r="D22" s="164"/>
      <c r="E22" s="164"/>
      <c r="F22" s="164"/>
      <c r="G22" s="226" t="s">
        <v>99</v>
      </c>
      <c r="H22" s="210" t="s">
        <v>127</v>
      </c>
      <c r="I22" s="215"/>
    </row>
    <row r="23" spans="1:9" ht="13.1" x14ac:dyDescent="0.25">
      <c r="A23" s="179" t="s">
        <v>80</v>
      </c>
      <c r="B23" s="165"/>
      <c r="C23" s="144"/>
      <c r="D23" s="144"/>
      <c r="E23" s="145"/>
      <c r="F23" s="145" t="s">
        <v>71</v>
      </c>
      <c r="G23" s="229"/>
      <c r="H23" s="230"/>
      <c r="I23" s="215"/>
    </row>
    <row r="24" spans="1:9" x14ac:dyDescent="0.2">
      <c r="B24" s="165"/>
      <c r="C24" s="144"/>
      <c r="D24" s="144"/>
      <c r="E24" s="145"/>
      <c r="F24" s="216" t="s">
        <v>108</v>
      </c>
      <c r="G24" s="229"/>
      <c r="H24" s="230"/>
      <c r="I24" s="215"/>
    </row>
    <row r="25" spans="1:9" x14ac:dyDescent="0.2">
      <c r="B25" s="165"/>
      <c r="C25" s="144"/>
      <c r="D25" s="144"/>
      <c r="E25" s="145"/>
      <c r="F25" s="216" t="s">
        <v>109</v>
      </c>
      <c r="G25" s="229"/>
      <c r="H25" s="230"/>
      <c r="I25" s="215"/>
    </row>
    <row r="26" spans="1:9" ht="13.1" thickBot="1" x14ac:dyDescent="0.25">
      <c r="B26" s="165"/>
      <c r="C26" s="144"/>
      <c r="D26" s="144"/>
      <c r="E26" s="145"/>
      <c r="F26" s="145" t="s">
        <v>75</v>
      </c>
      <c r="G26" s="211">
        <f>G23+G24-G25</f>
        <v>0</v>
      </c>
      <c r="H26" s="212">
        <f>H23+H24-H25</f>
        <v>0</v>
      </c>
      <c r="I26" s="215"/>
    </row>
    <row r="27" spans="1:9" ht="13.75" thickTop="1" thickBot="1" x14ac:dyDescent="0.25">
      <c r="B27" s="166"/>
      <c r="C27" s="152"/>
      <c r="D27" s="152"/>
      <c r="E27" s="153"/>
      <c r="F27" s="154"/>
      <c r="G27" s="154"/>
      <c r="H27" s="159"/>
      <c r="I27" s="215"/>
    </row>
    <row r="28" spans="1:9" ht="13.1" x14ac:dyDescent="0.25">
      <c r="B28" s="160" t="s">
        <v>81</v>
      </c>
      <c r="C28" s="147"/>
      <c r="D28" s="147"/>
      <c r="E28" s="146"/>
      <c r="F28" s="146"/>
      <c r="G28" s="146"/>
      <c r="H28" s="148"/>
      <c r="I28" s="215"/>
    </row>
    <row r="29" spans="1:9" ht="24.75" customHeight="1" x14ac:dyDescent="0.25">
      <c r="B29" s="161"/>
      <c r="C29" s="224" t="s">
        <v>99</v>
      </c>
      <c r="D29" s="181" t="s">
        <v>127</v>
      </c>
      <c r="E29" s="149"/>
      <c r="F29" s="149"/>
      <c r="G29" s="224" t="s">
        <v>99</v>
      </c>
      <c r="H29" s="184" t="s">
        <v>127</v>
      </c>
      <c r="I29" s="215"/>
    </row>
    <row r="30" spans="1:9" x14ac:dyDescent="0.2">
      <c r="B30" s="213" t="s">
        <v>110</v>
      </c>
      <c r="C30" s="240"/>
      <c r="D30" s="240"/>
      <c r="E30" s="149"/>
      <c r="F30" s="149" t="s">
        <v>70</v>
      </c>
      <c r="G30" s="241">
        <f>C30</f>
        <v>0</v>
      </c>
      <c r="H30" s="250">
        <f>D30</f>
        <v>0</v>
      </c>
      <c r="I30" s="215"/>
    </row>
    <row r="31" spans="1:9" ht="13.1" x14ac:dyDescent="0.25">
      <c r="B31" s="199" t="s">
        <v>111</v>
      </c>
      <c r="C31" s="241">
        <f>G23</f>
        <v>0</v>
      </c>
      <c r="D31" s="241">
        <f>H23</f>
        <v>0</v>
      </c>
      <c r="E31" s="149"/>
      <c r="F31" s="177" t="s">
        <v>82</v>
      </c>
      <c r="G31" s="242">
        <f>G24</f>
        <v>0</v>
      </c>
      <c r="H31" s="251">
        <f>H24</f>
        <v>0</v>
      </c>
      <c r="I31" s="215"/>
    </row>
    <row r="32" spans="1:9" ht="13.75" thickBot="1" x14ac:dyDescent="0.3">
      <c r="B32" s="183" t="s">
        <v>85</v>
      </c>
      <c r="C32" s="253">
        <f>C30-C31</f>
        <v>0</v>
      </c>
      <c r="D32" s="253">
        <f>D30-D31</f>
        <v>0</v>
      </c>
      <c r="E32" s="156" t="s">
        <v>74</v>
      </c>
      <c r="F32" s="227" t="s">
        <v>100</v>
      </c>
      <c r="G32" s="242">
        <f>-C32</f>
        <v>0</v>
      </c>
      <c r="H32" s="252">
        <f>-D32</f>
        <v>0</v>
      </c>
      <c r="I32" s="215"/>
    </row>
    <row r="33" spans="2:8" ht="13.75" thickTop="1" x14ac:dyDescent="0.25">
      <c r="B33" s="155"/>
      <c r="E33" s="149"/>
      <c r="F33" s="176" t="s">
        <v>84</v>
      </c>
      <c r="G33" s="242">
        <f>-G25</f>
        <v>0</v>
      </c>
      <c r="H33" s="251">
        <f>-H25</f>
        <v>0</v>
      </c>
    </row>
    <row r="34" spans="2:8" ht="13.1" thickBot="1" x14ac:dyDescent="0.25">
      <c r="B34" s="155"/>
      <c r="C34" s="150"/>
      <c r="D34" s="150"/>
      <c r="E34" s="149"/>
      <c r="F34" s="149" t="s">
        <v>76</v>
      </c>
      <c r="G34" s="151">
        <f>G30+G31+G32+G33</f>
        <v>0</v>
      </c>
      <c r="H34" s="182">
        <f>H30+H31+H33+H32</f>
        <v>0</v>
      </c>
    </row>
    <row r="35" spans="2:8" ht="13.75" thickTop="1" thickBot="1" x14ac:dyDescent="0.25">
      <c r="B35" s="157"/>
      <c r="C35" s="158"/>
      <c r="D35" s="158"/>
      <c r="E35" s="154"/>
      <c r="F35" s="154"/>
      <c r="G35" s="154"/>
      <c r="H35" s="159"/>
    </row>
    <row r="37" spans="2:8" x14ac:dyDescent="0.2">
      <c r="F37" s="215"/>
    </row>
  </sheetData>
  <phoneticPr fontId="3" type="noConversion"/>
  <pageMargins left="0.17" right="0.18" top="1" bottom="1" header="0.5" footer="0.5"/>
  <pageSetup scale="75" orientation="landscape" cellComments="asDisplayed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2" enableFormatConditionsCalculation="0">
    <pageSetUpPr fitToPage="1"/>
  </sheetPr>
  <dimension ref="A1:U42"/>
  <sheetViews>
    <sheetView zoomScale="75" workbookViewId="0"/>
  </sheetViews>
  <sheetFormatPr defaultColWidth="9.25" defaultRowHeight="13.1" x14ac:dyDescent="0.25"/>
  <cols>
    <col min="1" max="1" width="25.5" style="22" customWidth="1"/>
    <col min="2" max="2" width="3.25" style="22" customWidth="1"/>
    <col min="3" max="3" width="7.25" style="22" customWidth="1"/>
    <col min="4" max="4" width="3.75" style="22" customWidth="1"/>
    <col min="5" max="5" width="3.5" style="22" customWidth="1"/>
    <col min="6" max="6" width="6.75" style="22" customWidth="1"/>
    <col min="7" max="7" width="5.5" style="22" customWidth="1"/>
    <col min="8" max="8" width="5.75" style="22" customWidth="1"/>
    <col min="9" max="9" width="9.25" style="22"/>
    <col min="10" max="10" width="5.75" style="22" customWidth="1"/>
    <col min="11" max="11" width="6.25" style="22" customWidth="1"/>
    <col min="12" max="12" width="5" style="22" customWidth="1"/>
    <col min="13" max="13" width="4.5" style="22" customWidth="1"/>
    <col min="14" max="14" width="5" style="22" customWidth="1"/>
    <col min="15" max="15" width="5.25" style="22" customWidth="1"/>
    <col min="16" max="16" width="11" style="22" customWidth="1"/>
    <col min="17" max="17" width="4.75" style="22" customWidth="1"/>
    <col min="18" max="18" width="24.25" style="22" customWidth="1"/>
    <col min="19" max="19" width="9.25" style="22"/>
    <col min="20" max="20" width="10.25" style="22" customWidth="1"/>
    <col min="21" max="21" width="10" style="22" bestFit="1" customWidth="1"/>
    <col min="22" max="16384" width="9.25" style="22"/>
  </cols>
  <sheetData>
    <row r="1" spans="1:21" s="11" customFormat="1" ht="7.85" x14ac:dyDescent="0.15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 t="s">
        <v>1</v>
      </c>
      <c r="S1" s="8" t="s">
        <v>2</v>
      </c>
      <c r="T1" s="9"/>
      <c r="U1" s="10"/>
    </row>
    <row r="2" spans="1:21" ht="17.2" customHeight="1" x14ac:dyDescent="0.25">
      <c r="A2" s="12" t="s">
        <v>3</v>
      </c>
      <c r="B2" s="13"/>
      <c r="C2" s="13"/>
      <c r="D2" s="14"/>
      <c r="E2" s="15" t="s">
        <v>141</v>
      </c>
      <c r="F2" s="16"/>
      <c r="G2" s="16"/>
      <c r="H2" s="16"/>
      <c r="I2" s="16"/>
      <c r="J2" s="16"/>
      <c r="K2" s="16"/>
      <c r="L2" s="17" t="s">
        <v>5</v>
      </c>
      <c r="M2" s="82" t="s">
        <v>136</v>
      </c>
      <c r="N2" s="16"/>
      <c r="O2" s="16"/>
      <c r="P2" s="16" t="s">
        <v>135</v>
      </c>
      <c r="Q2" s="14"/>
      <c r="R2" s="18" t="s">
        <v>140</v>
      </c>
      <c r="S2" s="19" t="s">
        <v>7</v>
      </c>
      <c r="T2" s="20" t="s">
        <v>8</v>
      </c>
      <c r="U2" s="21"/>
    </row>
    <row r="3" spans="1:21" s="11" customFormat="1" ht="11.3" customHeight="1" x14ac:dyDescent="0.25">
      <c r="A3" s="23"/>
      <c r="B3" s="5"/>
      <c r="C3" s="5"/>
      <c r="D3" s="24"/>
      <c r="E3" s="25" t="s">
        <v>9</v>
      </c>
      <c r="F3" s="5"/>
      <c r="G3" s="6"/>
      <c r="H3" s="4" t="s">
        <v>10</v>
      </c>
      <c r="I3" s="26"/>
      <c r="J3" s="26"/>
      <c r="K3" s="6"/>
      <c r="L3" s="4" t="s">
        <v>11</v>
      </c>
      <c r="M3" s="5"/>
      <c r="N3" s="5"/>
      <c r="O3" s="6"/>
      <c r="P3" s="27" t="s">
        <v>12</v>
      </c>
      <c r="Q3" s="10"/>
      <c r="R3" s="28"/>
      <c r="S3" s="19" t="s">
        <v>7</v>
      </c>
      <c r="T3" s="20" t="s">
        <v>13</v>
      </c>
      <c r="U3" s="29"/>
    </row>
    <row r="4" spans="1:21" ht="15.75" customHeight="1" x14ac:dyDescent="0.25">
      <c r="A4" s="30"/>
      <c r="B4" s="16"/>
      <c r="C4" s="16"/>
      <c r="D4" s="14"/>
      <c r="E4" s="259" t="s">
        <v>138</v>
      </c>
      <c r="F4" s="84"/>
      <c r="G4" s="33"/>
      <c r="H4" s="85"/>
      <c r="I4" s="261" t="s">
        <v>137</v>
      </c>
      <c r="J4" s="261"/>
      <c r="K4" s="14"/>
      <c r="L4" s="31"/>
      <c r="M4" s="32"/>
      <c r="N4" s="13"/>
      <c r="O4" s="33"/>
      <c r="P4" s="34"/>
      <c r="Q4" s="35"/>
      <c r="R4" s="36" t="s">
        <v>14</v>
      </c>
      <c r="S4" s="19" t="s">
        <v>7</v>
      </c>
      <c r="T4" s="37" t="s">
        <v>15</v>
      </c>
      <c r="U4" s="38"/>
    </row>
    <row r="5" spans="1:21" s="41" customFormat="1" ht="7.85" x14ac:dyDescent="0.15">
      <c r="A5" s="7"/>
      <c r="B5" s="7"/>
      <c r="C5" s="7"/>
      <c r="D5" s="7" t="s">
        <v>16</v>
      </c>
      <c r="E5" s="7" t="s">
        <v>17</v>
      </c>
      <c r="F5" s="7"/>
      <c r="G5" s="7"/>
      <c r="H5" s="39" t="s">
        <v>18</v>
      </c>
      <c r="I5" s="40" t="s">
        <v>19</v>
      </c>
      <c r="J5" s="7"/>
      <c r="K5" s="7" t="s">
        <v>20</v>
      </c>
      <c r="L5" s="7"/>
      <c r="M5" s="7"/>
      <c r="N5" s="7"/>
      <c r="O5" s="7"/>
      <c r="P5" s="7"/>
      <c r="Q5" s="7"/>
      <c r="R5" s="7"/>
      <c r="S5" s="7" t="s">
        <v>21</v>
      </c>
      <c r="T5" s="7" t="s">
        <v>22</v>
      </c>
      <c r="U5" s="7" t="s">
        <v>22</v>
      </c>
    </row>
    <row r="6" spans="1:21" s="41" customFormat="1" ht="7.85" x14ac:dyDescent="0.15">
      <c r="A6" s="42" t="s">
        <v>23</v>
      </c>
      <c r="B6" s="42"/>
      <c r="C6" s="42" t="s">
        <v>24</v>
      </c>
      <c r="D6" s="42" t="s">
        <v>25</v>
      </c>
      <c r="E6" s="42" t="s">
        <v>26</v>
      </c>
      <c r="F6" s="42" t="s">
        <v>27</v>
      </c>
      <c r="G6" s="42" t="s">
        <v>28</v>
      </c>
      <c r="H6" s="7" t="s">
        <v>29</v>
      </c>
      <c r="I6" s="7" t="s">
        <v>30</v>
      </c>
      <c r="J6" s="42" t="s">
        <v>20</v>
      </c>
      <c r="K6" s="42" t="s">
        <v>20</v>
      </c>
      <c r="L6" s="42" t="s">
        <v>31</v>
      </c>
      <c r="M6" s="42"/>
      <c r="N6" s="42" t="s">
        <v>32</v>
      </c>
      <c r="O6" s="42" t="s">
        <v>32</v>
      </c>
      <c r="P6" s="42" t="s">
        <v>20</v>
      </c>
      <c r="Q6" s="42" t="s">
        <v>33</v>
      </c>
      <c r="R6" s="42" t="s">
        <v>34</v>
      </c>
      <c r="S6" s="42" t="s">
        <v>35</v>
      </c>
      <c r="T6" s="42" t="s">
        <v>36</v>
      </c>
      <c r="U6" s="42" t="s">
        <v>36</v>
      </c>
    </row>
    <row r="7" spans="1:21" s="41" customFormat="1" ht="7.85" x14ac:dyDescent="0.15">
      <c r="A7" s="43"/>
      <c r="B7" s="43"/>
      <c r="C7" s="43" t="s">
        <v>37</v>
      </c>
      <c r="D7" s="43" t="s">
        <v>38</v>
      </c>
      <c r="E7" s="43" t="s">
        <v>39</v>
      </c>
      <c r="F7" s="43"/>
      <c r="G7" s="43"/>
      <c r="H7" s="43" t="s">
        <v>40</v>
      </c>
      <c r="I7" s="43" t="s">
        <v>40</v>
      </c>
      <c r="J7" s="43" t="s">
        <v>41</v>
      </c>
      <c r="K7" s="43" t="s">
        <v>41</v>
      </c>
      <c r="L7" s="43" t="s">
        <v>40</v>
      </c>
      <c r="M7" s="43"/>
      <c r="N7" s="43" t="s">
        <v>42</v>
      </c>
      <c r="O7" s="43" t="s">
        <v>43</v>
      </c>
      <c r="P7" s="43" t="s">
        <v>44</v>
      </c>
      <c r="Q7" s="43" t="s">
        <v>45</v>
      </c>
      <c r="R7" s="43"/>
      <c r="S7" s="43" t="s">
        <v>36</v>
      </c>
      <c r="T7" s="43" t="s">
        <v>33</v>
      </c>
      <c r="U7" s="43" t="s">
        <v>45</v>
      </c>
    </row>
    <row r="8" spans="1:21" s="141" customFormat="1" ht="18.649999999999999" customHeight="1" x14ac:dyDescent="0.3">
      <c r="A8" s="130" t="s">
        <v>60</v>
      </c>
      <c r="B8" s="131" t="s">
        <v>59</v>
      </c>
      <c r="C8" s="132">
        <v>421</v>
      </c>
      <c r="D8" s="131"/>
      <c r="E8" s="130"/>
      <c r="F8" s="258" t="s">
        <v>140</v>
      </c>
      <c r="G8" s="132">
        <v>997</v>
      </c>
      <c r="H8" s="132"/>
      <c r="I8" s="134"/>
      <c r="J8" s="134"/>
      <c r="K8" s="135"/>
      <c r="L8" s="131"/>
      <c r="M8" s="131"/>
      <c r="N8" s="136"/>
      <c r="O8" s="136"/>
      <c r="P8" s="136"/>
      <c r="Q8" s="130" t="s">
        <v>33</v>
      </c>
      <c r="R8" s="137">
        <f>'Worksheet (FM25)'!G15+'Worksheet (FM25)'!G17</f>
        <v>0</v>
      </c>
      <c r="S8" s="138">
        <v>2410</v>
      </c>
      <c r="T8" s="127"/>
      <c r="U8" s="140"/>
    </row>
    <row r="9" spans="1:21" s="107" customFormat="1" ht="18.649999999999999" customHeight="1" x14ac:dyDescent="0.3">
      <c r="A9" s="130" t="s">
        <v>61</v>
      </c>
      <c r="B9" s="131"/>
      <c r="C9" s="132">
        <v>422</v>
      </c>
      <c r="D9" s="131"/>
      <c r="E9" s="130"/>
      <c r="F9" s="258" t="s">
        <v>140</v>
      </c>
      <c r="G9" s="132">
        <v>997</v>
      </c>
      <c r="H9" s="132"/>
      <c r="I9" s="134"/>
      <c r="J9" s="134"/>
      <c r="K9" s="135"/>
      <c r="L9" s="131"/>
      <c r="M9" s="131"/>
      <c r="N9" s="136"/>
      <c r="O9" s="136"/>
      <c r="P9" s="136"/>
      <c r="Q9" s="130" t="s">
        <v>45</v>
      </c>
      <c r="R9" s="137">
        <f>-'Worksheet (FM25)'!G18-'Worksheet (FM25)'!G16</f>
        <v>0</v>
      </c>
      <c r="S9" s="138">
        <v>2410</v>
      </c>
      <c r="T9" s="106"/>
      <c r="U9" s="97"/>
    </row>
    <row r="10" spans="1:21" s="141" customFormat="1" ht="18.649999999999999" customHeight="1" x14ac:dyDescent="0.3">
      <c r="A10" s="130" t="s">
        <v>62</v>
      </c>
      <c r="B10" s="131" t="s">
        <v>57</v>
      </c>
      <c r="C10" s="132">
        <v>445</v>
      </c>
      <c r="D10" s="131"/>
      <c r="E10" s="130"/>
      <c r="F10" s="258" t="s">
        <v>140</v>
      </c>
      <c r="G10" s="132">
        <v>997</v>
      </c>
      <c r="H10" s="132"/>
      <c r="I10" s="134"/>
      <c r="J10" s="134" t="s">
        <v>63</v>
      </c>
      <c r="K10" s="135"/>
      <c r="L10" s="131"/>
      <c r="M10" s="131"/>
      <c r="N10" s="136"/>
      <c r="O10" s="136"/>
      <c r="P10" s="136"/>
      <c r="Q10" s="130" t="s">
        <v>45</v>
      </c>
      <c r="R10" s="137">
        <f>'Worksheet (FM25)'!G31+'Worksheet (FM25)'!G32</f>
        <v>0</v>
      </c>
      <c r="S10" s="138">
        <v>2420</v>
      </c>
      <c r="T10" s="139"/>
      <c r="U10" s="140"/>
    </row>
    <row r="11" spans="1:21" s="141" customFormat="1" ht="18.649999999999999" customHeight="1" x14ac:dyDescent="0.3">
      <c r="A11" s="130" t="s">
        <v>69</v>
      </c>
      <c r="B11" s="131"/>
      <c r="C11" s="132">
        <v>421</v>
      </c>
      <c r="D11" s="131"/>
      <c r="E11" s="130"/>
      <c r="F11" s="258" t="s">
        <v>140</v>
      </c>
      <c r="G11" s="132">
        <v>997</v>
      </c>
      <c r="H11" s="132"/>
      <c r="I11" s="134"/>
      <c r="J11" s="134"/>
      <c r="K11" s="135"/>
      <c r="L11" s="131"/>
      <c r="M11" s="131"/>
      <c r="N11" s="136"/>
      <c r="O11" s="136"/>
      <c r="P11" s="136"/>
      <c r="Q11" s="130" t="s">
        <v>33</v>
      </c>
      <c r="R11" s="137">
        <f>-'Worksheet (FM25)'!G33</f>
        <v>0</v>
      </c>
      <c r="S11" s="138">
        <v>2420</v>
      </c>
      <c r="T11" s="139"/>
      <c r="U11" s="140"/>
    </row>
    <row r="12" spans="1:21" s="173" customFormat="1" ht="18.649999999999999" customHeight="1" x14ac:dyDescent="0.3">
      <c r="A12" s="187"/>
      <c r="B12" s="188"/>
      <c r="C12" s="189"/>
      <c r="D12" s="188"/>
      <c r="E12" s="187"/>
      <c r="F12" s="190"/>
      <c r="G12" s="189"/>
      <c r="H12" s="189"/>
      <c r="I12" s="191"/>
      <c r="J12" s="191"/>
      <c r="K12" s="192"/>
      <c r="L12" s="188"/>
      <c r="M12" s="188"/>
      <c r="N12" s="193"/>
      <c r="O12" s="193"/>
      <c r="P12" s="193"/>
      <c r="Q12" s="187"/>
      <c r="R12" s="194"/>
      <c r="S12" s="170"/>
      <c r="T12" s="171"/>
      <c r="U12" s="172"/>
    </row>
    <row r="13" spans="1:21" s="107" customFormat="1" ht="18.649999999999999" customHeight="1" x14ac:dyDescent="0.3">
      <c r="A13" s="187"/>
      <c r="B13" s="188"/>
      <c r="C13" s="189"/>
      <c r="D13" s="188"/>
      <c r="E13" s="187"/>
      <c r="F13" s="190"/>
      <c r="G13" s="189"/>
      <c r="H13" s="189"/>
      <c r="I13" s="191"/>
      <c r="J13" s="191"/>
      <c r="K13" s="192"/>
      <c r="L13" s="188"/>
      <c r="M13" s="188"/>
      <c r="N13" s="193"/>
      <c r="O13" s="193"/>
      <c r="P13" s="193"/>
      <c r="Q13" s="187"/>
      <c r="R13" s="194"/>
      <c r="S13" s="95"/>
      <c r="T13" s="106"/>
      <c r="U13" s="97"/>
    </row>
    <row r="14" spans="1:21" s="107" customFormat="1" ht="18.649999999999999" customHeight="1" x14ac:dyDescent="0.3">
      <c r="A14" s="99"/>
      <c r="B14" s="100"/>
      <c r="C14" s="81"/>
      <c r="D14" s="100"/>
      <c r="E14" s="99"/>
      <c r="F14" s="101"/>
      <c r="G14" s="120"/>
      <c r="H14" s="81"/>
      <c r="I14" s="102"/>
      <c r="J14" s="102"/>
      <c r="K14" s="103"/>
      <c r="L14" s="100"/>
      <c r="M14" s="100"/>
      <c r="N14" s="104"/>
      <c r="O14" s="104"/>
      <c r="P14" s="104"/>
      <c r="Q14" s="99"/>
      <c r="R14" s="105"/>
      <c r="S14" s="95"/>
      <c r="T14" s="106"/>
      <c r="U14" s="97"/>
    </row>
    <row r="15" spans="1:21" s="129" customFormat="1" ht="18.649999999999999" customHeight="1" x14ac:dyDescent="0.3">
      <c r="A15" s="118"/>
      <c r="B15" s="119"/>
      <c r="C15" s="120"/>
      <c r="D15" s="119"/>
      <c r="E15" s="118"/>
      <c r="F15" s="121"/>
      <c r="H15" s="120"/>
      <c r="I15" s="122"/>
      <c r="J15" s="122"/>
      <c r="K15" s="123"/>
      <c r="L15" s="119"/>
      <c r="M15" s="119"/>
      <c r="N15" s="124"/>
      <c r="O15" s="124"/>
      <c r="P15" s="124"/>
      <c r="Q15" s="118"/>
      <c r="R15" s="125"/>
      <c r="S15" s="126"/>
      <c r="T15" s="127"/>
      <c r="U15" s="128"/>
    </row>
    <row r="16" spans="1:21" s="98" customFormat="1" ht="18.649999999999999" customHeight="1" x14ac:dyDescent="0.3">
      <c r="A16" s="108"/>
      <c r="B16" s="109"/>
      <c r="C16" s="110"/>
      <c r="D16" s="109"/>
      <c r="E16" s="108"/>
      <c r="F16" s="111"/>
      <c r="G16" s="110"/>
      <c r="H16" s="110"/>
      <c r="I16" s="112"/>
      <c r="J16" s="112"/>
      <c r="K16" s="113"/>
      <c r="L16" s="109"/>
      <c r="M16" s="109"/>
      <c r="N16" s="114"/>
      <c r="O16" s="114"/>
      <c r="P16" s="114"/>
      <c r="Q16" s="108"/>
      <c r="R16" s="116"/>
      <c r="S16" s="115"/>
      <c r="T16" s="96"/>
      <c r="U16" s="97"/>
    </row>
    <row r="17" spans="1:21" s="98" customFormat="1" ht="18.649999999999999" customHeight="1" x14ac:dyDescent="0.3">
      <c r="A17" s="88"/>
      <c r="B17" s="89"/>
      <c r="C17" s="44"/>
      <c r="D17" s="89"/>
      <c r="E17" s="88"/>
      <c r="F17" s="90"/>
      <c r="G17" s="44"/>
      <c r="H17" s="44"/>
      <c r="I17" s="91"/>
      <c r="J17" s="91"/>
      <c r="K17" s="92"/>
      <c r="L17" s="89"/>
      <c r="M17" s="89"/>
      <c r="N17" s="93"/>
      <c r="O17" s="93"/>
      <c r="P17" s="93"/>
      <c r="Q17" s="88"/>
      <c r="R17" s="94"/>
      <c r="S17" s="95"/>
      <c r="T17" s="96"/>
      <c r="U17" s="97"/>
    </row>
    <row r="18" spans="1:21" s="55" customFormat="1" ht="0.85" customHeight="1" x14ac:dyDescent="0.25">
      <c r="A18" s="46"/>
      <c r="B18" s="47"/>
      <c r="C18" s="48"/>
      <c r="D18" s="47"/>
      <c r="E18" s="46"/>
      <c r="F18" s="49"/>
      <c r="G18" s="50"/>
      <c r="H18" s="50"/>
      <c r="I18" s="51"/>
      <c r="J18" s="51"/>
      <c r="K18" s="45"/>
      <c r="L18" s="47"/>
      <c r="M18" s="47"/>
      <c r="N18" s="52"/>
      <c r="O18" s="52"/>
      <c r="P18" s="52"/>
      <c r="Q18" s="46"/>
      <c r="R18" s="53"/>
      <c r="S18" s="52"/>
      <c r="T18" s="54"/>
      <c r="U18" s="54"/>
    </row>
    <row r="19" spans="1:21" s="63" customFormat="1" ht="14.25" customHeight="1" x14ac:dyDescent="0.25">
      <c r="A19" s="56"/>
      <c r="B19" s="57" t="s">
        <v>46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 t="s">
        <v>47</v>
      </c>
      <c r="Q19" s="60"/>
      <c r="R19" s="86">
        <f>SUM(R8:R11)</f>
        <v>0</v>
      </c>
      <c r="S19" s="57" t="s">
        <v>48</v>
      </c>
      <c r="T19" s="61"/>
      <c r="U19" s="62"/>
    </row>
    <row r="20" spans="1:21" s="55" customFormat="1" ht="15.05" customHeight="1" x14ac:dyDescent="0.25">
      <c r="A20" s="205" t="s">
        <v>68</v>
      </c>
      <c r="B20" s="201" t="s">
        <v>101</v>
      </c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64" t="s">
        <v>49</v>
      </c>
      <c r="T20" s="65" t="s">
        <v>50</v>
      </c>
      <c r="U20" s="66"/>
    </row>
    <row r="21" spans="1:21" s="55" customFormat="1" ht="13.95" customHeight="1" x14ac:dyDescent="0.25">
      <c r="A21" s="206" t="s">
        <v>67</v>
      </c>
      <c r="B21" s="203" t="s">
        <v>130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19"/>
      <c r="S21" s="67" t="s">
        <v>51</v>
      </c>
      <c r="T21" s="68" t="s">
        <v>52</v>
      </c>
      <c r="U21" s="69"/>
    </row>
    <row r="22" spans="1:21" s="55" customFormat="1" ht="13.95" customHeight="1" x14ac:dyDescent="0.25">
      <c r="A22" s="206" t="s">
        <v>98</v>
      </c>
      <c r="B22" s="221" t="s">
        <v>64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04"/>
      <c r="O22" s="204"/>
      <c r="P22" s="204"/>
      <c r="Q22" s="204"/>
      <c r="R22" s="219"/>
      <c r="S22" s="67" t="s">
        <v>51</v>
      </c>
      <c r="T22" s="68" t="s">
        <v>105</v>
      </c>
      <c r="U22" s="69"/>
    </row>
    <row r="23" spans="1:21" s="55" customFormat="1" ht="13.95" customHeight="1" x14ac:dyDescent="0.25">
      <c r="A23" s="175"/>
      <c r="B23" s="255" t="s">
        <v>78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04"/>
      <c r="O23" s="204"/>
      <c r="P23" s="204"/>
      <c r="Q23" s="204"/>
      <c r="R23" s="219"/>
      <c r="S23" s="67"/>
      <c r="T23" s="68"/>
      <c r="U23" s="69"/>
    </row>
    <row r="24" spans="1:21" s="55" customFormat="1" ht="13.95" customHeight="1" x14ac:dyDescent="0.25">
      <c r="A24" s="175"/>
      <c r="B24" s="221"/>
      <c r="C24" s="256" t="s">
        <v>134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19"/>
      <c r="S24" s="67"/>
      <c r="T24" s="68"/>
      <c r="U24" s="69"/>
    </row>
    <row r="25" spans="1:21" s="55" customFormat="1" ht="13.95" customHeight="1" x14ac:dyDescent="0.25">
      <c r="A25" s="175"/>
      <c r="B25" s="203" t="s">
        <v>131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20"/>
      <c r="S25" s="67"/>
      <c r="T25" s="68"/>
      <c r="U25" s="69"/>
    </row>
    <row r="26" spans="1:21" s="55" customFormat="1" ht="13.95" customHeight="1" x14ac:dyDescent="0.25">
      <c r="A26" s="175"/>
      <c r="B26" s="197" t="s">
        <v>66</v>
      </c>
      <c r="C26" s="196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43"/>
      <c r="S26" s="67"/>
      <c r="T26" s="68"/>
      <c r="U26" s="69"/>
    </row>
    <row r="27" spans="1:21" s="55" customFormat="1" ht="13.95" customHeight="1" x14ac:dyDescent="0.25">
      <c r="A27" s="175"/>
      <c r="B27" s="198"/>
      <c r="C27" s="196" t="s">
        <v>83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43"/>
      <c r="S27" s="67"/>
      <c r="T27" s="68"/>
      <c r="U27" s="69"/>
    </row>
    <row r="28" spans="1:21" s="55" customFormat="1" ht="13.95" customHeight="1" x14ac:dyDescent="0.25">
      <c r="A28" s="175"/>
      <c r="B28" s="197"/>
      <c r="C28" s="257" t="s">
        <v>133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186"/>
      <c r="S28" s="64"/>
      <c r="T28" s="87"/>
      <c r="U28" s="69"/>
    </row>
    <row r="29" spans="1:21" s="55" customFormat="1" ht="13.95" customHeight="1" x14ac:dyDescent="0.25">
      <c r="A29" s="175"/>
      <c r="B29" s="203"/>
      <c r="C29" s="20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86"/>
      <c r="S29" s="64"/>
      <c r="T29" s="87"/>
      <c r="U29" s="69"/>
    </row>
    <row r="30" spans="1:21" s="55" customFormat="1" ht="13.95" customHeight="1" x14ac:dyDescent="0.25">
      <c r="A30" s="174" t="s">
        <v>77</v>
      </c>
      <c r="B30" s="117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  <c r="S30" s="64"/>
      <c r="T30" s="87"/>
      <c r="U30" s="69"/>
    </row>
    <row r="31" spans="1:21" s="11" customFormat="1" ht="11.3" customHeight="1" x14ac:dyDescent="0.25">
      <c r="A31" s="175"/>
      <c r="B31" s="70" t="s">
        <v>53</v>
      </c>
      <c r="C31" s="71"/>
      <c r="D31" s="71"/>
      <c r="E31" s="71"/>
      <c r="F31" s="71"/>
      <c r="G31" s="72"/>
      <c r="H31" s="70" t="s">
        <v>54</v>
      </c>
      <c r="I31" s="72"/>
      <c r="J31" s="70" t="s">
        <v>55</v>
      </c>
      <c r="K31" s="72"/>
      <c r="L31" s="70" t="s">
        <v>56</v>
      </c>
      <c r="M31" s="71"/>
      <c r="N31" s="71"/>
      <c r="O31" s="71"/>
      <c r="P31" s="71"/>
      <c r="Q31" s="72"/>
      <c r="R31" s="73" t="s">
        <v>55</v>
      </c>
      <c r="S31" s="74"/>
      <c r="T31" s="75"/>
      <c r="U31" s="29"/>
    </row>
    <row r="32" spans="1:21" ht="14.25" customHeight="1" x14ac:dyDescent="0.25">
      <c r="A32" s="167"/>
      <c r="B32" s="78" t="s">
        <v>92</v>
      </c>
      <c r="C32" s="77"/>
      <c r="D32" s="77"/>
      <c r="E32" s="77"/>
      <c r="F32" s="77"/>
      <c r="G32" s="38"/>
      <c r="H32" s="78" t="s">
        <v>58</v>
      </c>
      <c r="I32" s="38"/>
      <c r="J32" s="79">
        <v>41479</v>
      </c>
      <c r="K32" s="33"/>
      <c r="L32" s="78"/>
      <c r="M32" s="77"/>
      <c r="N32" s="77"/>
      <c r="O32" s="77"/>
      <c r="P32" s="77"/>
      <c r="Q32" s="38"/>
      <c r="R32" s="76"/>
      <c r="S32" s="78"/>
      <c r="T32" s="77"/>
      <c r="U32" s="38"/>
    </row>
    <row r="33" spans="1:21" ht="24.05" customHeigh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  <row r="34" spans="1:21" ht="24.05" customHeight="1" x14ac:dyDescent="0.25">
      <c r="A34" s="80"/>
      <c r="B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ht="24.05" customHeight="1" x14ac:dyDescent="0.25">
      <c r="A35" s="80"/>
      <c r="B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ht="24.0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1" ht="24.0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</row>
    <row r="38" spans="1:21" ht="24.0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24.05" customHeigh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</row>
  </sheetData>
  <mergeCells count="1">
    <mergeCell ref="I4:J4"/>
  </mergeCells>
  <phoneticPr fontId="3" type="noConversion"/>
  <printOptions horizontalCentered="1" verticalCentered="1"/>
  <pageMargins left="0.18" right="0.18" top="0.71" bottom="0.18" header="0.25" footer="0.5"/>
  <pageSetup paperSize="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1" enableFormatConditionsCalculation="0">
    <pageSetUpPr fitToPage="1"/>
  </sheetPr>
  <dimension ref="A1:U43"/>
  <sheetViews>
    <sheetView zoomScale="75" workbookViewId="0">
      <selection activeCell="A8" sqref="A8"/>
    </sheetView>
  </sheetViews>
  <sheetFormatPr defaultColWidth="9.25" defaultRowHeight="13.1" x14ac:dyDescent="0.25"/>
  <cols>
    <col min="1" max="1" width="25.5" style="22" customWidth="1"/>
    <col min="2" max="2" width="3.25" style="22" customWidth="1"/>
    <col min="3" max="3" width="7.25" style="22" customWidth="1"/>
    <col min="4" max="4" width="3.75" style="22" customWidth="1"/>
    <col min="5" max="5" width="3.5" style="22" customWidth="1"/>
    <col min="6" max="6" width="6.75" style="22" customWidth="1"/>
    <col min="7" max="7" width="5.5" style="22" customWidth="1"/>
    <col min="8" max="8" width="5.75" style="22" customWidth="1"/>
    <col min="9" max="9" width="9.25" style="22"/>
    <col min="10" max="10" width="5.75" style="22" customWidth="1"/>
    <col min="11" max="11" width="6.25" style="22" customWidth="1"/>
    <col min="12" max="12" width="5" style="22" customWidth="1"/>
    <col min="13" max="13" width="4.5" style="22" customWidth="1"/>
    <col min="14" max="14" width="5" style="22" customWidth="1"/>
    <col min="15" max="15" width="5.25" style="22" customWidth="1"/>
    <col min="16" max="16" width="11" style="22" customWidth="1"/>
    <col min="17" max="17" width="4.75" style="22" customWidth="1"/>
    <col min="18" max="18" width="24.25" style="22" customWidth="1"/>
    <col min="19" max="19" width="9.25" style="22"/>
    <col min="20" max="20" width="10.25" style="22" customWidth="1"/>
    <col min="21" max="21" width="10" style="22" bestFit="1" customWidth="1"/>
    <col min="22" max="16384" width="9.25" style="22"/>
  </cols>
  <sheetData>
    <row r="1" spans="1:21" s="11" customFormat="1" ht="7.85" x14ac:dyDescent="0.15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 t="s">
        <v>1</v>
      </c>
      <c r="S1" s="8" t="s">
        <v>2</v>
      </c>
      <c r="T1" s="9"/>
      <c r="U1" s="10"/>
    </row>
    <row r="2" spans="1:21" ht="17.2" customHeight="1" x14ac:dyDescent="0.25">
      <c r="A2" s="12" t="s">
        <v>3</v>
      </c>
      <c r="B2" s="13"/>
      <c r="C2" s="13"/>
      <c r="D2" s="14"/>
      <c r="E2" s="15" t="s">
        <v>141</v>
      </c>
      <c r="F2" s="16"/>
      <c r="G2" s="16"/>
      <c r="H2" s="16"/>
      <c r="I2" s="16"/>
      <c r="J2" s="16"/>
      <c r="K2" s="16"/>
      <c r="L2" s="17" t="s">
        <v>5</v>
      </c>
      <c r="M2" s="82" t="s">
        <v>136</v>
      </c>
      <c r="N2" s="16"/>
      <c r="O2" s="16"/>
      <c r="P2" s="16" t="s">
        <v>135</v>
      </c>
      <c r="Q2" s="14"/>
      <c r="R2" s="18" t="s">
        <v>140</v>
      </c>
      <c r="S2" s="19" t="s">
        <v>7</v>
      </c>
      <c r="T2" s="20" t="s">
        <v>8</v>
      </c>
      <c r="U2" s="21"/>
    </row>
    <row r="3" spans="1:21" s="11" customFormat="1" ht="11.3" customHeight="1" x14ac:dyDescent="0.25">
      <c r="A3" s="23"/>
      <c r="B3" s="5"/>
      <c r="C3" s="5"/>
      <c r="D3" s="24"/>
      <c r="E3" s="25" t="s">
        <v>9</v>
      </c>
      <c r="F3" s="5"/>
      <c r="G3" s="6"/>
      <c r="H3" s="4" t="s">
        <v>10</v>
      </c>
      <c r="I3" s="26"/>
      <c r="J3" s="26"/>
      <c r="K3" s="6"/>
      <c r="L3" s="4" t="s">
        <v>11</v>
      </c>
      <c r="M3" s="5"/>
      <c r="N3" s="5"/>
      <c r="O3" s="6"/>
      <c r="P3" s="27" t="s">
        <v>12</v>
      </c>
      <c r="Q3" s="10"/>
      <c r="R3" s="28"/>
      <c r="S3" s="19" t="s">
        <v>7</v>
      </c>
      <c r="T3" s="20" t="s">
        <v>13</v>
      </c>
      <c r="U3" s="29"/>
    </row>
    <row r="4" spans="1:21" ht="15.75" customHeight="1" x14ac:dyDescent="0.25">
      <c r="A4" s="30"/>
      <c r="B4" s="16"/>
      <c r="C4" s="16"/>
      <c r="D4" s="14"/>
      <c r="E4" s="259" t="s">
        <v>138</v>
      </c>
      <c r="F4" s="84"/>
      <c r="G4" s="33"/>
      <c r="H4" s="85"/>
      <c r="I4" s="261" t="s">
        <v>137</v>
      </c>
      <c r="J4" s="261"/>
      <c r="K4" s="14"/>
      <c r="L4" s="31"/>
      <c r="M4" s="32"/>
      <c r="N4" s="13"/>
      <c r="O4" s="33"/>
      <c r="P4" s="34"/>
      <c r="Q4" s="35"/>
      <c r="R4" s="36" t="s">
        <v>14</v>
      </c>
      <c r="S4" s="19" t="s">
        <v>7</v>
      </c>
      <c r="T4" s="37" t="s">
        <v>15</v>
      </c>
      <c r="U4" s="38"/>
    </row>
    <row r="5" spans="1:21" s="41" customFormat="1" ht="7.85" x14ac:dyDescent="0.15">
      <c r="A5" s="7"/>
      <c r="B5" s="7"/>
      <c r="C5" s="7"/>
      <c r="D5" s="7" t="s">
        <v>16</v>
      </c>
      <c r="E5" s="7" t="s">
        <v>17</v>
      </c>
      <c r="F5" s="7"/>
      <c r="G5" s="7"/>
      <c r="H5" s="39" t="s">
        <v>18</v>
      </c>
      <c r="I5" s="40" t="s">
        <v>19</v>
      </c>
      <c r="J5" s="7"/>
      <c r="K5" s="7" t="s">
        <v>20</v>
      </c>
      <c r="L5" s="7"/>
      <c r="M5" s="7"/>
      <c r="N5" s="7"/>
      <c r="O5" s="7"/>
      <c r="P5" s="7"/>
      <c r="Q5" s="7"/>
      <c r="R5" s="7"/>
      <c r="S5" s="7" t="s">
        <v>21</v>
      </c>
      <c r="T5" s="7" t="s">
        <v>22</v>
      </c>
      <c r="U5" s="7" t="s">
        <v>22</v>
      </c>
    </row>
    <row r="6" spans="1:21" s="41" customFormat="1" ht="7.85" x14ac:dyDescent="0.15">
      <c r="A6" s="42" t="s">
        <v>23</v>
      </c>
      <c r="B6" s="42"/>
      <c r="C6" s="42" t="s">
        <v>24</v>
      </c>
      <c r="D6" s="42" t="s">
        <v>25</v>
      </c>
      <c r="E6" s="42" t="s">
        <v>26</v>
      </c>
      <c r="F6" s="42" t="s">
        <v>27</v>
      </c>
      <c r="G6" s="42" t="s">
        <v>28</v>
      </c>
      <c r="H6" s="7" t="s">
        <v>29</v>
      </c>
      <c r="I6" s="7" t="s">
        <v>30</v>
      </c>
      <c r="J6" s="42" t="s">
        <v>20</v>
      </c>
      <c r="K6" s="42" t="s">
        <v>20</v>
      </c>
      <c r="L6" s="42" t="s">
        <v>31</v>
      </c>
      <c r="M6" s="42"/>
      <c r="N6" s="42" t="s">
        <v>32</v>
      </c>
      <c r="O6" s="42" t="s">
        <v>32</v>
      </c>
      <c r="P6" s="42" t="s">
        <v>20</v>
      </c>
      <c r="Q6" s="42" t="s">
        <v>33</v>
      </c>
      <c r="R6" s="42" t="s">
        <v>34</v>
      </c>
      <c r="S6" s="42" t="s">
        <v>35</v>
      </c>
      <c r="T6" s="42" t="s">
        <v>36</v>
      </c>
      <c r="U6" s="42" t="s">
        <v>36</v>
      </c>
    </row>
    <row r="7" spans="1:21" s="41" customFormat="1" ht="7.85" x14ac:dyDescent="0.15">
      <c r="A7" s="43"/>
      <c r="B7" s="43"/>
      <c r="C7" s="43" t="s">
        <v>37</v>
      </c>
      <c r="D7" s="43" t="s">
        <v>38</v>
      </c>
      <c r="E7" s="43" t="s">
        <v>39</v>
      </c>
      <c r="F7" s="43"/>
      <c r="G7" s="43"/>
      <c r="H7" s="43" t="s">
        <v>40</v>
      </c>
      <c r="I7" s="43" t="s">
        <v>40</v>
      </c>
      <c r="J7" s="43" t="s">
        <v>41</v>
      </c>
      <c r="K7" s="43" t="s">
        <v>41</v>
      </c>
      <c r="L7" s="43" t="s">
        <v>40</v>
      </c>
      <c r="M7" s="43"/>
      <c r="N7" s="43" t="s">
        <v>42</v>
      </c>
      <c r="O7" s="43" t="s">
        <v>43</v>
      </c>
      <c r="P7" s="43" t="s">
        <v>44</v>
      </c>
      <c r="Q7" s="43" t="s">
        <v>45</v>
      </c>
      <c r="R7" s="43"/>
      <c r="S7" s="43" t="s">
        <v>36</v>
      </c>
      <c r="T7" s="43" t="s">
        <v>33</v>
      </c>
      <c r="U7" s="43" t="s">
        <v>45</v>
      </c>
    </row>
    <row r="8" spans="1:21" s="141" customFormat="1" ht="18.649999999999999" customHeight="1" x14ac:dyDescent="0.3">
      <c r="A8" s="130" t="s">
        <v>86</v>
      </c>
      <c r="B8" s="131" t="s">
        <v>59</v>
      </c>
      <c r="C8" s="132">
        <v>335</v>
      </c>
      <c r="D8" s="131"/>
      <c r="E8" s="130"/>
      <c r="F8" s="258" t="s">
        <v>140</v>
      </c>
      <c r="G8" s="260" t="s">
        <v>139</v>
      </c>
      <c r="H8" s="260" t="s">
        <v>139</v>
      </c>
      <c r="I8" s="134" t="s">
        <v>145</v>
      </c>
      <c r="J8" s="134" t="s">
        <v>87</v>
      </c>
      <c r="K8" s="135">
        <v>100</v>
      </c>
      <c r="L8" s="131"/>
      <c r="M8" s="131"/>
      <c r="N8" s="136"/>
      <c r="O8" s="136"/>
      <c r="P8" s="136"/>
      <c r="Q8" s="130" t="s">
        <v>33</v>
      </c>
      <c r="R8" s="137">
        <f>'Worksheet (FM25)'!H15</f>
        <v>0</v>
      </c>
      <c r="S8" s="138">
        <v>2410</v>
      </c>
      <c r="T8" s="139"/>
      <c r="U8" s="140"/>
    </row>
    <row r="9" spans="1:21" s="141" customFormat="1" ht="18.649999999999999" customHeight="1" x14ac:dyDescent="0.3">
      <c r="A9" s="130" t="s">
        <v>93</v>
      </c>
      <c r="B9" s="131"/>
      <c r="C9" s="200">
        <v>534</v>
      </c>
      <c r="D9" s="131"/>
      <c r="E9" s="130"/>
      <c r="F9" s="258" t="s">
        <v>140</v>
      </c>
      <c r="G9" s="260" t="s">
        <v>139</v>
      </c>
      <c r="H9" s="260" t="s">
        <v>139</v>
      </c>
      <c r="I9" s="134" t="s">
        <v>145</v>
      </c>
      <c r="J9" s="134"/>
      <c r="K9" s="135"/>
      <c r="L9" s="131"/>
      <c r="M9" s="131"/>
      <c r="N9" s="136" t="s">
        <v>95</v>
      </c>
      <c r="O9" s="136">
        <v>18</v>
      </c>
      <c r="P9" s="136"/>
      <c r="Q9" s="130" t="s">
        <v>45</v>
      </c>
      <c r="R9" s="137"/>
      <c r="S9" s="138">
        <v>2410</v>
      </c>
      <c r="T9" s="139"/>
      <c r="U9" s="140"/>
    </row>
    <row r="10" spans="1:21" s="107" customFormat="1" ht="18.649999999999999" customHeight="1" x14ac:dyDescent="0.3">
      <c r="A10" s="130" t="s">
        <v>65</v>
      </c>
      <c r="B10" s="131" t="s">
        <v>57</v>
      </c>
      <c r="C10" s="132">
        <v>532</v>
      </c>
      <c r="D10" s="131"/>
      <c r="E10" s="130"/>
      <c r="F10" s="258" t="s">
        <v>140</v>
      </c>
      <c r="G10" s="260" t="s">
        <v>139</v>
      </c>
      <c r="H10" s="260" t="s">
        <v>139</v>
      </c>
      <c r="I10" s="134" t="s">
        <v>145</v>
      </c>
      <c r="J10" s="134" t="s">
        <v>63</v>
      </c>
      <c r="K10" s="135"/>
      <c r="L10" s="131"/>
      <c r="M10" s="131"/>
      <c r="N10" s="136"/>
      <c r="O10" s="136"/>
      <c r="P10" s="136"/>
      <c r="Q10" s="130" t="s">
        <v>45</v>
      </c>
      <c r="R10" s="137">
        <f>'Worksheet (FM25)'!H31+'Worksheet (FM25)'!H32</f>
        <v>0</v>
      </c>
      <c r="S10" s="138">
        <v>2420</v>
      </c>
      <c r="T10" s="139"/>
      <c r="U10" s="97"/>
    </row>
    <row r="11" spans="1:21" s="141" customFormat="1" ht="18.649999999999999" customHeight="1" x14ac:dyDescent="0.3">
      <c r="A11" s="130" t="s">
        <v>94</v>
      </c>
      <c r="B11" s="131"/>
      <c r="C11" s="200">
        <v>533</v>
      </c>
      <c r="D11" s="131"/>
      <c r="E11" s="130"/>
      <c r="F11" s="258" t="s">
        <v>140</v>
      </c>
      <c r="G11" s="260" t="s">
        <v>139</v>
      </c>
      <c r="H11" s="260" t="s">
        <v>139</v>
      </c>
      <c r="I11" s="134" t="s">
        <v>145</v>
      </c>
      <c r="J11" s="134"/>
      <c r="K11" s="135"/>
      <c r="L11" s="131"/>
      <c r="M11" s="131"/>
      <c r="N11" s="136" t="s">
        <v>95</v>
      </c>
      <c r="O11" s="136">
        <v>18</v>
      </c>
      <c r="P11" s="136"/>
      <c r="Q11" s="130" t="s">
        <v>33</v>
      </c>
      <c r="R11" s="137"/>
      <c r="S11" s="138">
        <v>2420</v>
      </c>
      <c r="T11" s="139"/>
      <c r="U11" s="140"/>
    </row>
    <row r="12" spans="1:21" s="141" customFormat="1" ht="18.649999999999999" customHeight="1" x14ac:dyDescent="0.3">
      <c r="A12" s="130"/>
      <c r="B12" s="131"/>
      <c r="C12" s="132"/>
      <c r="D12" s="131"/>
      <c r="E12" s="130"/>
      <c r="F12" s="133"/>
      <c r="G12" s="132"/>
      <c r="H12" s="132"/>
      <c r="I12" s="134"/>
      <c r="J12" s="134"/>
      <c r="K12" s="135"/>
      <c r="L12" s="131"/>
      <c r="M12" s="131"/>
      <c r="N12" s="136"/>
      <c r="O12" s="136"/>
      <c r="P12" s="136"/>
      <c r="Q12" s="130"/>
      <c r="R12" s="137"/>
      <c r="S12" s="138"/>
      <c r="T12" s="139"/>
      <c r="U12" s="140"/>
    </row>
    <row r="13" spans="1:21" s="141" customFormat="1" ht="18.649999999999999" customHeight="1" x14ac:dyDescent="0.3">
      <c r="A13" s="130"/>
      <c r="B13" s="131"/>
      <c r="C13" s="132"/>
      <c r="D13" s="131"/>
      <c r="E13" s="130"/>
      <c r="F13" s="133"/>
      <c r="G13" s="132"/>
      <c r="H13" s="132"/>
      <c r="I13" s="134"/>
      <c r="J13" s="134"/>
      <c r="K13" s="135"/>
      <c r="L13" s="131"/>
      <c r="M13" s="131"/>
      <c r="N13" s="136"/>
      <c r="O13" s="136"/>
      <c r="P13" s="136"/>
      <c r="Q13" s="130"/>
      <c r="R13" s="137"/>
      <c r="S13" s="138"/>
      <c r="T13" s="139"/>
      <c r="U13" s="140"/>
    </row>
    <row r="14" spans="1:21" s="141" customFormat="1" ht="18.649999999999999" customHeight="1" x14ac:dyDescent="0.3">
      <c r="A14" s="130"/>
      <c r="B14" s="131"/>
      <c r="C14" s="132"/>
      <c r="D14" s="131"/>
      <c r="E14" s="130"/>
      <c r="F14" s="133"/>
      <c r="G14" s="132"/>
      <c r="H14" s="132"/>
      <c r="I14" s="134"/>
      <c r="J14" s="134"/>
      <c r="K14" s="135"/>
      <c r="L14" s="131"/>
      <c r="M14" s="131"/>
      <c r="N14" s="136"/>
      <c r="O14" s="136"/>
      <c r="P14" s="136"/>
      <c r="Q14" s="130"/>
      <c r="R14" s="137"/>
      <c r="S14" s="138"/>
      <c r="T14" s="139"/>
      <c r="U14" s="140"/>
    </row>
    <row r="15" spans="1:21" s="107" customFormat="1" ht="18.649999999999999" customHeight="1" x14ac:dyDescent="0.3">
      <c r="A15" s="99"/>
      <c r="B15" s="100"/>
      <c r="C15" s="81"/>
      <c r="D15" s="100"/>
      <c r="E15" s="99"/>
      <c r="F15" s="101"/>
      <c r="G15" s="120"/>
      <c r="H15" s="81"/>
      <c r="I15" s="102"/>
      <c r="J15" s="102"/>
      <c r="K15" s="103"/>
      <c r="L15" s="100"/>
      <c r="M15" s="100"/>
      <c r="N15" s="104"/>
      <c r="O15" s="104"/>
      <c r="P15" s="104"/>
      <c r="Q15" s="99"/>
      <c r="R15" s="105"/>
      <c r="S15" s="95"/>
      <c r="T15" s="106"/>
      <c r="U15" s="97"/>
    </row>
    <row r="16" spans="1:21" s="129" customFormat="1" ht="18.649999999999999" customHeight="1" x14ac:dyDescent="0.3">
      <c r="A16" s="118"/>
      <c r="B16" s="119"/>
      <c r="C16" s="120"/>
      <c r="D16" s="119"/>
      <c r="E16" s="118"/>
      <c r="F16" s="121"/>
      <c r="H16" s="120"/>
      <c r="I16" s="122"/>
      <c r="J16" s="122"/>
      <c r="K16" s="123"/>
      <c r="L16" s="119"/>
      <c r="M16" s="119"/>
      <c r="N16" s="124"/>
      <c r="O16" s="124"/>
      <c r="P16" s="124"/>
      <c r="Q16" s="118"/>
      <c r="R16" s="125"/>
      <c r="S16" s="126"/>
      <c r="T16" s="127"/>
      <c r="U16" s="128"/>
    </row>
    <row r="17" spans="1:21" s="98" customFormat="1" ht="18.649999999999999" customHeight="1" x14ac:dyDescent="0.3">
      <c r="A17" s="108"/>
      <c r="B17" s="109"/>
      <c r="C17" s="110"/>
      <c r="D17" s="109"/>
      <c r="E17" s="108"/>
      <c r="F17" s="111"/>
      <c r="G17" s="110"/>
      <c r="H17" s="110"/>
      <c r="I17" s="112"/>
      <c r="J17" s="112"/>
      <c r="K17" s="113"/>
      <c r="L17" s="109"/>
      <c r="M17" s="109"/>
      <c r="N17" s="114"/>
      <c r="O17" s="114"/>
      <c r="P17" s="114"/>
      <c r="Q17" s="108"/>
      <c r="R17" s="116"/>
      <c r="S17" s="115"/>
      <c r="T17" s="96"/>
      <c r="U17" s="97"/>
    </row>
    <row r="18" spans="1:21" s="98" customFormat="1" ht="18.649999999999999" customHeight="1" x14ac:dyDescent="0.3">
      <c r="A18" s="88"/>
      <c r="B18" s="89"/>
      <c r="C18" s="44"/>
      <c r="D18" s="89"/>
      <c r="E18" s="88"/>
      <c r="F18" s="90"/>
      <c r="G18" s="44"/>
      <c r="H18" s="44"/>
      <c r="I18" s="91"/>
      <c r="J18" s="91"/>
      <c r="K18" s="92"/>
      <c r="L18" s="89"/>
      <c r="M18" s="89"/>
      <c r="N18" s="93"/>
      <c r="O18" s="93"/>
      <c r="P18" s="93"/>
      <c r="Q18" s="88"/>
      <c r="R18" s="94"/>
      <c r="S18" s="95"/>
      <c r="T18" s="96"/>
      <c r="U18" s="97"/>
    </row>
    <row r="19" spans="1:21" s="55" customFormat="1" ht="0.85" customHeight="1" x14ac:dyDescent="0.25">
      <c r="A19" s="46"/>
      <c r="B19" s="47"/>
      <c r="C19" s="48"/>
      <c r="D19" s="47"/>
      <c r="E19" s="46"/>
      <c r="F19" s="49"/>
      <c r="G19" s="50"/>
      <c r="H19" s="50"/>
      <c r="I19" s="51"/>
      <c r="J19" s="51"/>
      <c r="K19" s="45"/>
      <c r="L19" s="47"/>
      <c r="M19" s="47"/>
      <c r="N19" s="52"/>
      <c r="O19" s="52"/>
      <c r="P19" s="52"/>
      <c r="Q19" s="46"/>
      <c r="R19" s="53"/>
      <c r="S19" s="52"/>
      <c r="T19" s="54"/>
      <c r="U19" s="54"/>
    </row>
    <row r="20" spans="1:21" s="63" customFormat="1" ht="14.25" customHeight="1" x14ac:dyDescent="0.25">
      <c r="A20" s="56"/>
      <c r="B20" s="57" t="s">
        <v>46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 t="s">
        <v>47</v>
      </c>
      <c r="Q20" s="60"/>
      <c r="R20" s="86">
        <f>SUM(R8:R12)</f>
        <v>0</v>
      </c>
      <c r="S20" s="57" t="s">
        <v>48</v>
      </c>
      <c r="T20" s="61"/>
      <c r="U20" s="62"/>
    </row>
    <row r="21" spans="1:21" s="55" customFormat="1" ht="15.05" customHeight="1" x14ac:dyDescent="0.25">
      <c r="A21" s="205" t="s">
        <v>68</v>
      </c>
      <c r="B21" s="201" t="s">
        <v>89</v>
      </c>
      <c r="O21" s="65"/>
      <c r="P21" s="65"/>
      <c r="Q21" s="65"/>
      <c r="R21" s="66"/>
      <c r="S21" s="64" t="s">
        <v>49</v>
      </c>
      <c r="T21" s="65" t="s">
        <v>50</v>
      </c>
      <c r="U21" s="66"/>
    </row>
    <row r="22" spans="1:21" s="55" customFormat="1" ht="13.95" customHeight="1" x14ac:dyDescent="0.25">
      <c r="A22" s="206" t="s">
        <v>67</v>
      </c>
      <c r="B22" s="202" t="s">
        <v>130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67" t="s">
        <v>51</v>
      </c>
      <c r="T22" s="68" t="s">
        <v>52</v>
      </c>
      <c r="U22" s="69"/>
    </row>
    <row r="23" spans="1:21" s="55" customFormat="1" ht="13.95" customHeight="1" x14ac:dyDescent="0.25">
      <c r="A23" s="206" t="s">
        <v>98</v>
      </c>
      <c r="B23" s="197" t="s">
        <v>64</v>
      </c>
      <c r="C23" s="196"/>
      <c r="D23" s="196"/>
      <c r="E23" s="196"/>
      <c r="F23" s="196"/>
      <c r="G23" s="196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7" t="s">
        <v>51</v>
      </c>
      <c r="T23" s="68" t="s">
        <v>105</v>
      </c>
      <c r="U23" s="69"/>
    </row>
    <row r="24" spans="1:21" s="55" customFormat="1" ht="13.95" customHeight="1" x14ac:dyDescent="0.25">
      <c r="A24" s="206" t="s">
        <v>91</v>
      </c>
      <c r="B24" s="198" t="s">
        <v>143</v>
      </c>
      <c r="C24" s="196"/>
      <c r="D24" s="196"/>
      <c r="E24" s="196"/>
      <c r="F24" s="196"/>
      <c r="G24" s="196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  <c r="S24" s="67"/>
      <c r="T24" s="68"/>
      <c r="U24" s="69"/>
    </row>
    <row r="25" spans="1:21" s="55" customFormat="1" ht="13.95" customHeight="1" x14ac:dyDescent="0.25">
      <c r="A25" s="175"/>
      <c r="B25" s="221"/>
      <c r="C25" s="256" t="s">
        <v>134</v>
      </c>
      <c r="D25" s="222"/>
      <c r="E25" s="222"/>
      <c r="F25" s="222"/>
      <c r="G25" s="222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66"/>
      <c r="S25" s="67"/>
      <c r="T25" s="68"/>
      <c r="U25" s="69"/>
    </row>
    <row r="26" spans="1:21" s="55" customFormat="1" ht="13.95" customHeight="1" x14ac:dyDescent="0.25">
      <c r="A26" s="175"/>
      <c r="B26" s="202" t="s">
        <v>132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142"/>
      <c r="P26" s="142"/>
      <c r="Q26" s="142"/>
      <c r="R26" s="143"/>
      <c r="S26" s="67"/>
      <c r="T26" s="68"/>
      <c r="U26" s="69"/>
    </row>
    <row r="27" spans="1:21" s="55" customFormat="1" ht="13.95" customHeight="1" x14ac:dyDescent="0.25">
      <c r="A27" s="175"/>
      <c r="B27" s="197" t="s">
        <v>66</v>
      </c>
      <c r="C27" s="196"/>
      <c r="D27" s="196"/>
      <c r="E27" s="196"/>
      <c r="F27" s="196"/>
      <c r="G27" s="196"/>
      <c r="H27" s="65"/>
      <c r="I27" s="65"/>
      <c r="J27" s="65"/>
      <c r="K27" s="65"/>
      <c r="L27" s="142"/>
      <c r="M27" s="142"/>
      <c r="N27" s="142"/>
      <c r="O27" s="142"/>
      <c r="P27" s="142"/>
      <c r="Q27" s="142"/>
      <c r="R27" s="143"/>
      <c r="S27" s="67"/>
      <c r="T27" s="68"/>
      <c r="U27" s="69"/>
    </row>
    <row r="28" spans="1:21" s="55" customFormat="1" ht="13.95" customHeight="1" x14ac:dyDescent="0.25">
      <c r="A28" s="175"/>
      <c r="B28" s="198"/>
      <c r="C28" s="196" t="s">
        <v>144</v>
      </c>
      <c r="D28" s="196"/>
      <c r="E28" s="196"/>
      <c r="F28" s="196"/>
      <c r="G28" s="196"/>
      <c r="H28" s="65"/>
      <c r="I28" s="65"/>
      <c r="J28" s="65"/>
      <c r="K28" s="65"/>
      <c r="L28" s="142"/>
      <c r="M28" s="142"/>
      <c r="N28" s="142"/>
      <c r="O28" s="142"/>
      <c r="P28" s="142"/>
      <c r="Q28" s="142"/>
      <c r="R28" s="143"/>
      <c r="S28" s="67"/>
      <c r="T28" s="68"/>
      <c r="U28" s="69"/>
    </row>
    <row r="29" spans="1:21" s="55" customFormat="1" ht="13.95" customHeight="1" x14ac:dyDescent="0.25">
      <c r="A29" s="175"/>
      <c r="B29" s="197"/>
      <c r="C29" s="257" t="s">
        <v>133</v>
      </c>
      <c r="D29" s="196"/>
      <c r="E29" s="196"/>
      <c r="F29" s="196"/>
      <c r="G29" s="196"/>
      <c r="H29" s="65"/>
      <c r="I29" s="65"/>
      <c r="J29" s="65"/>
      <c r="K29" s="65"/>
      <c r="L29" s="142"/>
      <c r="M29" s="142"/>
      <c r="N29" s="142"/>
      <c r="O29" s="185"/>
      <c r="P29" s="185"/>
      <c r="Q29" s="185"/>
      <c r="R29" s="186"/>
      <c r="S29" s="64"/>
      <c r="T29" s="87"/>
      <c r="U29" s="69"/>
    </row>
    <row r="30" spans="1:21" s="55" customFormat="1" ht="13.95" customHeight="1" x14ac:dyDescent="0.25">
      <c r="A30" s="175"/>
      <c r="B30" s="169"/>
      <c r="C30" s="168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S30" s="64"/>
      <c r="T30" s="87"/>
      <c r="U30" s="69"/>
    </row>
    <row r="31" spans="1:21" s="55" customFormat="1" ht="13.95" customHeight="1" x14ac:dyDescent="0.25">
      <c r="A31" s="174" t="s">
        <v>77</v>
      </c>
      <c r="B31" s="117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6"/>
      <c r="S31" s="64"/>
      <c r="T31" s="87"/>
      <c r="U31" s="69"/>
    </row>
    <row r="32" spans="1:21" s="11" customFormat="1" ht="11.3" customHeight="1" x14ac:dyDescent="0.25">
      <c r="A32" s="175"/>
      <c r="B32" s="70" t="s">
        <v>53</v>
      </c>
      <c r="C32" s="71"/>
      <c r="D32" s="71"/>
      <c r="E32" s="71"/>
      <c r="F32" s="71"/>
      <c r="G32" s="72"/>
      <c r="H32" s="70" t="s">
        <v>54</v>
      </c>
      <c r="I32" s="72"/>
      <c r="J32" s="70" t="s">
        <v>55</v>
      </c>
      <c r="K32" s="72"/>
      <c r="L32" s="70" t="s">
        <v>56</v>
      </c>
      <c r="M32" s="71"/>
      <c r="N32" s="71"/>
      <c r="O32" s="71"/>
      <c r="P32" s="71"/>
      <c r="Q32" s="72"/>
      <c r="R32" s="73" t="s">
        <v>55</v>
      </c>
      <c r="S32" s="74"/>
      <c r="T32" s="75"/>
      <c r="U32" s="29"/>
    </row>
    <row r="33" spans="1:21" ht="14.25" customHeight="1" x14ac:dyDescent="0.25">
      <c r="A33" s="167"/>
      <c r="B33" s="78" t="s">
        <v>92</v>
      </c>
      <c r="C33" s="77"/>
      <c r="D33" s="77"/>
      <c r="E33" s="77"/>
      <c r="F33" s="77"/>
      <c r="G33" s="38"/>
      <c r="H33" s="78" t="s">
        <v>58</v>
      </c>
      <c r="I33" s="38"/>
      <c r="J33" s="79">
        <v>41479</v>
      </c>
      <c r="K33" s="33"/>
      <c r="L33" s="78"/>
      <c r="M33" s="77"/>
      <c r="N33" s="77"/>
      <c r="O33" s="77"/>
      <c r="P33" s="77"/>
      <c r="Q33" s="38"/>
      <c r="R33" s="76"/>
      <c r="S33" s="78"/>
      <c r="T33" s="77"/>
      <c r="U33" s="38"/>
    </row>
    <row r="34" spans="1:21" ht="24.05" customHeigh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ht="24.05" customHeight="1" x14ac:dyDescent="0.25">
      <c r="A35" s="80"/>
      <c r="B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ht="24.05" customHeight="1" x14ac:dyDescent="0.25">
      <c r="A36" s="80"/>
      <c r="B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1" ht="24.0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</row>
    <row r="38" spans="1:21" ht="24.0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24.05" customHeigh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ht="24.05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</row>
    <row r="43" spans="1:2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</row>
  </sheetData>
  <mergeCells count="1">
    <mergeCell ref="I4:J4"/>
  </mergeCells>
  <phoneticPr fontId="3" type="noConversion"/>
  <printOptions horizontalCentered="1" verticalCentered="1"/>
  <pageMargins left="0.18" right="0.18" top="0.71" bottom="0.18" header="0.25" footer="0.5"/>
  <pageSetup paperSize="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37"/>
  <sheetViews>
    <sheetView zoomScale="80" zoomScaleNormal="80" workbookViewId="0"/>
  </sheetViews>
  <sheetFormatPr defaultRowHeight="12.45" x14ac:dyDescent="0.2"/>
  <cols>
    <col min="1" max="1" width="3.5" customWidth="1"/>
    <col min="2" max="2" width="52.5" customWidth="1"/>
    <col min="3" max="3" width="15.75" customWidth="1"/>
    <col min="4" max="4" width="14.75" customWidth="1"/>
    <col min="5" max="5" width="6.75" customWidth="1"/>
    <col min="6" max="6" width="41.5" customWidth="1"/>
    <col min="7" max="7" width="15.25" bestFit="1" customWidth="1"/>
    <col min="8" max="8" width="16.5" customWidth="1"/>
    <col min="9" max="9" width="38.75" customWidth="1"/>
    <col min="11" max="11" width="9.75" customWidth="1"/>
  </cols>
  <sheetData>
    <row r="1" spans="1:9" x14ac:dyDescent="0.2">
      <c r="B1" s="231" t="s">
        <v>103</v>
      </c>
      <c r="F1" t="s">
        <v>113</v>
      </c>
      <c r="G1" s="233">
        <v>680030.93</v>
      </c>
    </row>
    <row r="2" spans="1:9" ht="13.1" thickBot="1" x14ac:dyDescent="0.25">
      <c r="B2" s="237" t="s">
        <v>102</v>
      </c>
      <c r="F2" t="s">
        <v>114</v>
      </c>
      <c r="G2" s="234">
        <v>680030.92</v>
      </c>
    </row>
    <row r="3" spans="1:9" x14ac:dyDescent="0.2">
      <c r="B3" s="232" t="s">
        <v>104</v>
      </c>
      <c r="F3" s="215" t="s">
        <v>115</v>
      </c>
      <c r="G3">
        <v>0.01</v>
      </c>
    </row>
    <row r="4" spans="1:9" x14ac:dyDescent="0.2">
      <c r="F4" s="236"/>
    </row>
    <row r="5" spans="1:9" ht="13.1" thickBot="1" x14ac:dyDescent="0.25">
      <c r="F5" s="236"/>
      <c r="H5" s="235"/>
    </row>
    <row r="6" spans="1:9" ht="27.85" customHeight="1" x14ac:dyDescent="0.25">
      <c r="A6" s="179"/>
      <c r="B6" s="162"/>
      <c r="C6" s="163"/>
      <c r="D6" s="163"/>
      <c r="E6" s="164"/>
      <c r="F6" s="146"/>
      <c r="G6" s="225" t="s">
        <v>99</v>
      </c>
      <c r="H6" s="254" t="s">
        <v>127</v>
      </c>
    </row>
    <row r="7" spans="1:9" ht="13.1" x14ac:dyDescent="0.25">
      <c r="A7" s="179" t="s">
        <v>79</v>
      </c>
      <c r="B7" s="165"/>
      <c r="C7" s="144"/>
      <c r="D7" s="144"/>
      <c r="E7" s="145"/>
      <c r="F7" s="145" t="s">
        <v>71</v>
      </c>
      <c r="G7" s="238">
        <v>6882949.7199999997</v>
      </c>
      <c r="H7" s="239">
        <v>33454.54</v>
      </c>
    </row>
    <row r="8" spans="1:9" x14ac:dyDescent="0.2">
      <c r="B8" s="165"/>
      <c r="C8" s="144"/>
      <c r="D8" s="144"/>
      <c r="E8" s="145"/>
      <c r="F8" s="145" t="s">
        <v>72</v>
      </c>
      <c r="G8" s="238">
        <v>680030.92</v>
      </c>
      <c r="H8" s="239">
        <v>0</v>
      </c>
    </row>
    <row r="9" spans="1:9" x14ac:dyDescent="0.2">
      <c r="B9" s="165"/>
      <c r="C9" s="144"/>
      <c r="D9" s="144"/>
      <c r="E9" s="145"/>
      <c r="F9" s="145" t="s">
        <v>73</v>
      </c>
      <c r="G9" s="238">
        <v>575591.64</v>
      </c>
      <c r="H9" s="239">
        <v>0</v>
      </c>
    </row>
    <row r="10" spans="1:9" ht="13.1" thickBot="1" x14ac:dyDescent="0.25">
      <c r="B10" s="165"/>
      <c r="C10" s="144"/>
      <c r="D10" s="144"/>
      <c r="E10" s="145"/>
      <c r="F10" s="145" t="s">
        <v>75</v>
      </c>
      <c r="G10" s="211">
        <f>G7+G8-G9</f>
        <v>6987389</v>
      </c>
      <c r="H10" s="214">
        <f>H7+H8-H9</f>
        <v>33454.54</v>
      </c>
    </row>
    <row r="11" spans="1:9" ht="13.75" thickTop="1" thickBot="1" x14ac:dyDescent="0.25">
      <c r="B11" s="166"/>
      <c r="C11" s="152"/>
      <c r="D11" s="152"/>
      <c r="E11" s="153"/>
      <c r="F11" s="154"/>
      <c r="G11" s="154"/>
      <c r="H11" s="159"/>
    </row>
    <row r="12" spans="1:9" ht="13.1" x14ac:dyDescent="0.25">
      <c r="B12" s="160" t="s">
        <v>112</v>
      </c>
      <c r="C12" s="147"/>
      <c r="D12" s="147"/>
      <c r="E12" s="146"/>
      <c r="F12" s="146"/>
      <c r="G12" s="146"/>
      <c r="H12" s="148"/>
      <c r="I12" s="155"/>
    </row>
    <row r="13" spans="1:9" ht="24.05" customHeight="1" x14ac:dyDescent="0.25">
      <c r="B13" s="161"/>
      <c r="C13" s="223" t="s">
        <v>99</v>
      </c>
      <c r="D13" s="181" t="s">
        <v>127</v>
      </c>
      <c r="E13" s="149"/>
      <c r="F13" s="149"/>
      <c r="G13" s="224" t="s">
        <v>99</v>
      </c>
      <c r="H13" s="184" t="s">
        <v>127</v>
      </c>
      <c r="I13" s="155"/>
    </row>
    <row r="14" spans="1:9" x14ac:dyDescent="0.2">
      <c r="B14" s="213" t="s">
        <v>107</v>
      </c>
      <c r="C14" s="240">
        <f>6880471.64+2478.08</f>
        <v>6882949.7199999997</v>
      </c>
      <c r="D14" s="240">
        <f>33454.54</f>
        <v>33454.54</v>
      </c>
      <c r="E14" s="149"/>
      <c r="F14" s="149" t="s">
        <v>70</v>
      </c>
      <c r="G14" s="243">
        <f>C14</f>
        <v>6882949.7199999997</v>
      </c>
      <c r="H14" s="244">
        <f>D14</f>
        <v>33454.54</v>
      </c>
    </row>
    <row r="15" spans="1:9" ht="13.1" x14ac:dyDescent="0.25">
      <c r="B15" s="199" t="s">
        <v>106</v>
      </c>
      <c r="C15" s="241">
        <f>G7</f>
        <v>6882949.7199999997</v>
      </c>
      <c r="D15" s="241">
        <f>H7</f>
        <v>33454.54</v>
      </c>
      <c r="E15" s="149"/>
      <c r="F15" s="177" t="s">
        <v>72</v>
      </c>
      <c r="G15" s="245">
        <f>G8</f>
        <v>680030.92</v>
      </c>
      <c r="H15" s="246">
        <f>H8</f>
        <v>0</v>
      </c>
    </row>
    <row r="16" spans="1:9" ht="13.75" thickBot="1" x14ac:dyDescent="0.3">
      <c r="B16" s="183" t="s">
        <v>85</v>
      </c>
      <c r="C16" s="228">
        <f>C14-C15</f>
        <v>0</v>
      </c>
      <c r="D16" s="228">
        <f>D14-D15</f>
        <v>0</v>
      </c>
      <c r="E16" s="156" t="s">
        <v>74</v>
      </c>
      <c r="F16" s="218" t="s">
        <v>96</v>
      </c>
      <c r="G16" s="245">
        <f>-C16-G17</f>
        <v>0</v>
      </c>
      <c r="H16" s="247">
        <f>-D16-H17</f>
        <v>0</v>
      </c>
      <c r="I16" s="215"/>
    </row>
    <row r="17" spans="1:9" ht="13.1" thickTop="1" x14ac:dyDescent="0.2">
      <c r="B17" s="183"/>
      <c r="C17" s="150"/>
      <c r="D17" s="150"/>
      <c r="E17" s="156" t="s">
        <v>74</v>
      </c>
      <c r="F17" s="218" t="s">
        <v>97</v>
      </c>
      <c r="G17" s="248">
        <v>0</v>
      </c>
      <c r="H17" s="249">
        <v>0</v>
      </c>
      <c r="I17" s="215"/>
    </row>
    <row r="18" spans="1:9" ht="13.1" x14ac:dyDescent="0.25">
      <c r="B18" s="155"/>
      <c r="E18" s="149"/>
      <c r="F18" s="176" t="s">
        <v>73</v>
      </c>
      <c r="G18" s="245">
        <f>-G9</f>
        <v>-575591.64</v>
      </c>
      <c r="H18" s="246">
        <f>-H9</f>
        <v>0</v>
      </c>
      <c r="I18" s="215"/>
    </row>
    <row r="19" spans="1:9" ht="13.1" thickBot="1" x14ac:dyDescent="0.25">
      <c r="B19" s="155"/>
      <c r="C19" s="150"/>
      <c r="D19" s="150"/>
      <c r="E19" s="149"/>
      <c r="F19" s="149" t="s">
        <v>76</v>
      </c>
      <c r="G19" s="151">
        <f>G14+G15+G17+G16+G18</f>
        <v>6987389</v>
      </c>
      <c r="H19" s="182">
        <f>H14+H15+H18+H16+H17</f>
        <v>33454.54</v>
      </c>
      <c r="I19" s="215"/>
    </row>
    <row r="20" spans="1:9" ht="13.75" thickTop="1" thickBot="1" x14ac:dyDescent="0.25">
      <c r="B20" s="157"/>
      <c r="C20" s="158"/>
      <c r="D20" s="158"/>
      <c r="E20" s="154"/>
      <c r="F20" s="154"/>
      <c r="G20" s="180"/>
      <c r="H20" s="159"/>
      <c r="I20" s="215"/>
    </row>
    <row r="21" spans="1:9" ht="10.5" customHeight="1" thickBot="1" x14ac:dyDescent="0.25">
      <c r="B21" s="178"/>
      <c r="C21" s="178"/>
      <c r="D21" s="178"/>
      <c r="E21" s="178"/>
      <c r="F21" s="178"/>
      <c r="G21" s="178"/>
      <c r="H21" s="178"/>
      <c r="I21" s="215"/>
    </row>
    <row r="22" spans="1:9" ht="25.55" customHeight="1" x14ac:dyDescent="0.2">
      <c r="B22" s="162"/>
      <c r="C22" s="164"/>
      <c r="D22" s="164"/>
      <c r="E22" s="164"/>
      <c r="F22" s="164"/>
      <c r="G22" s="226" t="s">
        <v>99</v>
      </c>
      <c r="H22" s="210" t="s">
        <v>127</v>
      </c>
      <c r="I22" s="215"/>
    </row>
    <row r="23" spans="1:9" ht="13.1" x14ac:dyDescent="0.25">
      <c r="A23" s="179" t="s">
        <v>80</v>
      </c>
      <c r="B23" s="165"/>
      <c r="C23" s="144"/>
      <c r="D23" s="144"/>
      <c r="E23" s="145"/>
      <c r="F23" s="145" t="s">
        <v>71</v>
      </c>
      <c r="G23" s="229">
        <v>5333776.47</v>
      </c>
      <c r="H23" s="230">
        <v>24233.9</v>
      </c>
      <c r="I23" s="215"/>
    </row>
    <row r="24" spans="1:9" x14ac:dyDescent="0.2">
      <c r="B24" s="165"/>
      <c r="C24" s="144"/>
      <c r="D24" s="144"/>
      <c r="E24" s="145"/>
      <c r="F24" s="216" t="s">
        <v>108</v>
      </c>
      <c r="G24" s="229">
        <v>614596.11</v>
      </c>
      <c r="H24" s="230">
        <v>4769.58</v>
      </c>
      <c r="I24" s="215"/>
    </row>
    <row r="25" spans="1:9" x14ac:dyDescent="0.2">
      <c r="B25" s="165"/>
      <c r="C25" s="144"/>
      <c r="D25" s="144"/>
      <c r="E25" s="145"/>
      <c r="F25" s="216" t="s">
        <v>109</v>
      </c>
      <c r="G25" s="229">
        <v>575591.64</v>
      </c>
      <c r="H25" s="230"/>
      <c r="I25" s="215"/>
    </row>
    <row r="26" spans="1:9" ht="13.1" thickBot="1" x14ac:dyDescent="0.25">
      <c r="B26" s="165"/>
      <c r="C26" s="144"/>
      <c r="D26" s="144"/>
      <c r="E26" s="145"/>
      <c r="F26" s="145" t="s">
        <v>75</v>
      </c>
      <c r="G26" s="211">
        <f>G23+G24-G25</f>
        <v>5372780.9400000004</v>
      </c>
      <c r="H26" s="212">
        <f>H23+H24-H25</f>
        <v>29003.480000000003</v>
      </c>
      <c r="I26" s="215"/>
    </row>
    <row r="27" spans="1:9" ht="13.75" thickTop="1" thickBot="1" x14ac:dyDescent="0.25">
      <c r="B27" s="166"/>
      <c r="C27" s="152"/>
      <c r="D27" s="152"/>
      <c r="E27" s="153"/>
      <c r="F27" s="154"/>
      <c r="G27" s="154"/>
      <c r="H27" s="159"/>
      <c r="I27" s="215"/>
    </row>
    <row r="28" spans="1:9" ht="13.1" x14ac:dyDescent="0.25">
      <c r="B28" s="160" t="s">
        <v>81</v>
      </c>
      <c r="C28" s="147"/>
      <c r="D28" s="147"/>
      <c r="E28" s="146"/>
      <c r="F28" s="146"/>
      <c r="G28" s="146"/>
      <c r="H28" s="148"/>
      <c r="I28" s="215"/>
    </row>
    <row r="29" spans="1:9" ht="24.75" customHeight="1" x14ac:dyDescent="0.25">
      <c r="B29" s="161"/>
      <c r="C29" s="224" t="s">
        <v>99</v>
      </c>
      <c r="D29" s="181" t="s">
        <v>127</v>
      </c>
      <c r="E29" s="149"/>
      <c r="F29" s="149"/>
      <c r="G29" s="224" t="s">
        <v>99</v>
      </c>
      <c r="H29" s="184" t="s">
        <v>127</v>
      </c>
      <c r="I29" s="215"/>
    </row>
    <row r="30" spans="1:9" x14ac:dyDescent="0.2">
      <c r="B30" s="213" t="s">
        <v>110</v>
      </c>
      <c r="C30" s="240">
        <f>5336587.6+567.86</f>
        <v>5337155.46</v>
      </c>
      <c r="D30" s="240">
        <f>24233.9</f>
        <v>24233.9</v>
      </c>
      <c r="E30" s="149"/>
      <c r="F30" s="149" t="s">
        <v>70</v>
      </c>
      <c r="G30" s="241">
        <f>C30</f>
        <v>5337155.46</v>
      </c>
      <c r="H30" s="250">
        <f>D30</f>
        <v>24233.9</v>
      </c>
      <c r="I30" s="215"/>
    </row>
    <row r="31" spans="1:9" ht="13.1" x14ac:dyDescent="0.25">
      <c r="B31" s="199" t="s">
        <v>111</v>
      </c>
      <c r="C31" s="241">
        <f>G23</f>
        <v>5333776.47</v>
      </c>
      <c r="D31" s="241">
        <f>H23</f>
        <v>24233.9</v>
      </c>
      <c r="E31" s="149"/>
      <c r="F31" s="177" t="s">
        <v>82</v>
      </c>
      <c r="G31" s="242">
        <f>G24</f>
        <v>614596.11</v>
      </c>
      <c r="H31" s="251">
        <f>H24</f>
        <v>4769.58</v>
      </c>
      <c r="I31" s="215"/>
    </row>
    <row r="32" spans="1:9" ht="13.75" thickBot="1" x14ac:dyDescent="0.3">
      <c r="B32" s="183" t="s">
        <v>85</v>
      </c>
      <c r="C32" s="253">
        <f>C30-C31</f>
        <v>3378.9900000002235</v>
      </c>
      <c r="D32" s="253">
        <f>D30-D31</f>
        <v>0</v>
      </c>
      <c r="E32" s="156" t="s">
        <v>74</v>
      </c>
      <c r="F32" s="227" t="s">
        <v>100</v>
      </c>
      <c r="G32" s="242">
        <f>-C32</f>
        <v>-3378.9900000002235</v>
      </c>
      <c r="H32" s="252">
        <f>-D32</f>
        <v>0</v>
      </c>
      <c r="I32" s="215"/>
    </row>
    <row r="33" spans="2:8" ht="13.75" thickTop="1" x14ac:dyDescent="0.25">
      <c r="B33" s="155"/>
      <c r="E33" s="149"/>
      <c r="F33" s="176" t="s">
        <v>84</v>
      </c>
      <c r="G33" s="242">
        <f>-G25</f>
        <v>-575591.64</v>
      </c>
      <c r="H33" s="251">
        <f>-H25</f>
        <v>0</v>
      </c>
    </row>
    <row r="34" spans="2:8" ht="13.1" thickBot="1" x14ac:dyDescent="0.25">
      <c r="B34" s="155"/>
      <c r="C34" s="150"/>
      <c r="D34" s="150"/>
      <c r="E34" s="149"/>
      <c r="F34" s="149" t="s">
        <v>76</v>
      </c>
      <c r="G34" s="151">
        <f>G30+G31+G32+G33</f>
        <v>5372780.9400000004</v>
      </c>
      <c r="H34" s="182">
        <f>H30+H31+H33+H32</f>
        <v>29003.480000000003</v>
      </c>
    </row>
    <row r="35" spans="2:8" ht="13.75" thickTop="1" thickBot="1" x14ac:dyDescent="0.25">
      <c r="B35" s="157"/>
      <c r="C35" s="158"/>
      <c r="D35" s="158"/>
      <c r="E35" s="154"/>
      <c r="F35" s="154"/>
      <c r="G35" s="154"/>
      <c r="H35" s="159"/>
    </row>
    <row r="37" spans="2:8" x14ac:dyDescent="0.2">
      <c r="F37" s="215"/>
    </row>
  </sheetData>
  <pageMargins left="0.17" right="0.18" top="1" bottom="1" header="0.5" footer="0.5"/>
  <pageSetup scale="75" orientation="landscape" cellComments="asDisplayed" copies="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2"/>
  <sheetViews>
    <sheetView zoomScale="75" workbookViewId="0"/>
  </sheetViews>
  <sheetFormatPr defaultColWidth="9.25" defaultRowHeight="13.1" x14ac:dyDescent="0.25"/>
  <cols>
    <col min="1" max="1" width="25.5" style="22" customWidth="1"/>
    <col min="2" max="2" width="3.25" style="22" customWidth="1"/>
    <col min="3" max="3" width="7.25" style="22" customWidth="1"/>
    <col min="4" max="4" width="3.75" style="22" customWidth="1"/>
    <col min="5" max="5" width="3.5" style="22" customWidth="1"/>
    <col min="6" max="6" width="6.75" style="22" customWidth="1"/>
    <col min="7" max="7" width="5.5" style="22" customWidth="1"/>
    <col min="8" max="8" width="5.75" style="22" customWidth="1"/>
    <col min="9" max="9" width="9.25" style="22"/>
    <col min="10" max="10" width="5.75" style="22" customWidth="1"/>
    <col min="11" max="11" width="6.25" style="22" customWidth="1"/>
    <col min="12" max="12" width="5" style="22" customWidth="1"/>
    <col min="13" max="13" width="4.5" style="22" customWidth="1"/>
    <col min="14" max="14" width="5" style="22" customWidth="1"/>
    <col min="15" max="15" width="5.25" style="22" customWidth="1"/>
    <col min="16" max="16" width="11" style="22" customWidth="1"/>
    <col min="17" max="17" width="4.75" style="22" customWidth="1"/>
    <col min="18" max="18" width="24.25" style="22" customWidth="1"/>
    <col min="19" max="19" width="9.25" style="22"/>
    <col min="20" max="20" width="10.25" style="22" customWidth="1"/>
    <col min="21" max="21" width="10" style="22" bestFit="1" customWidth="1"/>
    <col min="22" max="16384" width="9.25" style="22"/>
  </cols>
  <sheetData>
    <row r="1" spans="1:21" s="11" customFormat="1" ht="7.85" x14ac:dyDescent="0.15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 t="s">
        <v>1</v>
      </c>
      <c r="S1" s="8" t="s">
        <v>2</v>
      </c>
      <c r="T1" s="9"/>
      <c r="U1" s="10"/>
    </row>
    <row r="2" spans="1:21" ht="17.2" customHeight="1" x14ac:dyDescent="0.25">
      <c r="A2" s="12" t="s">
        <v>3</v>
      </c>
      <c r="B2" s="13"/>
      <c r="C2" s="13"/>
      <c r="D2" s="14"/>
      <c r="E2" s="15" t="s">
        <v>4</v>
      </c>
      <c r="F2" s="16"/>
      <c r="G2" s="16"/>
      <c r="H2" s="16"/>
      <c r="I2" s="16"/>
      <c r="J2" s="16"/>
      <c r="K2" s="16"/>
      <c r="L2" s="17" t="s">
        <v>5</v>
      </c>
      <c r="M2" s="82">
        <v>25</v>
      </c>
      <c r="N2" s="16"/>
      <c r="O2" s="16"/>
      <c r="P2" s="83" t="s">
        <v>125</v>
      </c>
      <c r="Q2" s="14"/>
      <c r="R2" s="18" t="s">
        <v>6</v>
      </c>
      <c r="S2" s="19" t="s">
        <v>7</v>
      </c>
      <c r="T2" s="20" t="s">
        <v>8</v>
      </c>
      <c r="U2" s="21"/>
    </row>
    <row r="3" spans="1:21" s="11" customFormat="1" ht="11.3" customHeight="1" x14ac:dyDescent="0.25">
      <c r="A3" s="23"/>
      <c r="B3" s="5"/>
      <c r="C3" s="5"/>
      <c r="D3" s="24"/>
      <c r="E3" s="25" t="s">
        <v>9</v>
      </c>
      <c r="F3" s="5"/>
      <c r="G3" s="6"/>
      <c r="H3" s="4" t="s">
        <v>10</v>
      </c>
      <c r="I3" s="26"/>
      <c r="J3" s="26"/>
      <c r="K3" s="6"/>
      <c r="L3" s="4" t="s">
        <v>11</v>
      </c>
      <c r="M3" s="5"/>
      <c r="N3" s="5"/>
      <c r="O3" s="6"/>
      <c r="P3" s="27" t="s">
        <v>12</v>
      </c>
      <c r="Q3" s="10"/>
      <c r="R3" s="28"/>
      <c r="S3" s="19" t="s">
        <v>7</v>
      </c>
      <c r="T3" s="20" t="s">
        <v>13</v>
      </c>
      <c r="U3" s="29"/>
    </row>
    <row r="4" spans="1:21" ht="15.75" customHeight="1" x14ac:dyDescent="0.25">
      <c r="A4" s="30"/>
      <c r="B4" s="16"/>
      <c r="C4" s="16"/>
      <c r="D4" s="14"/>
      <c r="E4" s="207">
        <v>41479</v>
      </c>
      <c r="F4" s="208"/>
      <c r="G4" s="209"/>
      <c r="H4" s="85"/>
      <c r="I4" s="262">
        <v>14032292</v>
      </c>
      <c r="J4" s="262"/>
      <c r="K4" s="14"/>
      <c r="L4" s="31"/>
      <c r="M4" s="32"/>
      <c r="N4" s="13"/>
      <c r="O4" s="33"/>
      <c r="P4" s="34"/>
      <c r="Q4" s="35"/>
      <c r="R4" s="36" t="s">
        <v>14</v>
      </c>
      <c r="S4" s="19" t="s">
        <v>7</v>
      </c>
      <c r="T4" s="37" t="s">
        <v>15</v>
      </c>
      <c r="U4" s="38"/>
    </row>
    <row r="5" spans="1:21" s="41" customFormat="1" ht="7.85" x14ac:dyDescent="0.15">
      <c r="A5" s="7"/>
      <c r="B5" s="7"/>
      <c r="C5" s="7"/>
      <c r="D5" s="7" t="s">
        <v>16</v>
      </c>
      <c r="E5" s="7" t="s">
        <v>17</v>
      </c>
      <c r="F5" s="7"/>
      <c r="G5" s="7"/>
      <c r="H5" s="39" t="s">
        <v>18</v>
      </c>
      <c r="I5" s="40" t="s">
        <v>19</v>
      </c>
      <c r="J5" s="7"/>
      <c r="K5" s="7" t="s">
        <v>20</v>
      </c>
      <c r="L5" s="7"/>
      <c r="M5" s="7"/>
      <c r="N5" s="7"/>
      <c r="O5" s="7"/>
      <c r="P5" s="7"/>
      <c r="Q5" s="7"/>
      <c r="R5" s="7"/>
      <c r="S5" s="7" t="s">
        <v>21</v>
      </c>
      <c r="T5" s="7" t="s">
        <v>22</v>
      </c>
      <c r="U5" s="7" t="s">
        <v>22</v>
      </c>
    </row>
    <row r="6" spans="1:21" s="41" customFormat="1" ht="7.85" x14ac:dyDescent="0.15">
      <c r="A6" s="42" t="s">
        <v>23</v>
      </c>
      <c r="B6" s="42"/>
      <c r="C6" s="42" t="s">
        <v>24</v>
      </c>
      <c r="D6" s="42" t="s">
        <v>25</v>
      </c>
      <c r="E6" s="42" t="s">
        <v>26</v>
      </c>
      <c r="F6" s="42" t="s">
        <v>27</v>
      </c>
      <c r="G6" s="42" t="s">
        <v>28</v>
      </c>
      <c r="H6" s="7" t="s">
        <v>29</v>
      </c>
      <c r="I6" s="7" t="s">
        <v>30</v>
      </c>
      <c r="J6" s="42" t="s">
        <v>20</v>
      </c>
      <c r="K6" s="42" t="s">
        <v>20</v>
      </c>
      <c r="L6" s="42" t="s">
        <v>31</v>
      </c>
      <c r="M6" s="42"/>
      <c r="N6" s="42" t="s">
        <v>32</v>
      </c>
      <c r="O6" s="42" t="s">
        <v>32</v>
      </c>
      <c r="P6" s="42" t="s">
        <v>20</v>
      </c>
      <c r="Q6" s="42" t="s">
        <v>33</v>
      </c>
      <c r="R6" s="42" t="s">
        <v>34</v>
      </c>
      <c r="S6" s="42" t="s">
        <v>35</v>
      </c>
      <c r="T6" s="42" t="s">
        <v>36</v>
      </c>
      <c r="U6" s="42" t="s">
        <v>36</v>
      </c>
    </row>
    <row r="7" spans="1:21" s="41" customFormat="1" ht="7.85" x14ac:dyDescent="0.15">
      <c r="A7" s="43"/>
      <c r="B7" s="43"/>
      <c r="C7" s="43" t="s">
        <v>37</v>
      </c>
      <c r="D7" s="43" t="s">
        <v>38</v>
      </c>
      <c r="E7" s="43" t="s">
        <v>39</v>
      </c>
      <c r="F7" s="43"/>
      <c r="G7" s="43"/>
      <c r="H7" s="43" t="s">
        <v>40</v>
      </c>
      <c r="I7" s="43" t="s">
        <v>40</v>
      </c>
      <c r="J7" s="43" t="s">
        <v>41</v>
      </c>
      <c r="K7" s="43" t="s">
        <v>41</v>
      </c>
      <c r="L7" s="43" t="s">
        <v>40</v>
      </c>
      <c r="M7" s="43"/>
      <c r="N7" s="43" t="s">
        <v>42</v>
      </c>
      <c r="O7" s="43" t="s">
        <v>43</v>
      </c>
      <c r="P7" s="43" t="s">
        <v>44</v>
      </c>
      <c r="Q7" s="43" t="s">
        <v>45</v>
      </c>
      <c r="R7" s="43"/>
      <c r="S7" s="43" t="s">
        <v>36</v>
      </c>
      <c r="T7" s="43" t="s">
        <v>33</v>
      </c>
      <c r="U7" s="43" t="s">
        <v>45</v>
      </c>
    </row>
    <row r="8" spans="1:21" s="141" customFormat="1" ht="18.649999999999999" customHeight="1" x14ac:dyDescent="0.3">
      <c r="A8" s="130" t="s">
        <v>60</v>
      </c>
      <c r="B8" s="131" t="s">
        <v>59</v>
      </c>
      <c r="C8" s="132">
        <v>421</v>
      </c>
      <c r="D8" s="131"/>
      <c r="E8" s="130"/>
      <c r="F8" s="133">
        <v>1400</v>
      </c>
      <c r="G8" s="132">
        <v>997</v>
      </c>
      <c r="H8" s="132"/>
      <c r="I8" s="134"/>
      <c r="J8" s="134"/>
      <c r="K8" s="135"/>
      <c r="L8" s="131"/>
      <c r="M8" s="131"/>
      <c r="N8" s="136"/>
      <c r="O8" s="136"/>
      <c r="P8" s="136"/>
      <c r="Q8" s="130" t="s">
        <v>33</v>
      </c>
      <c r="R8" s="137">
        <f>'Sample Worksheet (FM25)'!G15+'Sample Worksheet (FM25)'!G17</f>
        <v>680030.92</v>
      </c>
      <c r="S8" s="138">
        <v>2410</v>
      </c>
      <c r="T8" s="127"/>
      <c r="U8" s="140"/>
    </row>
    <row r="9" spans="1:21" s="107" customFormat="1" ht="18.649999999999999" customHeight="1" x14ac:dyDescent="0.3">
      <c r="A9" s="130" t="s">
        <v>61</v>
      </c>
      <c r="B9" s="131"/>
      <c r="C9" s="132">
        <v>422</v>
      </c>
      <c r="D9" s="131"/>
      <c r="E9" s="130"/>
      <c r="F9" s="133">
        <v>1400</v>
      </c>
      <c r="G9" s="132">
        <v>997</v>
      </c>
      <c r="H9" s="132"/>
      <c r="I9" s="134"/>
      <c r="J9" s="134"/>
      <c r="K9" s="135"/>
      <c r="L9" s="131"/>
      <c r="M9" s="131"/>
      <c r="N9" s="136"/>
      <c r="O9" s="136"/>
      <c r="P9" s="136"/>
      <c r="Q9" s="130" t="s">
        <v>45</v>
      </c>
      <c r="R9" s="137">
        <f>-'Sample Worksheet (FM25)'!G18-'Sample Worksheet (FM25)'!G16</f>
        <v>575591.64</v>
      </c>
      <c r="S9" s="138">
        <v>2410</v>
      </c>
      <c r="T9" s="106"/>
      <c r="U9" s="97"/>
    </row>
    <row r="10" spans="1:21" s="141" customFormat="1" ht="18.649999999999999" customHeight="1" x14ac:dyDescent="0.3">
      <c r="A10" s="130" t="s">
        <v>62</v>
      </c>
      <c r="B10" s="131" t="s">
        <v>57</v>
      </c>
      <c r="C10" s="132">
        <v>445</v>
      </c>
      <c r="D10" s="131"/>
      <c r="E10" s="130"/>
      <c r="F10" s="133">
        <v>1400</v>
      </c>
      <c r="G10" s="132">
        <v>997</v>
      </c>
      <c r="H10" s="132"/>
      <c r="I10" s="134"/>
      <c r="J10" s="134" t="s">
        <v>63</v>
      </c>
      <c r="K10" s="135"/>
      <c r="L10" s="131"/>
      <c r="M10" s="131"/>
      <c r="N10" s="136"/>
      <c r="O10" s="136"/>
      <c r="P10" s="136"/>
      <c r="Q10" s="130" t="s">
        <v>45</v>
      </c>
      <c r="R10" s="137">
        <f>'Sample Worksheet (FM25)'!G31+'Sample Worksheet (FM25)'!G32</f>
        <v>611217.11999999976</v>
      </c>
      <c r="S10" s="138">
        <v>2420</v>
      </c>
      <c r="T10" s="139"/>
      <c r="U10" s="140"/>
    </row>
    <row r="11" spans="1:21" s="141" customFormat="1" ht="18.649999999999999" customHeight="1" x14ac:dyDescent="0.3">
      <c r="A11" s="130" t="s">
        <v>69</v>
      </c>
      <c r="B11" s="131"/>
      <c r="C11" s="132">
        <v>421</v>
      </c>
      <c r="D11" s="131"/>
      <c r="E11" s="130"/>
      <c r="F11" s="133">
        <v>1400</v>
      </c>
      <c r="G11" s="132">
        <v>997</v>
      </c>
      <c r="H11" s="132"/>
      <c r="I11" s="134"/>
      <c r="J11" s="134"/>
      <c r="K11" s="135"/>
      <c r="L11" s="131"/>
      <c r="M11" s="131"/>
      <c r="N11" s="136"/>
      <c r="O11" s="136"/>
      <c r="P11" s="136"/>
      <c r="Q11" s="130" t="s">
        <v>33</v>
      </c>
      <c r="R11" s="137">
        <f>-'Sample Worksheet (FM25)'!G33</f>
        <v>575591.64</v>
      </c>
      <c r="S11" s="138">
        <v>2420</v>
      </c>
      <c r="T11" s="139"/>
      <c r="U11" s="140"/>
    </row>
    <row r="12" spans="1:21" s="173" customFormat="1" ht="18.649999999999999" customHeight="1" x14ac:dyDescent="0.3">
      <c r="A12" s="187"/>
      <c r="B12" s="188"/>
      <c r="C12" s="189"/>
      <c r="D12" s="188"/>
      <c r="E12" s="187"/>
      <c r="F12" s="190"/>
      <c r="G12" s="189"/>
      <c r="H12" s="189"/>
      <c r="I12" s="191"/>
      <c r="J12" s="191"/>
      <c r="K12" s="192"/>
      <c r="L12" s="188"/>
      <c r="M12" s="188"/>
      <c r="N12" s="193"/>
      <c r="O12" s="193"/>
      <c r="P12" s="193"/>
      <c r="Q12" s="187"/>
      <c r="R12" s="194"/>
      <c r="S12" s="170"/>
      <c r="T12" s="171"/>
      <c r="U12" s="172"/>
    </row>
    <row r="13" spans="1:21" s="107" customFormat="1" ht="18.649999999999999" customHeight="1" x14ac:dyDescent="0.3">
      <c r="A13" s="187"/>
      <c r="B13" s="188"/>
      <c r="C13" s="189"/>
      <c r="D13" s="188"/>
      <c r="E13" s="187"/>
      <c r="F13" s="190"/>
      <c r="G13" s="189"/>
      <c r="H13" s="189"/>
      <c r="I13" s="191"/>
      <c r="J13" s="191"/>
      <c r="K13" s="192"/>
      <c r="L13" s="188"/>
      <c r="M13" s="188"/>
      <c r="N13" s="193"/>
      <c r="O13" s="193"/>
      <c r="P13" s="193"/>
      <c r="Q13" s="187"/>
      <c r="R13" s="194"/>
      <c r="S13" s="95"/>
      <c r="T13" s="106"/>
      <c r="U13" s="97"/>
    </row>
    <row r="14" spans="1:21" s="107" customFormat="1" ht="18.649999999999999" customHeight="1" x14ac:dyDescent="0.3">
      <c r="A14" s="99"/>
      <c r="B14" s="100"/>
      <c r="C14" s="81"/>
      <c r="D14" s="100"/>
      <c r="E14" s="99"/>
      <c r="F14" s="101"/>
      <c r="G14" s="120"/>
      <c r="H14" s="81"/>
      <c r="I14" s="102"/>
      <c r="J14" s="102"/>
      <c r="K14" s="103"/>
      <c r="L14" s="100"/>
      <c r="M14" s="100"/>
      <c r="N14" s="104"/>
      <c r="O14" s="104"/>
      <c r="P14" s="104"/>
      <c r="Q14" s="99"/>
      <c r="R14" s="105"/>
      <c r="S14" s="95"/>
      <c r="T14" s="106"/>
      <c r="U14" s="97"/>
    </row>
    <row r="15" spans="1:21" s="129" customFormat="1" ht="18.649999999999999" customHeight="1" x14ac:dyDescent="0.3">
      <c r="A15" s="118"/>
      <c r="B15" s="119"/>
      <c r="C15" s="120"/>
      <c r="D15" s="119"/>
      <c r="E15" s="118"/>
      <c r="F15" s="121"/>
      <c r="H15" s="120"/>
      <c r="I15" s="122"/>
      <c r="J15" s="122"/>
      <c r="K15" s="123"/>
      <c r="L15" s="119"/>
      <c r="M15" s="119"/>
      <c r="N15" s="124"/>
      <c r="O15" s="124"/>
      <c r="P15" s="124"/>
      <c r="Q15" s="118"/>
      <c r="R15" s="125"/>
      <c r="S15" s="126"/>
      <c r="T15" s="127"/>
      <c r="U15" s="128"/>
    </row>
    <row r="16" spans="1:21" s="98" customFormat="1" ht="18.649999999999999" customHeight="1" x14ac:dyDescent="0.3">
      <c r="A16" s="108"/>
      <c r="B16" s="109"/>
      <c r="C16" s="110"/>
      <c r="D16" s="109"/>
      <c r="E16" s="108"/>
      <c r="F16" s="111"/>
      <c r="G16" s="110"/>
      <c r="H16" s="110"/>
      <c r="I16" s="112"/>
      <c r="J16" s="112"/>
      <c r="K16" s="113"/>
      <c r="L16" s="109"/>
      <c r="M16" s="109"/>
      <c r="N16" s="114"/>
      <c r="O16" s="114"/>
      <c r="P16" s="114"/>
      <c r="Q16" s="108"/>
      <c r="R16" s="116"/>
      <c r="S16" s="115"/>
      <c r="T16" s="96"/>
      <c r="U16" s="97"/>
    </row>
    <row r="17" spans="1:21" s="98" customFormat="1" ht="18.649999999999999" customHeight="1" x14ac:dyDescent="0.3">
      <c r="A17" s="88"/>
      <c r="B17" s="89"/>
      <c r="C17" s="44"/>
      <c r="D17" s="89"/>
      <c r="E17" s="88"/>
      <c r="F17" s="90"/>
      <c r="G17" s="44"/>
      <c r="H17" s="44"/>
      <c r="I17" s="91"/>
      <c r="J17" s="91"/>
      <c r="K17" s="92"/>
      <c r="L17" s="89"/>
      <c r="M17" s="89"/>
      <c r="N17" s="93"/>
      <c r="O17" s="93"/>
      <c r="P17" s="93"/>
      <c r="Q17" s="88"/>
      <c r="R17" s="94"/>
      <c r="S17" s="95"/>
      <c r="T17" s="96"/>
      <c r="U17" s="97"/>
    </row>
    <row r="18" spans="1:21" s="55" customFormat="1" ht="0.85" customHeight="1" x14ac:dyDescent="0.25">
      <c r="A18" s="46"/>
      <c r="B18" s="47"/>
      <c r="C18" s="48"/>
      <c r="D18" s="47"/>
      <c r="E18" s="46"/>
      <c r="F18" s="49"/>
      <c r="G18" s="50"/>
      <c r="H18" s="50"/>
      <c r="I18" s="51"/>
      <c r="J18" s="51"/>
      <c r="K18" s="45"/>
      <c r="L18" s="47"/>
      <c r="M18" s="47"/>
      <c r="N18" s="52"/>
      <c r="O18" s="52"/>
      <c r="P18" s="52"/>
      <c r="Q18" s="46"/>
      <c r="R18" s="53"/>
      <c r="S18" s="52"/>
      <c r="T18" s="54"/>
      <c r="U18" s="54"/>
    </row>
    <row r="19" spans="1:21" s="63" customFormat="1" ht="14.25" customHeight="1" x14ac:dyDescent="0.25">
      <c r="A19" s="56"/>
      <c r="B19" s="57" t="s">
        <v>46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 t="s">
        <v>47</v>
      </c>
      <c r="Q19" s="60"/>
      <c r="R19" s="86">
        <f>SUM(R8:R11)</f>
        <v>2442431.3199999998</v>
      </c>
      <c r="S19" s="57" t="s">
        <v>48</v>
      </c>
      <c r="T19" s="61"/>
      <c r="U19" s="62"/>
    </row>
    <row r="20" spans="1:21" s="55" customFormat="1" ht="15.05" customHeight="1" x14ac:dyDescent="0.25">
      <c r="A20" s="205" t="s">
        <v>68</v>
      </c>
      <c r="B20" s="201" t="s">
        <v>101</v>
      </c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64" t="s">
        <v>49</v>
      </c>
      <c r="T20" s="65" t="s">
        <v>50</v>
      </c>
      <c r="U20" s="66"/>
    </row>
    <row r="21" spans="1:21" s="55" customFormat="1" ht="13.95" customHeight="1" x14ac:dyDescent="0.25">
      <c r="A21" s="206" t="s">
        <v>67</v>
      </c>
      <c r="B21" s="203" t="s">
        <v>116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19"/>
      <c r="S21" s="67" t="s">
        <v>51</v>
      </c>
      <c r="T21" s="68" t="s">
        <v>52</v>
      </c>
      <c r="U21" s="69"/>
    </row>
    <row r="22" spans="1:21" s="55" customFormat="1" ht="13.95" customHeight="1" x14ac:dyDescent="0.25">
      <c r="A22" s="206" t="s">
        <v>98</v>
      </c>
      <c r="B22" s="221" t="s">
        <v>129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04"/>
      <c r="O22" s="204"/>
      <c r="P22" s="204"/>
      <c r="Q22" s="204"/>
      <c r="R22" s="219"/>
      <c r="S22" s="67" t="s">
        <v>51</v>
      </c>
      <c r="T22" s="68" t="s">
        <v>105</v>
      </c>
      <c r="U22" s="69"/>
    </row>
    <row r="23" spans="1:21" s="55" customFormat="1" ht="13.95" customHeight="1" x14ac:dyDescent="0.25">
      <c r="A23" s="175"/>
      <c r="B23" s="255" t="s">
        <v>78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04"/>
      <c r="O23" s="204"/>
      <c r="P23" s="204"/>
      <c r="Q23" s="204"/>
      <c r="R23" s="219"/>
      <c r="S23" s="67"/>
      <c r="T23" s="68"/>
      <c r="U23" s="69"/>
    </row>
    <row r="24" spans="1:21" s="55" customFormat="1" ht="13.95" customHeight="1" x14ac:dyDescent="0.25">
      <c r="A24" s="175"/>
      <c r="B24" s="221"/>
      <c r="C24" s="222" t="s">
        <v>117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19"/>
      <c r="S24" s="67"/>
      <c r="T24" s="68"/>
      <c r="U24" s="69"/>
    </row>
    <row r="25" spans="1:21" s="55" customFormat="1" ht="13.95" customHeight="1" x14ac:dyDescent="0.25">
      <c r="A25" s="175"/>
      <c r="B25" s="203" t="s">
        <v>118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20"/>
      <c r="S25" s="67"/>
      <c r="T25" s="68"/>
      <c r="U25" s="69"/>
    </row>
    <row r="26" spans="1:21" s="55" customFormat="1" ht="13.95" customHeight="1" x14ac:dyDescent="0.25">
      <c r="A26" s="175"/>
      <c r="B26" s="197" t="s">
        <v>119</v>
      </c>
      <c r="C26" s="196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43"/>
      <c r="S26" s="67"/>
      <c r="T26" s="68"/>
      <c r="U26" s="69"/>
    </row>
    <row r="27" spans="1:21" s="55" customFormat="1" ht="13.95" customHeight="1" x14ac:dyDescent="0.25">
      <c r="A27" s="175"/>
      <c r="B27" s="198"/>
      <c r="C27" s="196" t="s">
        <v>83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43"/>
      <c r="S27" s="67"/>
      <c r="T27" s="68"/>
      <c r="U27" s="69"/>
    </row>
    <row r="28" spans="1:21" s="55" customFormat="1" ht="13.95" customHeight="1" x14ac:dyDescent="0.25">
      <c r="A28" s="175"/>
      <c r="B28" s="197"/>
      <c r="C28" s="196" t="s">
        <v>120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186"/>
      <c r="S28" s="64"/>
      <c r="T28" s="87"/>
      <c r="U28" s="69"/>
    </row>
    <row r="29" spans="1:21" s="55" customFormat="1" ht="13.95" customHeight="1" x14ac:dyDescent="0.25">
      <c r="A29" s="175"/>
      <c r="B29" s="203"/>
      <c r="C29" s="20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86"/>
      <c r="S29" s="64"/>
      <c r="T29" s="87"/>
      <c r="U29" s="69"/>
    </row>
    <row r="30" spans="1:21" s="55" customFormat="1" ht="13.95" customHeight="1" x14ac:dyDescent="0.25">
      <c r="A30" s="174" t="s">
        <v>77</v>
      </c>
      <c r="B30" s="117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  <c r="S30" s="64"/>
      <c r="T30" s="87"/>
      <c r="U30" s="69"/>
    </row>
    <row r="31" spans="1:21" s="11" customFormat="1" ht="11.3" customHeight="1" x14ac:dyDescent="0.25">
      <c r="A31" s="175"/>
      <c r="B31" s="70" t="s">
        <v>53</v>
      </c>
      <c r="C31" s="71"/>
      <c r="D31" s="71"/>
      <c r="E31" s="71"/>
      <c r="F31" s="71"/>
      <c r="G31" s="72"/>
      <c r="H31" s="70" t="s">
        <v>54</v>
      </c>
      <c r="I31" s="72"/>
      <c r="J31" s="70" t="s">
        <v>55</v>
      </c>
      <c r="K31" s="72"/>
      <c r="L31" s="70" t="s">
        <v>56</v>
      </c>
      <c r="M31" s="71"/>
      <c r="N31" s="71"/>
      <c r="O31" s="71"/>
      <c r="P31" s="71"/>
      <c r="Q31" s="72"/>
      <c r="R31" s="73" t="s">
        <v>55</v>
      </c>
      <c r="S31" s="74"/>
      <c r="T31" s="75"/>
      <c r="U31" s="29"/>
    </row>
    <row r="32" spans="1:21" ht="14.25" customHeight="1" x14ac:dyDescent="0.25">
      <c r="A32" s="167"/>
      <c r="B32" s="78" t="s">
        <v>92</v>
      </c>
      <c r="C32" s="77"/>
      <c r="D32" s="77"/>
      <c r="E32" s="77"/>
      <c r="F32" s="77"/>
      <c r="G32" s="38"/>
      <c r="H32" s="78" t="s">
        <v>58</v>
      </c>
      <c r="I32" s="38"/>
      <c r="J32" s="79">
        <v>41479</v>
      </c>
      <c r="K32" s="33"/>
      <c r="L32" s="78"/>
      <c r="M32" s="77"/>
      <c r="N32" s="77"/>
      <c r="O32" s="77"/>
      <c r="P32" s="77"/>
      <c r="Q32" s="38"/>
      <c r="R32" s="76"/>
      <c r="S32" s="78"/>
      <c r="T32" s="77"/>
      <c r="U32" s="38"/>
    </row>
    <row r="33" spans="1:21" ht="24.05" customHeigh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  <row r="34" spans="1:21" ht="24.05" customHeight="1" x14ac:dyDescent="0.25">
      <c r="A34" s="80"/>
      <c r="B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ht="24.05" customHeight="1" x14ac:dyDescent="0.25">
      <c r="A35" s="80"/>
      <c r="B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ht="24.0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1" ht="24.0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</row>
    <row r="38" spans="1:21" ht="24.0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24.05" customHeigh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</row>
  </sheetData>
  <mergeCells count="1">
    <mergeCell ref="I4:J4"/>
  </mergeCells>
  <printOptions horizontalCentered="1" verticalCentered="1"/>
  <pageMargins left="0.18" right="0.18" top="0.71" bottom="0.18" header="0.25" footer="0.5"/>
  <pageSetup paperSize="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3"/>
  <sheetViews>
    <sheetView zoomScale="75" workbookViewId="0"/>
  </sheetViews>
  <sheetFormatPr defaultColWidth="9.25" defaultRowHeight="13.1" x14ac:dyDescent="0.25"/>
  <cols>
    <col min="1" max="1" width="25.5" style="22" customWidth="1"/>
    <col min="2" max="2" width="3.25" style="22" customWidth="1"/>
    <col min="3" max="3" width="7.25" style="22" customWidth="1"/>
    <col min="4" max="4" width="3.75" style="22" customWidth="1"/>
    <col min="5" max="5" width="3.5" style="22" customWidth="1"/>
    <col min="6" max="6" width="6.75" style="22" customWidth="1"/>
    <col min="7" max="7" width="5.5" style="22" customWidth="1"/>
    <col min="8" max="8" width="5.75" style="22" customWidth="1"/>
    <col min="9" max="9" width="9.25" style="22"/>
    <col min="10" max="10" width="5.75" style="22" customWidth="1"/>
    <col min="11" max="11" width="6.25" style="22" customWidth="1"/>
    <col min="12" max="12" width="5" style="22" customWidth="1"/>
    <col min="13" max="13" width="4.5" style="22" customWidth="1"/>
    <col min="14" max="14" width="5" style="22" customWidth="1"/>
    <col min="15" max="15" width="5.25" style="22" customWidth="1"/>
    <col min="16" max="16" width="11" style="22" customWidth="1"/>
    <col min="17" max="17" width="4.75" style="22" customWidth="1"/>
    <col min="18" max="18" width="24.25" style="22" customWidth="1"/>
    <col min="19" max="19" width="9.25" style="22"/>
    <col min="20" max="20" width="10.25" style="22" customWidth="1"/>
    <col min="21" max="21" width="10" style="22" bestFit="1" customWidth="1"/>
    <col min="22" max="16384" width="9.25" style="22"/>
  </cols>
  <sheetData>
    <row r="1" spans="1:21" s="11" customFormat="1" ht="7.85" x14ac:dyDescent="0.15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 t="s">
        <v>1</v>
      </c>
      <c r="S1" s="8" t="s">
        <v>2</v>
      </c>
      <c r="T1" s="9"/>
      <c r="U1" s="10"/>
    </row>
    <row r="2" spans="1:21" ht="17.2" customHeight="1" x14ac:dyDescent="0.25">
      <c r="A2" s="12" t="s">
        <v>3</v>
      </c>
      <c r="B2" s="13"/>
      <c r="C2" s="13"/>
      <c r="D2" s="14"/>
      <c r="E2" s="15" t="s">
        <v>4</v>
      </c>
      <c r="F2" s="16"/>
      <c r="G2" s="16"/>
      <c r="H2" s="16"/>
      <c r="I2" s="16"/>
      <c r="J2" s="16"/>
      <c r="K2" s="16"/>
      <c r="L2" s="17" t="s">
        <v>5</v>
      </c>
      <c r="M2" s="82">
        <v>25</v>
      </c>
      <c r="N2" s="16"/>
      <c r="O2" s="16"/>
      <c r="P2" s="83" t="s">
        <v>126</v>
      </c>
      <c r="Q2" s="14"/>
      <c r="R2" s="18" t="s">
        <v>6</v>
      </c>
      <c r="S2" s="19" t="s">
        <v>7</v>
      </c>
      <c r="T2" s="20" t="s">
        <v>8</v>
      </c>
      <c r="U2" s="21"/>
    </row>
    <row r="3" spans="1:21" s="11" customFormat="1" ht="11.3" customHeight="1" x14ac:dyDescent="0.25">
      <c r="A3" s="23"/>
      <c r="B3" s="5"/>
      <c r="C3" s="5"/>
      <c r="D3" s="24"/>
      <c r="E3" s="25" t="s">
        <v>9</v>
      </c>
      <c r="F3" s="5"/>
      <c r="G3" s="6"/>
      <c r="H3" s="4" t="s">
        <v>10</v>
      </c>
      <c r="I3" s="26"/>
      <c r="J3" s="26"/>
      <c r="K3" s="6"/>
      <c r="L3" s="4" t="s">
        <v>11</v>
      </c>
      <c r="M3" s="5"/>
      <c r="N3" s="5"/>
      <c r="O3" s="6"/>
      <c r="P3" s="27" t="s">
        <v>12</v>
      </c>
      <c r="Q3" s="10"/>
      <c r="R3" s="28"/>
      <c r="S3" s="19" t="s">
        <v>7</v>
      </c>
      <c r="T3" s="20" t="s">
        <v>13</v>
      </c>
      <c r="U3" s="29"/>
    </row>
    <row r="4" spans="1:21" ht="15.75" customHeight="1" x14ac:dyDescent="0.25">
      <c r="A4" s="30"/>
      <c r="B4" s="16"/>
      <c r="C4" s="16"/>
      <c r="D4" s="14"/>
      <c r="E4" s="195">
        <v>41479</v>
      </c>
      <c r="F4" s="84"/>
      <c r="G4" s="33"/>
      <c r="H4" s="85"/>
      <c r="I4" s="262">
        <v>14032293</v>
      </c>
      <c r="J4" s="262"/>
      <c r="K4" s="14"/>
      <c r="L4" s="31"/>
      <c r="M4" s="32"/>
      <c r="N4" s="13"/>
      <c r="O4" s="33"/>
      <c r="P4" s="34"/>
      <c r="Q4" s="35"/>
      <c r="R4" s="36" t="s">
        <v>14</v>
      </c>
      <c r="S4" s="19" t="s">
        <v>7</v>
      </c>
      <c r="T4" s="37" t="s">
        <v>15</v>
      </c>
      <c r="U4" s="38"/>
    </row>
    <row r="5" spans="1:21" s="41" customFormat="1" ht="7.85" x14ac:dyDescent="0.15">
      <c r="A5" s="7"/>
      <c r="B5" s="7"/>
      <c r="C5" s="7"/>
      <c r="D5" s="7" t="s">
        <v>16</v>
      </c>
      <c r="E5" s="7" t="s">
        <v>17</v>
      </c>
      <c r="F5" s="7"/>
      <c r="G5" s="7"/>
      <c r="H5" s="39" t="s">
        <v>18</v>
      </c>
      <c r="I5" s="40" t="s">
        <v>19</v>
      </c>
      <c r="J5" s="7"/>
      <c r="K5" s="7" t="s">
        <v>20</v>
      </c>
      <c r="L5" s="7"/>
      <c r="M5" s="7"/>
      <c r="N5" s="7"/>
      <c r="O5" s="7"/>
      <c r="P5" s="7"/>
      <c r="Q5" s="7"/>
      <c r="R5" s="7"/>
      <c r="S5" s="7" t="s">
        <v>21</v>
      </c>
      <c r="T5" s="7" t="s">
        <v>22</v>
      </c>
      <c r="U5" s="7" t="s">
        <v>22</v>
      </c>
    </row>
    <row r="6" spans="1:21" s="41" customFormat="1" ht="7.85" x14ac:dyDescent="0.15">
      <c r="A6" s="42" t="s">
        <v>23</v>
      </c>
      <c r="B6" s="42"/>
      <c r="C6" s="42" t="s">
        <v>24</v>
      </c>
      <c r="D6" s="42" t="s">
        <v>25</v>
      </c>
      <c r="E6" s="42" t="s">
        <v>26</v>
      </c>
      <c r="F6" s="42" t="s">
        <v>27</v>
      </c>
      <c r="G6" s="42" t="s">
        <v>28</v>
      </c>
      <c r="H6" s="7" t="s">
        <v>29</v>
      </c>
      <c r="I6" s="7" t="s">
        <v>30</v>
      </c>
      <c r="J6" s="42" t="s">
        <v>20</v>
      </c>
      <c r="K6" s="42" t="s">
        <v>20</v>
      </c>
      <c r="L6" s="42" t="s">
        <v>31</v>
      </c>
      <c r="M6" s="42"/>
      <c r="N6" s="42" t="s">
        <v>32</v>
      </c>
      <c r="O6" s="42" t="s">
        <v>32</v>
      </c>
      <c r="P6" s="42" t="s">
        <v>20</v>
      </c>
      <c r="Q6" s="42" t="s">
        <v>33</v>
      </c>
      <c r="R6" s="42" t="s">
        <v>34</v>
      </c>
      <c r="S6" s="42" t="s">
        <v>35</v>
      </c>
      <c r="T6" s="42" t="s">
        <v>36</v>
      </c>
      <c r="U6" s="42" t="s">
        <v>36</v>
      </c>
    </row>
    <row r="7" spans="1:21" s="41" customFormat="1" ht="7.85" x14ac:dyDescent="0.15">
      <c r="A7" s="43"/>
      <c r="B7" s="43"/>
      <c r="C7" s="43" t="s">
        <v>37</v>
      </c>
      <c r="D7" s="43" t="s">
        <v>38</v>
      </c>
      <c r="E7" s="43" t="s">
        <v>39</v>
      </c>
      <c r="F7" s="43"/>
      <c r="G7" s="43"/>
      <c r="H7" s="43" t="s">
        <v>40</v>
      </c>
      <c r="I7" s="43" t="s">
        <v>40</v>
      </c>
      <c r="J7" s="43" t="s">
        <v>41</v>
      </c>
      <c r="K7" s="43" t="s">
        <v>41</v>
      </c>
      <c r="L7" s="43" t="s">
        <v>40</v>
      </c>
      <c r="M7" s="43"/>
      <c r="N7" s="43" t="s">
        <v>42</v>
      </c>
      <c r="O7" s="43" t="s">
        <v>43</v>
      </c>
      <c r="P7" s="43" t="s">
        <v>44</v>
      </c>
      <c r="Q7" s="43" t="s">
        <v>45</v>
      </c>
      <c r="R7" s="43"/>
      <c r="S7" s="43" t="s">
        <v>36</v>
      </c>
      <c r="T7" s="43" t="s">
        <v>33</v>
      </c>
      <c r="U7" s="43" t="s">
        <v>45</v>
      </c>
    </row>
    <row r="8" spans="1:21" s="141" customFormat="1" ht="18.649999999999999" customHeight="1" x14ac:dyDescent="0.3">
      <c r="A8" s="130" t="s">
        <v>86</v>
      </c>
      <c r="B8" s="131" t="s">
        <v>59</v>
      </c>
      <c r="C8" s="132">
        <v>335</v>
      </c>
      <c r="D8" s="131"/>
      <c r="E8" s="130"/>
      <c r="F8" s="133">
        <v>1400</v>
      </c>
      <c r="G8" s="132">
        <v>196</v>
      </c>
      <c r="H8" s="132">
        <v>970</v>
      </c>
      <c r="I8" s="134">
        <v>13300</v>
      </c>
      <c r="J8" s="134" t="s">
        <v>87</v>
      </c>
      <c r="K8" s="135">
        <v>100</v>
      </c>
      <c r="L8" s="131"/>
      <c r="M8" s="131"/>
      <c r="N8" s="136"/>
      <c r="O8" s="136"/>
      <c r="P8" s="136"/>
      <c r="Q8" s="130" t="s">
        <v>33</v>
      </c>
      <c r="R8" s="137">
        <f>'Sample Worksheet (FM25)'!H15</f>
        <v>0</v>
      </c>
      <c r="S8" s="138">
        <v>2410</v>
      </c>
      <c r="T8" s="139"/>
      <c r="U8" s="140"/>
    </row>
    <row r="9" spans="1:21" s="141" customFormat="1" ht="18.649999999999999" customHeight="1" x14ac:dyDescent="0.3">
      <c r="A9" s="130" t="s">
        <v>93</v>
      </c>
      <c r="B9" s="131"/>
      <c r="C9" s="200">
        <v>534</v>
      </c>
      <c r="D9" s="131"/>
      <c r="E9" s="130"/>
      <c r="F9" s="133">
        <v>1400</v>
      </c>
      <c r="G9" s="132">
        <v>196</v>
      </c>
      <c r="H9" s="132">
        <v>970</v>
      </c>
      <c r="I9" s="134">
        <v>13300</v>
      </c>
      <c r="J9" s="134"/>
      <c r="K9" s="135"/>
      <c r="L9" s="131"/>
      <c r="M9" s="131"/>
      <c r="N9" s="136" t="s">
        <v>95</v>
      </c>
      <c r="O9" s="136">
        <v>18</v>
      </c>
      <c r="P9" s="136"/>
      <c r="Q9" s="130" t="s">
        <v>45</v>
      </c>
      <c r="R9" s="137"/>
      <c r="S9" s="138">
        <v>2410</v>
      </c>
      <c r="T9" s="139"/>
      <c r="U9" s="140"/>
    </row>
    <row r="10" spans="1:21" s="107" customFormat="1" ht="18.649999999999999" customHeight="1" x14ac:dyDescent="0.3">
      <c r="A10" s="130" t="s">
        <v>65</v>
      </c>
      <c r="B10" s="131" t="s">
        <v>57</v>
      </c>
      <c r="C10" s="132">
        <v>532</v>
      </c>
      <c r="D10" s="131"/>
      <c r="E10" s="130"/>
      <c r="F10" s="133">
        <v>1400</v>
      </c>
      <c r="G10" s="132">
        <v>196</v>
      </c>
      <c r="H10" s="132">
        <v>970</v>
      </c>
      <c r="I10" s="134">
        <v>13300</v>
      </c>
      <c r="J10" s="134" t="s">
        <v>63</v>
      </c>
      <c r="K10" s="135"/>
      <c r="L10" s="131"/>
      <c r="M10" s="131"/>
      <c r="N10" s="136"/>
      <c r="O10" s="136"/>
      <c r="P10" s="136"/>
      <c r="Q10" s="130" t="s">
        <v>45</v>
      </c>
      <c r="R10" s="137">
        <f>'Sample Worksheet (FM25)'!H31+'Sample Worksheet (FM25)'!H32</f>
        <v>4769.58</v>
      </c>
      <c r="S10" s="138">
        <v>2420</v>
      </c>
      <c r="T10" s="139"/>
      <c r="U10" s="97"/>
    </row>
    <row r="11" spans="1:21" s="141" customFormat="1" ht="18.649999999999999" customHeight="1" x14ac:dyDescent="0.3">
      <c r="A11" s="130" t="s">
        <v>94</v>
      </c>
      <c r="B11" s="131"/>
      <c r="C11" s="200">
        <v>533</v>
      </c>
      <c r="D11" s="131"/>
      <c r="E11" s="130"/>
      <c r="F11" s="133">
        <v>1400</v>
      </c>
      <c r="G11" s="132">
        <v>196</v>
      </c>
      <c r="H11" s="132">
        <v>970</v>
      </c>
      <c r="I11" s="134">
        <v>13300</v>
      </c>
      <c r="J11" s="134"/>
      <c r="K11" s="135"/>
      <c r="L11" s="131"/>
      <c r="M11" s="131"/>
      <c r="N11" s="136" t="s">
        <v>95</v>
      </c>
      <c r="O11" s="136">
        <v>18</v>
      </c>
      <c r="P11" s="136"/>
      <c r="Q11" s="130" t="s">
        <v>33</v>
      </c>
      <c r="R11" s="137"/>
      <c r="S11" s="138">
        <v>2420</v>
      </c>
      <c r="T11" s="139"/>
      <c r="U11" s="140"/>
    </row>
    <row r="12" spans="1:21" s="141" customFormat="1" ht="18.649999999999999" customHeight="1" x14ac:dyDescent="0.3">
      <c r="A12" s="130"/>
      <c r="B12" s="131"/>
      <c r="C12" s="132"/>
      <c r="D12" s="131"/>
      <c r="E12" s="130"/>
      <c r="F12" s="133"/>
      <c r="G12" s="132"/>
      <c r="H12" s="132"/>
      <c r="I12" s="134"/>
      <c r="J12" s="134"/>
      <c r="K12" s="135"/>
      <c r="L12" s="131"/>
      <c r="M12" s="131"/>
      <c r="N12" s="136"/>
      <c r="O12" s="136"/>
      <c r="P12" s="136"/>
      <c r="Q12" s="130"/>
      <c r="R12" s="137"/>
      <c r="S12" s="138"/>
      <c r="T12" s="139"/>
      <c r="U12" s="140"/>
    </row>
    <row r="13" spans="1:21" s="141" customFormat="1" ht="18.649999999999999" customHeight="1" x14ac:dyDescent="0.3">
      <c r="A13" s="130"/>
      <c r="B13" s="131"/>
      <c r="C13" s="132"/>
      <c r="D13" s="131"/>
      <c r="E13" s="130"/>
      <c r="F13" s="133"/>
      <c r="G13" s="132"/>
      <c r="H13" s="132"/>
      <c r="I13" s="134"/>
      <c r="J13" s="134"/>
      <c r="K13" s="135"/>
      <c r="L13" s="131"/>
      <c r="M13" s="131"/>
      <c r="N13" s="136"/>
      <c r="O13" s="136"/>
      <c r="P13" s="136"/>
      <c r="Q13" s="130"/>
      <c r="R13" s="137"/>
      <c r="S13" s="138"/>
      <c r="T13" s="139"/>
      <c r="U13" s="140"/>
    </row>
    <row r="14" spans="1:21" s="141" customFormat="1" ht="18.649999999999999" customHeight="1" x14ac:dyDescent="0.3">
      <c r="A14" s="130"/>
      <c r="B14" s="131"/>
      <c r="C14" s="132"/>
      <c r="D14" s="131"/>
      <c r="E14" s="130"/>
      <c r="F14" s="133"/>
      <c r="G14" s="132"/>
      <c r="H14" s="132"/>
      <c r="I14" s="134"/>
      <c r="J14" s="134"/>
      <c r="K14" s="135"/>
      <c r="L14" s="131"/>
      <c r="M14" s="131"/>
      <c r="N14" s="136"/>
      <c r="O14" s="136"/>
      <c r="P14" s="136"/>
      <c r="Q14" s="130"/>
      <c r="R14" s="137"/>
      <c r="S14" s="138"/>
      <c r="T14" s="139"/>
      <c r="U14" s="140"/>
    </row>
    <row r="15" spans="1:21" s="107" customFormat="1" ht="18.649999999999999" customHeight="1" x14ac:dyDescent="0.3">
      <c r="A15" s="99"/>
      <c r="B15" s="100"/>
      <c r="C15" s="81"/>
      <c r="D15" s="100"/>
      <c r="E15" s="99"/>
      <c r="F15" s="101"/>
      <c r="G15" s="120"/>
      <c r="H15" s="81"/>
      <c r="I15" s="102"/>
      <c r="J15" s="102"/>
      <c r="K15" s="103"/>
      <c r="L15" s="100"/>
      <c r="M15" s="100"/>
      <c r="N15" s="104"/>
      <c r="O15" s="104"/>
      <c r="P15" s="104"/>
      <c r="Q15" s="99"/>
      <c r="R15" s="105"/>
      <c r="S15" s="95"/>
      <c r="T15" s="106"/>
      <c r="U15" s="97"/>
    </row>
    <row r="16" spans="1:21" s="129" customFormat="1" ht="18.649999999999999" customHeight="1" x14ac:dyDescent="0.3">
      <c r="A16" s="118"/>
      <c r="B16" s="119"/>
      <c r="C16" s="120"/>
      <c r="D16" s="119"/>
      <c r="E16" s="118"/>
      <c r="F16" s="121"/>
      <c r="H16" s="120"/>
      <c r="I16" s="122"/>
      <c r="J16" s="122"/>
      <c r="K16" s="123"/>
      <c r="L16" s="119"/>
      <c r="M16" s="119"/>
      <c r="N16" s="124"/>
      <c r="O16" s="124"/>
      <c r="P16" s="124"/>
      <c r="Q16" s="118"/>
      <c r="R16" s="125"/>
      <c r="S16" s="126"/>
      <c r="T16" s="127"/>
      <c r="U16" s="128"/>
    </row>
    <row r="17" spans="1:21" s="98" customFormat="1" ht="18.649999999999999" customHeight="1" x14ac:dyDescent="0.3">
      <c r="A17" s="108"/>
      <c r="B17" s="109"/>
      <c r="C17" s="110"/>
      <c r="D17" s="109"/>
      <c r="E17" s="108"/>
      <c r="F17" s="111"/>
      <c r="G17" s="110"/>
      <c r="H17" s="110"/>
      <c r="I17" s="112"/>
      <c r="J17" s="112"/>
      <c r="K17" s="113"/>
      <c r="L17" s="109"/>
      <c r="M17" s="109"/>
      <c r="N17" s="114"/>
      <c r="O17" s="114"/>
      <c r="P17" s="114"/>
      <c r="Q17" s="108"/>
      <c r="R17" s="116"/>
      <c r="S17" s="115"/>
      <c r="T17" s="96"/>
      <c r="U17" s="97"/>
    </row>
    <row r="18" spans="1:21" s="98" customFormat="1" ht="18.649999999999999" customHeight="1" x14ac:dyDescent="0.3">
      <c r="A18" s="88"/>
      <c r="B18" s="89"/>
      <c r="C18" s="44"/>
      <c r="D18" s="89"/>
      <c r="E18" s="88"/>
      <c r="F18" s="90"/>
      <c r="G18" s="44"/>
      <c r="H18" s="44"/>
      <c r="I18" s="91"/>
      <c r="J18" s="91"/>
      <c r="K18" s="92"/>
      <c r="L18" s="89"/>
      <c r="M18" s="89"/>
      <c r="N18" s="93"/>
      <c r="O18" s="93"/>
      <c r="P18" s="93"/>
      <c r="Q18" s="88"/>
      <c r="R18" s="94"/>
      <c r="S18" s="95"/>
      <c r="T18" s="96"/>
      <c r="U18" s="97"/>
    </row>
    <row r="19" spans="1:21" s="55" customFormat="1" ht="0.85" customHeight="1" x14ac:dyDescent="0.25">
      <c r="A19" s="46"/>
      <c r="B19" s="47"/>
      <c r="C19" s="48"/>
      <c r="D19" s="47"/>
      <c r="E19" s="46"/>
      <c r="F19" s="49"/>
      <c r="G19" s="50"/>
      <c r="H19" s="50"/>
      <c r="I19" s="51"/>
      <c r="J19" s="51"/>
      <c r="K19" s="45"/>
      <c r="L19" s="47"/>
      <c r="M19" s="47"/>
      <c r="N19" s="52"/>
      <c r="O19" s="52"/>
      <c r="P19" s="52"/>
      <c r="Q19" s="46"/>
      <c r="R19" s="53"/>
      <c r="S19" s="52"/>
      <c r="T19" s="54"/>
      <c r="U19" s="54"/>
    </row>
    <row r="20" spans="1:21" s="63" customFormat="1" ht="14.25" customHeight="1" x14ac:dyDescent="0.25">
      <c r="A20" s="56"/>
      <c r="B20" s="57" t="s">
        <v>46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 t="s">
        <v>47</v>
      </c>
      <c r="Q20" s="60"/>
      <c r="R20" s="86">
        <f>SUM(R8:R12)</f>
        <v>4769.58</v>
      </c>
      <c r="S20" s="57" t="s">
        <v>48</v>
      </c>
      <c r="T20" s="61"/>
      <c r="U20" s="62"/>
    </row>
    <row r="21" spans="1:21" s="55" customFormat="1" ht="15.05" customHeight="1" x14ac:dyDescent="0.25">
      <c r="A21" s="205" t="s">
        <v>68</v>
      </c>
      <c r="B21" s="201" t="s">
        <v>89</v>
      </c>
      <c r="O21" s="65"/>
      <c r="P21" s="65"/>
      <c r="Q21" s="65"/>
      <c r="R21" s="66"/>
      <c r="S21" s="64" t="s">
        <v>49</v>
      </c>
      <c r="T21" s="65" t="s">
        <v>50</v>
      </c>
      <c r="U21" s="66"/>
    </row>
    <row r="22" spans="1:21" s="55" customFormat="1" ht="13.95" customHeight="1" x14ac:dyDescent="0.25">
      <c r="A22" s="206" t="s">
        <v>67</v>
      </c>
      <c r="B22" s="202" t="s">
        <v>121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67" t="s">
        <v>51</v>
      </c>
      <c r="T22" s="68" t="s">
        <v>52</v>
      </c>
      <c r="U22" s="69"/>
    </row>
    <row r="23" spans="1:21" s="55" customFormat="1" ht="13.95" customHeight="1" x14ac:dyDescent="0.25">
      <c r="A23" s="206" t="s">
        <v>98</v>
      </c>
      <c r="B23" s="197" t="s">
        <v>64</v>
      </c>
      <c r="C23" s="196"/>
      <c r="D23" s="196"/>
      <c r="E23" s="196"/>
      <c r="F23" s="196"/>
      <c r="G23" s="196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7" t="s">
        <v>51</v>
      </c>
      <c r="T23" s="68" t="s">
        <v>105</v>
      </c>
      <c r="U23" s="69"/>
    </row>
    <row r="24" spans="1:21" s="55" customFormat="1" ht="13.95" customHeight="1" x14ac:dyDescent="0.25">
      <c r="A24" s="206" t="s">
        <v>91</v>
      </c>
      <c r="B24" s="198" t="s">
        <v>88</v>
      </c>
      <c r="C24" s="196"/>
      <c r="D24" s="196"/>
      <c r="E24" s="196"/>
      <c r="F24" s="196"/>
      <c r="G24" s="196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  <c r="S24" s="67"/>
      <c r="T24" s="68"/>
      <c r="U24" s="69"/>
    </row>
    <row r="25" spans="1:21" s="55" customFormat="1" ht="13.95" customHeight="1" x14ac:dyDescent="0.25">
      <c r="A25" s="175"/>
      <c r="B25" s="221"/>
      <c r="C25" s="222" t="s">
        <v>122</v>
      </c>
      <c r="D25" s="222"/>
      <c r="E25" s="222"/>
      <c r="F25" s="222"/>
      <c r="G25" s="222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66"/>
      <c r="S25" s="67"/>
      <c r="T25" s="68"/>
      <c r="U25" s="69"/>
    </row>
    <row r="26" spans="1:21" s="55" customFormat="1" ht="13.95" customHeight="1" x14ac:dyDescent="0.25">
      <c r="A26" s="175"/>
      <c r="B26" s="202" t="s">
        <v>123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142"/>
      <c r="P26" s="142"/>
      <c r="Q26" s="142"/>
      <c r="R26" s="143"/>
      <c r="S26" s="67"/>
      <c r="T26" s="68"/>
      <c r="U26" s="69"/>
    </row>
    <row r="27" spans="1:21" s="55" customFormat="1" ht="13.95" customHeight="1" x14ac:dyDescent="0.25">
      <c r="A27" s="175"/>
      <c r="B27" s="197" t="s">
        <v>66</v>
      </c>
      <c r="C27" s="196"/>
      <c r="D27" s="196"/>
      <c r="E27" s="196"/>
      <c r="F27" s="196"/>
      <c r="G27" s="196"/>
      <c r="H27" s="65"/>
      <c r="I27" s="65"/>
      <c r="J27" s="65"/>
      <c r="K27" s="65"/>
      <c r="L27" s="142"/>
      <c r="M27" s="142"/>
      <c r="N27" s="142"/>
      <c r="O27" s="142"/>
      <c r="P27" s="142"/>
      <c r="Q27" s="142"/>
      <c r="R27" s="143"/>
      <c r="S27" s="67"/>
      <c r="T27" s="68"/>
      <c r="U27" s="69"/>
    </row>
    <row r="28" spans="1:21" s="55" customFormat="1" ht="13.95" customHeight="1" x14ac:dyDescent="0.25">
      <c r="A28" s="175"/>
      <c r="B28" s="198"/>
      <c r="C28" s="196" t="s">
        <v>90</v>
      </c>
      <c r="D28" s="196"/>
      <c r="E28" s="196"/>
      <c r="F28" s="196"/>
      <c r="G28" s="196"/>
      <c r="H28" s="65"/>
      <c r="I28" s="65"/>
      <c r="J28" s="65"/>
      <c r="K28" s="65"/>
      <c r="L28" s="142"/>
      <c r="M28" s="142"/>
      <c r="N28" s="142"/>
      <c r="O28" s="142"/>
      <c r="P28" s="142"/>
      <c r="Q28" s="142"/>
      <c r="R28" s="143"/>
      <c r="S28" s="67"/>
      <c r="T28" s="68"/>
      <c r="U28" s="69"/>
    </row>
    <row r="29" spans="1:21" s="55" customFormat="1" ht="13.95" customHeight="1" x14ac:dyDescent="0.25">
      <c r="A29" s="175"/>
      <c r="B29" s="197"/>
      <c r="C29" s="196" t="s">
        <v>124</v>
      </c>
      <c r="D29" s="196"/>
      <c r="E29" s="196"/>
      <c r="F29" s="196"/>
      <c r="G29" s="196"/>
      <c r="H29" s="65"/>
      <c r="I29" s="65"/>
      <c r="J29" s="65"/>
      <c r="K29" s="65"/>
      <c r="L29" s="142"/>
      <c r="M29" s="142"/>
      <c r="N29" s="142"/>
      <c r="O29" s="185"/>
      <c r="P29" s="185"/>
      <c r="Q29" s="185"/>
      <c r="R29" s="186"/>
      <c r="S29" s="64"/>
      <c r="T29" s="87"/>
      <c r="U29" s="69"/>
    </row>
    <row r="30" spans="1:21" s="55" customFormat="1" ht="13.95" customHeight="1" x14ac:dyDescent="0.25">
      <c r="A30" s="175"/>
      <c r="B30" s="169"/>
      <c r="C30" s="168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S30" s="64"/>
      <c r="T30" s="87"/>
      <c r="U30" s="69"/>
    </row>
    <row r="31" spans="1:21" s="55" customFormat="1" ht="13.95" customHeight="1" x14ac:dyDescent="0.25">
      <c r="A31" s="174" t="s">
        <v>77</v>
      </c>
      <c r="B31" s="117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6"/>
      <c r="S31" s="64"/>
      <c r="T31" s="87"/>
      <c r="U31" s="69"/>
    </row>
    <row r="32" spans="1:21" s="11" customFormat="1" ht="11.3" customHeight="1" x14ac:dyDescent="0.25">
      <c r="A32" s="175"/>
      <c r="B32" s="70" t="s">
        <v>53</v>
      </c>
      <c r="C32" s="71"/>
      <c r="D32" s="71"/>
      <c r="E32" s="71"/>
      <c r="F32" s="71"/>
      <c r="G32" s="72"/>
      <c r="H32" s="70" t="s">
        <v>54</v>
      </c>
      <c r="I32" s="72"/>
      <c r="J32" s="70" t="s">
        <v>55</v>
      </c>
      <c r="K32" s="72"/>
      <c r="L32" s="70" t="s">
        <v>56</v>
      </c>
      <c r="M32" s="71"/>
      <c r="N32" s="71"/>
      <c r="O32" s="71"/>
      <c r="P32" s="71"/>
      <c r="Q32" s="72"/>
      <c r="R32" s="73" t="s">
        <v>55</v>
      </c>
      <c r="S32" s="74"/>
      <c r="T32" s="75"/>
      <c r="U32" s="29"/>
    </row>
    <row r="33" spans="1:21" ht="14.25" customHeight="1" x14ac:dyDescent="0.25">
      <c r="A33" s="167"/>
      <c r="B33" s="78" t="s">
        <v>92</v>
      </c>
      <c r="C33" s="77"/>
      <c r="D33" s="77"/>
      <c r="E33" s="77"/>
      <c r="F33" s="77"/>
      <c r="G33" s="38"/>
      <c r="H33" s="78" t="s">
        <v>58</v>
      </c>
      <c r="I33" s="38"/>
      <c r="J33" s="79">
        <v>41479</v>
      </c>
      <c r="K33" s="33"/>
      <c r="L33" s="78"/>
      <c r="M33" s="77"/>
      <c r="N33" s="77"/>
      <c r="O33" s="77"/>
      <c r="P33" s="77"/>
      <c r="Q33" s="38"/>
      <c r="R33" s="76"/>
      <c r="S33" s="78"/>
      <c r="T33" s="77"/>
      <c r="U33" s="38"/>
    </row>
    <row r="34" spans="1:21" ht="24.05" customHeigh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ht="24.05" customHeight="1" x14ac:dyDescent="0.25">
      <c r="A35" s="80"/>
      <c r="B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ht="24.05" customHeight="1" x14ac:dyDescent="0.25">
      <c r="A36" s="80"/>
      <c r="B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1" ht="24.0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</row>
    <row r="38" spans="1:21" ht="24.0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24.05" customHeigh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ht="24.05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</row>
    <row r="43" spans="1:2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</row>
  </sheetData>
  <mergeCells count="1">
    <mergeCell ref="I4:J4"/>
  </mergeCells>
  <printOptions horizontalCentered="1" verticalCentered="1"/>
  <pageMargins left="0.18" right="0.18" top="0.71" bottom="0.18" header="0.25" footer="0.5"/>
  <pageSetup paperSize="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Worksheet (FM25)</vt:lpstr>
      <vt:lpstr>July 30th JV (FundTypes AA&amp;BA)</vt:lpstr>
      <vt:lpstr>July 30th JV (FundTypes HA) </vt:lpstr>
      <vt:lpstr>Sample Worksheet (FM25)</vt:lpstr>
      <vt:lpstr>Sample Year End JV (FT AA &amp; BA)</vt:lpstr>
      <vt:lpstr>Sample Year End JV (FT HA)</vt:lpstr>
      <vt:lpstr>'July 30th JV (FundTypes AA&amp;BA)'!Print_Area</vt:lpstr>
      <vt:lpstr>'July 30th JV (FundTypes HA) '!Print_Area</vt:lpstr>
      <vt:lpstr>'Sample Year End JV (FT AA &amp; BA)'!Print_Area</vt:lpstr>
      <vt:lpstr>'Sample Year End JV (FT HA)'!Print_Area</vt:lpstr>
    </vt:vector>
  </TitlesOfParts>
  <Company>Department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Dahl</dc:creator>
  <cp:lastModifiedBy>Anwar Wilson</cp:lastModifiedBy>
  <cp:lastPrinted>2014-05-01T00:27:33Z</cp:lastPrinted>
  <dcterms:created xsi:type="dcterms:W3CDTF">2006-08-17T15:24:47Z</dcterms:created>
  <dcterms:modified xsi:type="dcterms:W3CDTF">2014-05-06T16:11:58Z</dcterms:modified>
</cp:coreProperties>
</file>