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ofm.wa.lcl\OFM\SWA\Systems\DebtBook\Resources\"/>
    </mc:Choice>
  </mc:AlternateContent>
  <xr:revisionPtr revIDLastSave="0" documentId="13_ncr:1_{8A02ED9E-D995-425E-80F1-8FF9176BA88B}" xr6:coauthVersionLast="47" xr6:coauthVersionMax="47" xr10:uidLastSave="{00000000-0000-0000-0000-000000000000}"/>
  <bookViews>
    <workbookView xWindow="-120" yWindow="-120" windowWidth="29040" windowHeight="15720" xr2:uid="{314698CD-C2DC-4010-BA63-08D194ACE002}"/>
  </bookViews>
  <sheets>
    <sheet name="Instructions" sheetId="3" r:id="rId1"/>
    <sheet name="Reconciliation Template" sheetId="7" r:id="rId2"/>
    <sheet name="Reconciliation Example" sheetId="1" r:id="rId3"/>
    <sheet name="General Ledger Summary Flexible" sheetId="5" r:id="rId4"/>
    <sheet name="Lease - Fund (Rollforward)" sheetId="4" r:id="rId5"/>
  </sheets>
  <definedNames>
    <definedName name="_xlnm.Print_Area" localSheetId="2">'Reconciliation Example'!$A$1:$H$58</definedName>
    <definedName name="_xlnm.Print_Area" localSheetId="1">'Reconciliation Template'!$A$1:$H$58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F34" i="1"/>
  <c r="E34" i="1"/>
  <c r="D34" i="1"/>
  <c r="G34" i="7"/>
  <c r="F34" i="7"/>
  <c r="E34" i="7"/>
  <c r="D34" i="7"/>
  <c r="G20" i="7"/>
  <c r="F20" i="7"/>
  <c r="E20" i="7"/>
  <c r="D20" i="7"/>
  <c r="D54" i="1"/>
  <c r="G50" i="7" l="1"/>
  <c r="F50" i="7"/>
  <c r="E50" i="7"/>
  <c r="D50" i="7"/>
  <c r="G38" i="7"/>
  <c r="F38" i="7"/>
  <c r="E38" i="7"/>
  <c r="D38" i="7"/>
  <c r="G25" i="7"/>
  <c r="F25" i="7"/>
  <c r="E25" i="7"/>
  <c r="D25" i="7"/>
  <c r="G50" i="1"/>
  <c r="F50" i="1"/>
  <c r="E50" i="1"/>
  <c r="D50" i="1"/>
  <c r="G38" i="1"/>
  <c r="F38" i="1"/>
  <c r="E38" i="1"/>
  <c r="D38" i="1"/>
  <c r="G25" i="1"/>
  <c r="F25" i="1"/>
  <c r="E25" i="1"/>
  <c r="D25" i="1"/>
  <c r="G54" i="7"/>
  <c r="F54" i="7"/>
  <c r="E54" i="7"/>
  <c r="D54" i="7"/>
  <c r="F46" i="7"/>
  <c r="F45" i="7"/>
  <c r="G44" i="7"/>
  <c r="F44" i="7"/>
  <c r="E44" i="7"/>
  <c r="D44" i="7"/>
  <c r="G43" i="7"/>
  <c r="F43" i="7"/>
  <c r="E43" i="7"/>
  <c r="D43" i="7"/>
  <c r="G42" i="7"/>
  <c r="G41" i="7"/>
  <c r="G40" i="7"/>
  <c r="F40" i="7"/>
  <c r="E40" i="7"/>
  <c r="D40" i="7"/>
  <c r="G39" i="7"/>
  <c r="F39" i="7"/>
  <c r="E39" i="7"/>
  <c r="D39" i="7"/>
  <c r="D46" i="7"/>
  <c r="G45" i="7"/>
  <c r="E45" i="7"/>
  <c r="E41" i="7"/>
  <c r="D41" i="7"/>
  <c r="F42" i="7"/>
  <c r="D29" i="1"/>
  <c r="D28" i="1"/>
  <c r="F41" i="7" l="1"/>
  <c r="F47" i="7" s="1"/>
  <c r="F56" i="7" s="1"/>
  <c r="D45" i="7"/>
  <c r="E46" i="7"/>
  <c r="E42" i="7"/>
  <c r="D42" i="7"/>
  <c r="G46" i="7"/>
  <c r="E47" i="7" l="1"/>
  <c r="E56" i="7" s="1"/>
  <c r="G47" i="7"/>
  <c r="G56" i="7" s="1"/>
  <c r="D47" i="7"/>
  <c r="D56" i="7" s="1"/>
  <c r="E54" i="1"/>
  <c r="F54" i="1"/>
  <c r="G54" i="1"/>
  <c r="G33" i="1"/>
  <c r="G32" i="1"/>
  <c r="F29" i="1"/>
  <c r="F28" i="1"/>
  <c r="E33" i="1"/>
  <c r="E32" i="1"/>
  <c r="E29" i="1"/>
  <c r="E28" i="1"/>
  <c r="F46" i="1"/>
  <c r="F45" i="1"/>
  <c r="G44" i="1"/>
  <c r="F44" i="1"/>
  <c r="E44" i="1"/>
  <c r="D44" i="1"/>
  <c r="G42" i="1"/>
  <c r="G40" i="1"/>
  <c r="F40" i="1"/>
  <c r="E40" i="1"/>
  <c r="D40" i="1"/>
  <c r="G43" i="1"/>
  <c r="F43" i="1"/>
  <c r="E43" i="1"/>
  <c r="D43" i="1"/>
  <c r="G41" i="1"/>
  <c r="E39" i="1"/>
  <c r="F39" i="1"/>
  <c r="G39" i="1"/>
  <c r="D39" i="1"/>
  <c r="D33" i="1"/>
  <c r="D32" i="1"/>
  <c r="G19" i="1"/>
  <c r="G18" i="1"/>
  <c r="G20" i="1" s="1"/>
  <c r="F15" i="1"/>
  <c r="F14" i="1"/>
  <c r="E19" i="1"/>
  <c r="E18" i="1"/>
  <c r="E15" i="1"/>
  <c r="E14" i="1"/>
  <c r="D19" i="1"/>
  <c r="D18" i="1"/>
  <c r="D15" i="1"/>
  <c r="D14" i="1"/>
  <c r="C12" i="4"/>
  <c r="D12" i="4"/>
  <c r="E12" i="4"/>
  <c r="E14" i="4" s="1"/>
  <c r="F12" i="4"/>
  <c r="G12" i="4"/>
  <c r="J12" i="4"/>
  <c r="K12" i="4"/>
  <c r="L12" i="4"/>
  <c r="L14" i="4" s="1"/>
  <c r="L22" i="4" s="1"/>
  <c r="M12" i="4"/>
  <c r="M14" i="4" s="1"/>
  <c r="M22" i="4" s="1"/>
  <c r="C14" i="4"/>
  <c r="D14" i="4"/>
  <c r="F14" i="4"/>
  <c r="G14" i="4"/>
  <c r="J14" i="4"/>
  <c r="J22" i="4" s="1"/>
  <c r="K14" i="4"/>
  <c r="K22" i="4" s="1"/>
  <c r="J19" i="4"/>
  <c r="K19" i="4"/>
  <c r="L19" i="4"/>
  <c r="M19" i="4"/>
  <c r="M21" i="4" s="1"/>
  <c r="J21" i="4"/>
  <c r="K21" i="4"/>
  <c r="L21" i="4"/>
  <c r="C44" i="4"/>
  <c r="C46" i="4" s="1"/>
  <c r="D44" i="4"/>
  <c r="E44" i="4"/>
  <c r="F44" i="4"/>
  <c r="G44" i="4"/>
  <c r="J44" i="4"/>
  <c r="J46" i="4" s="1"/>
  <c r="J69" i="4" s="1"/>
  <c r="K44" i="4"/>
  <c r="K46" i="4" s="1"/>
  <c r="L44" i="4"/>
  <c r="L46" i="4" s="1"/>
  <c r="M44" i="4"/>
  <c r="M46" i="4" s="1"/>
  <c r="D46" i="4"/>
  <c r="E46" i="4"/>
  <c r="F46" i="4"/>
  <c r="G46" i="4"/>
  <c r="J66" i="4"/>
  <c r="K66" i="4"/>
  <c r="K68" i="4" s="1"/>
  <c r="L66" i="4"/>
  <c r="L68" i="4" s="1"/>
  <c r="M66" i="4"/>
  <c r="M68" i="4" s="1"/>
  <c r="J68" i="4"/>
  <c r="C91" i="4"/>
  <c r="D91" i="4"/>
  <c r="E91" i="4"/>
  <c r="F91" i="4"/>
  <c r="F93" i="4" s="1"/>
  <c r="G91" i="4"/>
  <c r="G93" i="4" s="1"/>
  <c r="J91" i="4"/>
  <c r="J93" i="4" s="1"/>
  <c r="K91" i="4"/>
  <c r="K93" i="4" s="1"/>
  <c r="L91" i="4"/>
  <c r="M91" i="4"/>
  <c r="C93" i="4"/>
  <c r="D93" i="4"/>
  <c r="E93" i="4"/>
  <c r="L93" i="4"/>
  <c r="L116" i="4" s="1"/>
  <c r="M93" i="4"/>
  <c r="M116" i="4" s="1"/>
  <c r="J113" i="4"/>
  <c r="J115" i="4" s="1"/>
  <c r="K113" i="4"/>
  <c r="K115" i="4" s="1"/>
  <c r="L113" i="4"/>
  <c r="L115" i="4" s="1"/>
  <c r="M113" i="4"/>
  <c r="M115" i="4"/>
  <c r="C138" i="4"/>
  <c r="D138" i="4"/>
  <c r="D140" i="4" s="1"/>
  <c r="E138" i="4"/>
  <c r="E140" i="4" s="1"/>
  <c r="F138" i="4"/>
  <c r="F140" i="4" s="1"/>
  <c r="G138" i="4"/>
  <c r="G140" i="4" s="1"/>
  <c r="J138" i="4"/>
  <c r="K138" i="4"/>
  <c r="L138" i="4"/>
  <c r="M138" i="4"/>
  <c r="C140" i="4"/>
  <c r="J140" i="4"/>
  <c r="J163" i="4" s="1"/>
  <c r="K140" i="4"/>
  <c r="K163" i="4" s="1"/>
  <c r="L140" i="4"/>
  <c r="L163" i="4" s="1"/>
  <c r="M140" i="4"/>
  <c r="J160" i="4"/>
  <c r="J162" i="4" s="1"/>
  <c r="K160" i="4"/>
  <c r="L160" i="4"/>
  <c r="M160" i="4"/>
  <c r="M162" i="4" s="1"/>
  <c r="K162" i="4"/>
  <c r="L162" i="4"/>
  <c r="C170" i="4"/>
  <c r="C172" i="4" s="1"/>
  <c r="D170" i="4"/>
  <c r="D172" i="4" s="1"/>
  <c r="E170" i="4"/>
  <c r="E172" i="4" s="1"/>
  <c r="F170" i="4"/>
  <c r="G170" i="4"/>
  <c r="J170" i="4"/>
  <c r="K170" i="4"/>
  <c r="L170" i="4"/>
  <c r="M170" i="4"/>
  <c r="M172" i="4" s="1"/>
  <c r="F172" i="4"/>
  <c r="G172" i="4"/>
  <c r="J172" i="4"/>
  <c r="J180" i="4" s="1"/>
  <c r="K172" i="4"/>
  <c r="L172" i="4"/>
  <c r="J177" i="4"/>
  <c r="K177" i="4"/>
  <c r="K179" i="4" s="1"/>
  <c r="L177" i="4"/>
  <c r="L179" i="4" s="1"/>
  <c r="M177" i="4"/>
  <c r="M179" i="4" s="1"/>
  <c r="J179" i="4"/>
  <c r="C204" i="4"/>
  <c r="C206" i="4" s="1"/>
  <c r="D204" i="4"/>
  <c r="E204" i="4"/>
  <c r="F204" i="4"/>
  <c r="G204" i="4"/>
  <c r="J204" i="4"/>
  <c r="K204" i="4"/>
  <c r="K206" i="4" s="1"/>
  <c r="K231" i="4" s="1"/>
  <c r="L204" i="4"/>
  <c r="M204" i="4"/>
  <c r="D206" i="4"/>
  <c r="E206" i="4"/>
  <c r="F206" i="4"/>
  <c r="G206" i="4"/>
  <c r="J206" i="4"/>
  <c r="J231" i="4" s="1"/>
  <c r="L206" i="4"/>
  <c r="M206" i="4"/>
  <c r="M231" i="4" s="1"/>
  <c r="J228" i="4"/>
  <c r="J230" i="4" s="1"/>
  <c r="K228" i="4"/>
  <c r="K230" i="4" s="1"/>
  <c r="L228" i="4"/>
  <c r="M228" i="4"/>
  <c r="L230" i="4"/>
  <c r="M230" i="4"/>
  <c r="L231" i="4"/>
  <c r="C255" i="4"/>
  <c r="D255" i="4"/>
  <c r="E255" i="4"/>
  <c r="F255" i="4"/>
  <c r="G255" i="4"/>
  <c r="G257" i="4" s="1"/>
  <c r="J255" i="4"/>
  <c r="K255" i="4"/>
  <c r="L255" i="4"/>
  <c r="M255" i="4"/>
  <c r="C257" i="4"/>
  <c r="D257" i="4"/>
  <c r="E257" i="4"/>
  <c r="F257" i="4"/>
  <c r="J257" i="4"/>
  <c r="K257" i="4"/>
  <c r="K282" i="4" s="1"/>
  <c r="L257" i="4"/>
  <c r="L282" i="4" s="1"/>
  <c r="M257" i="4"/>
  <c r="M282" i="4" s="1"/>
  <c r="J279" i="4"/>
  <c r="K279" i="4"/>
  <c r="L279" i="4"/>
  <c r="M279" i="4"/>
  <c r="J281" i="4"/>
  <c r="K281" i="4"/>
  <c r="L281" i="4"/>
  <c r="M281" i="4"/>
  <c r="J282" i="4"/>
  <c r="C304" i="4"/>
  <c r="D304" i="4"/>
  <c r="E304" i="4"/>
  <c r="E306" i="4" s="1"/>
  <c r="F304" i="4"/>
  <c r="G304" i="4"/>
  <c r="J304" i="4"/>
  <c r="K304" i="4"/>
  <c r="L304" i="4"/>
  <c r="L306" i="4" s="1"/>
  <c r="L329" i="4" s="1"/>
  <c r="M304" i="4"/>
  <c r="M306" i="4" s="1"/>
  <c r="C306" i="4"/>
  <c r="D306" i="4"/>
  <c r="F306" i="4"/>
  <c r="G306" i="4"/>
  <c r="J306" i="4"/>
  <c r="J329" i="4" s="1"/>
  <c r="K306" i="4"/>
  <c r="K329" i="4" s="1"/>
  <c r="J326" i="4"/>
  <c r="K326" i="4"/>
  <c r="L326" i="4"/>
  <c r="M326" i="4"/>
  <c r="M328" i="4" s="1"/>
  <c r="J328" i="4"/>
  <c r="K328" i="4"/>
  <c r="L328" i="4"/>
  <c r="F20" i="1" l="1"/>
  <c r="D20" i="1"/>
  <c r="E20" i="1"/>
  <c r="E45" i="1"/>
  <c r="D46" i="1"/>
  <c r="G45" i="1"/>
  <c r="E42" i="1"/>
  <c r="D41" i="1"/>
  <c r="F41" i="1"/>
  <c r="F42" i="1"/>
  <c r="D45" i="1"/>
  <c r="E46" i="1"/>
  <c r="D42" i="1"/>
  <c r="E41" i="1"/>
  <c r="E47" i="1" s="1"/>
  <c r="G46" i="1"/>
  <c r="K116" i="4"/>
  <c r="M180" i="4"/>
  <c r="J116" i="4"/>
  <c r="M163" i="4"/>
  <c r="M69" i="4"/>
  <c r="M329" i="4"/>
  <c r="L69" i="4"/>
  <c r="L180" i="4"/>
  <c r="K180" i="4"/>
  <c r="K69" i="4"/>
  <c r="D47" i="1" l="1"/>
  <c r="D56" i="1" s="1"/>
  <c r="G47" i="1"/>
  <c r="G56" i="1" s="1"/>
  <c r="F47" i="1"/>
  <c r="F56" i="1" s="1"/>
  <c r="E56" i="1"/>
</calcChain>
</file>

<file path=xl/sharedStrings.xml><?xml version="1.0" encoding="utf-8"?>
<sst xmlns="http://schemas.openxmlformats.org/spreadsheetml/2006/main" count="2365" uniqueCount="219">
  <si>
    <t>Reconciliation of :</t>
  </si>
  <si>
    <t>Prepared by:</t>
  </si>
  <si>
    <t>Date prepared:</t>
  </si>
  <si>
    <t>Date reviewed:</t>
  </si>
  <si>
    <t>Total of Reconciling Items</t>
  </si>
  <si>
    <t>Month-End Date</t>
  </si>
  <si>
    <t>Preparer Name</t>
  </si>
  <si>
    <t>Reviewer Name</t>
  </si>
  <si>
    <t>Unreconciled Balance (SHOULD BE -0-)</t>
  </si>
  <si>
    <t>ADDITIONAL EXPLANATORY NOTES:</t>
  </si>
  <si>
    <t>Difference to Reconcile, Reclassify, or Correct</t>
  </si>
  <si>
    <t>Reconciling Item(s)</t>
  </si>
  <si>
    <t>date</t>
  </si>
  <si>
    <t>AFRS General Ledger Balance</t>
  </si>
  <si>
    <t>Agency name</t>
  </si>
  <si>
    <t>Follow up assigned to (name), date completed, document #</t>
  </si>
  <si>
    <t>name, date completed, document #</t>
  </si>
  <si>
    <t>INSTRUCTIONS</t>
  </si>
  <si>
    <t>Total 892 - Pressure Systems Safety Account Lease Assets, Net</t>
  </si>
  <si>
    <t/>
  </si>
  <si>
    <t>Total Lease Accumulated Amortization</t>
  </si>
  <si>
    <t>Total Building Lease Accumulated Amortization</t>
  </si>
  <si>
    <t xml:space="preserve">     SRL 23-0115</t>
  </si>
  <si>
    <t xml:space="preserve">     SRL 22-0020</t>
  </si>
  <si>
    <t xml:space="preserve">     SRL 21-0106</t>
  </si>
  <si>
    <t xml:space="preserve">     SRL 21-0086</t>
  </si>
  <si>
    <t xml:space="preserve">     SRL 20-0111</t>
  </si>
  <si>
    <t xml:space="preserve">     SRL 20-0079</t>
  </si>
  <si>
    <t xml:space="preserve">     SRL 20-0034</t>
  </si>
  <si>
    <t xml:space="preserve">     SRL 20-0022</t>
  </si>
  <si>
    <t xml:space="preserve">     SRL 20-0015</t>
  </si>
  <si>
    <t xml:space="preserve">     SRL 19-0135</t>
  </si>
  <si>
    <t xml:space="preserve">     SRL 19-0119</t>
  </si>
  <si>
    <t xml:space="preserve">     SRL 19-0061</t>
  </si>
  <si>
    <t xml:space="preserve">     SRL 19-0011</t>
  </si>
  <si>
    <t xml:space="preserve">     SRL 18-0095</t>
  </si>
  <si>
    <t xml:space="preserve">     SRL 17-0016</t>
  </si>
  <si>
    <t xml:space="preserve">     SRL 17-0010</t>
  </si>
  <si>
    <t>Buildings</t>
  </si>
  <si>
    <t>Lease Accumulated Amortization</t>
  </si>
  <si>
    <t>Total Lease Assets</t>
  </si>
  <si>
    <t>Total Lease Liability</t>
  </si>
  <si>
    <t>Total Building Lease Assets</t>
  </si>
  <si>
    <t>Total Building Lease Liability</t>
  </si>
  <si>
    <t>Lease Assets</t>
  </si>
  <si>
    <t>Lease Liability</t>
  </si>
  <si>
    <t>Reductions</t>
  </si>
  <si>
    <t>Additions</t>
  </si>
  <si>
    <t>Balance as of</t>
  </si>
  <si>
    <t>892 - PRESSURE SYSTEMS SAFETY ACCOUNT ACTIVITIES:</t>
  </si>
  <si>
    <t>Short-Term Balance as of</t>
  </si>
  <si>
    <t>Total 609 - Medical Aid Account Lease Assets, Net</t>
  </si>
  <si>
    <t xml:space="preserve">     SRL 19-0110</t>
  </si>
  <si>
    <t xml:space="preserve">     SRL 19-0043</t>
  </si>
  <si>
    <t>609 - MEDICAL AID ACCOUNT ACTIVITIES:</t>
  </si>
  <si>
    <t>Total 608 - Accident Account Lease Assets, Net</t>
  </si>
  <si>
    <t>608 - ACCIDENT ACCOUNT ACTIVITIES:</t>
  </si>
  <si>
    <t>Total 262 - Manufacture Home Installation Train Lease Assets, Net</t>
  </si>
  <si>
    <t>262 - MANUFACTURE HOME INSTALLATION TRAIN ACTIVITIES:</t>
  </si>
  <si>
    <t>Total 234 - Public Works Administration Acct Lease Assets, Net</t>
  </si>
  <si>
    <t>234 - PUBLIC WORKS ADMINISTRATION ACCT ACTIVITIES:</t>
  </si>
  <si>
    <t>Total 21V - Construction Registration Inspection Acc Lease Assets, Net</t>
  </si>
  <si>
    <t>21V - CONSTRUCTION REGISTRATION INSPECTION ACC ACTIVITIES:</t>
  </si>
  <si>
    <t>Total 095 - Electrical License Account Lease Assets, Net</t>
  </si>
  <si>
    <t>095 - ELECTRICAL LICENSE ACCOUNT ACTIVITIES:</t>
  </si>
  <si>
    <t>Total 001 - General Fund Lease Assets, Net</t>
  </si>
  <si>
    <t>001 - GENERAL FUND ACTIVITIES:</t>
  </si>
  <si>
    <t>Fund (Rollforward Schedule)</t>
  </si>
  <si>
    <t>YEAR ENDED 6/30/2024</t>
  </si>
  <si>
    <t>NOTES TO FINANCIAL STATEMENTS</t>
  </si>
  <si>
    <t>235 - DEPARTMENT OF LABOR AND INDUSTRIES</t>
  </si>
  <si>
    <t>Report purpose: To review activity in a GL account for a specified period.</t>
  </si>
  <si>
    <t xml:space="preserve">Page: </t>
  </si>
  <si>
    <t>None</t>
  </si>
  <si>
    <t>Insert Page Break:</t>
  </si>
  <si>
    <t>Closed</t>
  </si>
  <si>
    <t>Transactions Through:</t>
  </si>
  <si>
    <t>Adj FY1</t>
  </si>
  <si>
    <t>Through:</t>
  </si>
  <si>
    <t>Jul FY1</t>
  </si>
  <si>
    <t>Fiscal Months:</t>
  </si>
  <si>
    <t>2025</t>
  </si>
  <si>
    <t>Biennium:</t>
  </si>
  <si>
    <t>Date Run:</t>
  </si>
  <si>
    <t>GLF01</t>
  </si>
  <si>
    <t>Report Number:</t>
  </si>
  <si>
    <t>General Ledger Summary Flexible by Account/General Ledger</t>
  </si>
  <si>
    <t>OFM</t>
  </si>
  <si>
    <t>Yes</t>
  </si>
  <si>
    <t>Subtotal Group 8:</t>
  </si>
  <si>
    <t>Subtotal Group 7:</t>
  </si>
  <si>
    <t>Subtotal Group 6:</t>
  </si>
  <si>
    <t>Subtotal Group 5:</t>
  </si>
  <si>
    <t>Subtotal Group 4:</t>
  </si>
  <si>
    <t>Subtotal Group 3:</t>
  </si>
  <si>
    <t>Subtotal Group 2:</t>
  </si>
  <si>
    <t>Subtotal Group 1:</t>
  </si>
  <si>
    <t>Group 8:</t>
  </si>
  <si>
    <t>Group 7:</t>
  </si>
  <si>
    <t>Group 6:</t>
  </si>
  <si>
    <t>Group 5:</t>
  </si>
  <si>
    <t>Group 4:</t>
  </si>
  <si>
    <t>Group 3:</t>
  </si>
  <si>
    <t>General Ledger</t>
  </si>
  <si>
    <t>Group 2:</t>
  </si>
  <si>
    <t>Account</t>
  </si>
  <si>
    <t>Group 1:</t>
  </si>
  <si>
    <t>All</t>
  </si>
  <si>
    <t>*</t>
  </si>
  <si>
    <t>Subsidiary GL:</t>
  </si>
  <si>
    <t>General Ledger:</t>
  </si>
  <si>
    <t>Project Phase:</t>
  </si>
  <si>
    <t>Subproject:</t>
  </si>
  <si>
    <t>Project:</t>
  </si>
  <si>
    <t>Organization Index:</t>
  </si>
  <si>
    <t>Cost Center:</t>
  </si>
  <si>
    <t>Unit:</t>
  </si>
  <si>
    <t>Section:</t>
  </si>
  <si>
    <t>Branch:</t>
  </si>
  <si>
    <t>Division:</t>
  </si>
  <si>
    <t>Program Index:</t>
  </si>
  <si>
    <t>Task:</t>
  </si>
  <si>
    <t>Subactivity:</t>
  </si>
  <si>
    <t>Activity:</t>
  </si>
  <si>
    <t>Subprogram:</t>
  </si>
  <si>
    <t>Program:</t>
  </si>
  <si>
    <t>Account:</t>
  </si>
  <si>
    <t>12A-Adj FY1</t>
  </si>
  <si>
    <t>End Fiscal Month:</t>
  </si>
  <si>
    <t>01 -Jul FY1</t>
  </si>
  <si>
    <t>Begin Fiscal Month:</t>
  </si>
  <si>
    <t>235</t>
  </si>
  <si>
    <t xml:space="preserve">235 </t>
  </si>
  <si>
    <t>Agency:</t>
  </si>
  <si>
    <t>KD00105</t>
  </si>
  <si>
    <t>User ID:</t>
  </si>
  <si>
    <t>Interpreted as</t>
  </si>
  <si>
    <t>Entered as</t>
  </si>
  <si>
    <t>Input Parameters</t>
  </si>
  <si>
    <t xml:space="preserve">Total </t>
  </si>
  <si>
    <t>Agency 2350 - Department of Labor and Industries</t>
  </si>
  <si>
    <t>Account 999 - General Long Term Obligations</t>
  </si>
  <si>
    <t>5274 - Right-to-Use Lease Liability</t>
  </si>
  <si>
    <t>5174 - Right-to-Use Lease Liability</t>
  </si>
  <si>
    <t>Account 997 - General Capital Assets</t>
  </si>
  <si>
    <t>2640 - Allow for Amort - Bldg Lease Asset</t>
  </si>
  <si>
    <t>2630 - Lease Asset - Building</t>
  </si>
  <si>
    <t>Account 609 - Medical Aid Account</t>
  </si>
  <si>
    <t>Account 608 - Accident Account</t>
  </si>
  <si>
    <t>Bal Thru Adj FY1</t>
  </si>
  <si>
    <t>Credit</t>
  </si>
  <si>
    <t>Debit</t>
  </si>
  <si>
    <t>Beginning Biennium</t>
  </si>
  <si>
    <r>
      <t>NN</t>
    </r>
    <r>
      <rPr>
        <b/>
        <sz val="10"/>
        <color indexed="8"/>
        <rFont val="Times New Roman"/>
        <charset val="1"/>
      </rPr>
      <t>General Ledger</t>
    </r>
  </si>
  <si>
    <t>2350 - Department of Labor and Industries</t>
  </si>
  <si>
    <t>Department of Labor and Industries</t>
  </si>
  <si>
    <t>June 2025 (FM99)</t>
  </si>
  <si>
    <t>Fund</t>
  </si>
  <si>
    <t>Ledger</t>
  </si>
  <si>
    <t>997</t>
  </si>
  <si>
    <t>999</t>
  </si>
  <si>
    <t>Reconciling Item and Amount (by Fund)</t>
  </si>
  <si>
    <t>Note: For proprietary and fudiciary accounts, link to the specific fund on the DebtBook report. All other funds should be summarized and linked to the 997 (for assets) and 999 (for liabilities) columns</t>
  </si>
  <si>
    <t>Link to the following lines on the Fund (Rollforward) DebtBook Report</t>
  </si>
  <si>
    <t>Balances as of June 30, 20XX for "Total Land Lease Assets"</t>
  </si>
  <si>
    <t>Balances as of June 30, 20XX for "Total Land Lease Accumulated Amortization"</t>
  </si>
  <si>
    <t>Balances as of June 30, 20XX for "Total Building Lease Assets"</t>
  </si>
  <si>
    <t>Balances as of June 30, 20XX for "Total Building Lease Accumulated Amortization"</t>
  </si>
  <si>
    <t>Balances as of June 30, 20XX for "Total Equipment Lease Assets"</t>
  </si>
  <si>
    <t>Balances as of June 30, 20XX for "Total Equipment Lease Accumulated Amortization"</t>
  </si>
  <si>
    <t>Short-Term Balances as of June 30, 20XX for "Total Lease Liability"</t>
  </si>
  <si>
    <r>
      <t xml:space="preserve">Balances as of June 30, 20XX </t>
    </r>
    <r>
      <rPr>
        <b/>
        <u/>
        <sz val="12"/>
        <rFont val="Arial"/>
        <family val="2"/>
      </rPr>
      <t>LESS</t>
    </r>
    <r>
      <rPr>
        <sz val="12"/>
        <rFont val="Arial"/>
        <family val="2"/>
      </rPr>
      <t xml:space="preserve"> Short-Term Balances as of June 30, 20XX for "Total Lease Liability"</t>
    </r>
  </si>
  <si>
    <t>DebtBook Report</t>
  </si>
  <si>
    <t>Lease</t>
  </si>
  <si>
    <t>1 - Enterprise Reporting --&gt; General Ledger Summary Flexible Report</t>
  </si>
  <si>
    <t>Navigate to the report and double-click on General Ledger Summary Flexible</t>
  </si>
  <si>
    <t>Enter the following parameters:</t>
  </si>
  <si>
    <t>Format: Microsoft Excel (97-2003)</t>
  </si>
  <si>
    <t>Biennium: Biennium you are reconciling</t>
  </si>
  <si>
    <t>Agency: Your Agency</t>
  </si>
  <si>
    <t>Begin Fiscal Month: Start period for your reconciliation (typically FM01 or 13)</t>
  </si>
  <si>
    <t>End Fiscal Month: End period for your reconciliation (typically FM99 or 25)</t>
  </si>
  <si>
    <t>Group 1: Account</t>
  </si>
  <si>
    <t>Group 2: General Ledger</t>
  </si>
  <si>
    <t>Schedule report and download to Excel</t>
  </si>
  <si>
    <t>Ensure you are within the Leases module of DebtBook and navigate to Reporting --&gt; Audit Notes --&gt; Create Notes</t>
  </si>
  <si>
    <t>Give your report a name</t>
  </si>
  <si>
    <t>Select your profile</t>
  </si>
  <si>
    <t>Export Format = Charts Only</t>
  </si>
  <si>
    <t>Source Scheduled</t>
  </si>
  <si>
    <t>Input the following parameters &amp; click Next:</t>
  </si>
  <si>
    <t>Click "Create Export"</t>
  </si>
  <si>
    <t>From the list of Exports, find your report and under "Actions" click "Export"</t>
  </si>
  <si>
    <t>At the top right of your screen, you will see a bell icon. Click on it to review your exports and then click the download icon to download your report.</t>
  </si>
  <si>
    <t>Gather the following reports:</t>
  </si>
  <si>
    <t>2 - DebtBook Audit Report - for Leases  (If your agency has capitalizable leases)</t>
  </si>
  <si>
    <t>06/30/20XX for the current fiscal year</t>
  </si>
  <si>
    <t>Prepare your reconciliation:</t>
  </si>
  <si>
    <t>1 - Within Excel, combine the Reconciliation Template and the reports run above</t>
  </si>
  <si>
    <t>2 - Complete the header within the Reconciliation Template: Agency, Time Period, Preparer, Reviewer, Dates</t>
  </si>
  <si>
    <t>3 - Adjust the Fund columns, as needed, for your agency (adding or removing columns if necessary)</t>
  </si>
  <si>
    <t>Fund A</t>
  </si>
  <si>
    <t>Fund B</t>
  </si>
  <si>
    <t>4 - Populate the AFRS General Ledger Balance section by linking to the ending balances from the General Ledger Summary Flexible Report</t>
  </si>
  <si>
    <t>DebtBook Balance</t>
  </si>
  <si>
    <t>6 - Review the Difference to Reconcile, Reclassify, or Correct section for items to research. The DebtBook reports are rounded to whole dollars, so small variances are expected</t>
  </si>
  <si>
    <t>7 - Add notes to the Reconciling Item(s) section and make corrections in AFRS and/or DebtBook as needed.</t>
  </si>
  <si>
    <t>8 - Ensure that the Unreconciled Balance line is zero and add notes as needed.</t>
  </si>
  <si>
    <t>Note: The DebtBook Audit Notes are rounded to the whole dollar. Small variances are expected.</t>
  </si>
  <si>
    <r>
      <t xml:space="preserve">Once you've opened up your report in Excel, you'll see three tabs: Lease - Footnote, Activity (Rollforward Schedule), Fund (Rollforward Schedule). Utilitize the </t>
    </r>
    <r>
      <rPr>
        <u/>
        <sz val="11"/>
        <rFont val="Calibri"/>
        <family val="2"/>
        <scheme val="minor"/>
      </rPr>
      <t>Fund (Rollforward Schedule)</t>
    </r>
    <r>
      <rPr>
        <sz val="11"/>
        <rFont val="Calibri"/>
        <family val="2"/>
        <scheme val="minor"/>
      </rPr>
      <t xml:space="preserve"> tab for this reconciliation.</t>
    </r>
  </si>
  <si>
    <t>Note: For proprietary and fiduciary accounts, link to the specific fund on the DebtBook report. All other funds should be summarized and linked to the 997 (for assets) and 999 (for liabilities) columns</t>
  </si>
  <si>
    <t>Reviewed by:</t>
  </si>
  <si>
    <t>Note: Lease entries are only expected to be completed annually - so reconciliations would only need to be done annually. The start and end fiscal months would then be for the entire fiscal year</t>
  </si>
  <si>
    <t>General Ledger: 2610, 2620, 2630, 2640, 2650, 2660, 5174, 5274</t>
  </si>
  <si>
    <t>5 - Populate the DebtBook Balance section by linking to the lines noted from the Lease Fund (Rollforward) report</t>
  </si>
  <si>
    <r>
      <t xml:space="preserve">9 - When everything is complete and documented, update the </t>
    </r>
    <r>
      <rPr>
        <b/>
        <sz val="11"/>
        <color theme="1"/>
        <rFont val="Calibri"/>
        <family val="2"/>
        <scheme val="minor"/>
      </rPr>
      <t xml:space="preserve">Date prepared </t>
    </r>
    <r>
      <rPr>
        <sz val="11"/>
        <rFont val="Calibri"/>
        <family val="2"/>
        <scheme val="minor"/>
      </rPr>
      <t>and notify the reviewer that the reconciliation is ready for their review.</t>
    </r>
  </si>
  <si>
    <t>2610, 2620, 2630, 2640, 2650, 2660, 5174, 5274</t>
  </si>
  <si>
    <t>2610,2620,2630,2640,2650,2660,5174,5274</t>
  </si>
  <si>
    <t>Lease (Lessee) General Ledger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</si>
</sst>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dd/yy;@"/>
    <numFmt numFmtId="165" formatCode="#,##0;\(#,##0\);\-"/>
    <numFmt numFmtId="166" formatCode="mmmm\ d\,\ yyyy"/>
    <numFmt numFmtId="167" formatCode="mmm\ d&quot;, &quot;yyyy&quot;  &quot;h\:mm\:\ AM/PM"/>
    <numFmt numFmtId="168" formatCode="_(* #,##0_);_(* \(#,##0\);_(* &quot;-&quot;??_);_(@_)"/>
  </numFmts>
  <fonts count="33" x14ac:knownFonts="1">
    <font>
      <sz val="10"/>
      <name val="Arial"/>
    </font>
    <font>
      <sz val="11"/>
      <color theme="1"/>
      <name val="Calibri"/>
      <family val="2"/>
      <scheme val="minor"/>
    </font>
    <font>
      <sz val="11"/>
      <color theme="1"/>
      <name val="Calibri"/>
      <family val="2"/>
      <scheme val="minor"/>
    </font>
    <font>
      <sz val="10"/>
      <name val="Arial"/>
    </font>
    <font>
      <b/>
      <sz val="16"/>
      <name val="Arial"/>
      <family val="2"/>
    </font>
    <font>
      <sz val="8"/>
      <name val="Arial"/>
    </font>
    <font>
      <b/>
      <sz val="12"/>
      <color indexed="12"/>
      <name val="Arial"/>
      <family val="2"/>
    </font>
    <font>
      <b/>
      <sz val="12"/>
      <name val="Arial"/>
      <family val="2"/>
    </font>
    <font>
      <sz val="12"/>
      <name val="Arial"/>
      <family val="2"/>
    </font>
    <font>
      <sz val="12"/>
      <color indexed="12"/>
      <name val="Arial"/>
      <family val="2"/>
    </font>
    <font>
      <sz val="14"/>
      <color theme="4" tint="-0.249977111117893"/>
      <name val="Arial"/>
      <family val="2"/>
    </font>
    <font>
      <sz val="12"/>
      <color theme="4" tint="-0.249977111117893"/>
      <name val="Arial"/>
      <family val="2"/>
    </font>
    <font>
      <b/>
      <sz val="11"/>
      <color theme="1"/>
      <name val="Calibri"/>
      <family val="2"/>
      <scheme val="minor"/>
    </font>
    <font>
      <i/>
      <sz val="11"/>
      <color theme="1"/>
      <name val="Calibri"/>
      <family val="2"/>
      <scheme val="minor"/>
    </font>
    <font>
      <b/>
      <u/>
      <sz val="11"/>
      <color theme="1"/>
      <name val="Calibri"/>
      <family val="2"/>
      <scheme val="minor"/>
    </font>
    <font>
      <sz val="11"/>
      <name val="Arial"/>
      <family val="1"/>
    </font>
    <font>
      <b/>
      <sz val="11"/>
      <name val="Arial"/>
      <family val="1"/>
    </font>
    <font>
      <sz val="10"/>
      <color indexed="8"/>
      <name val="ARIAL"/>
      <charset val="1"/>
    </font>
    <font>
      <i/>
      <sz val="10"/>
      <color indexed="8"/>
      <name val="Times New Roman"/>
      <charset val="1"/>
    </font>
    <font>
      <sz val="8"/>
      <color indexed="8"/>
      <name val="Times New Roman"/>
      <charset val="1"/>
    </font>
    <font>
      <sz val="10"/>
      <color indexed="8"/>
      <name val="Times New Roman"/>
      <charset val="1"/>
    </font>
    <font>
      <b/>
      <sz val="10"/>
      <color indexed="8"/>
      <name val="Times New Roman"/>
      <charset val="1"/>
    </font>
    <font>
      <b/>
      <i/>
      <sz val="12"/>
      <color indexed="8"/>
      <name val="Times New Roman"/>
      <charset val="1"/>
    </font>
    <font>
      <b/>
      <sz val="14"/>
      <color indexed="23"/>
      <name val="Century"/>
      <charset val="1"/>
    </font>
    <font>
      <b/>
      <sz val="9"/>
      <color indexed="8"/>
      <name val="Times New Roman"/>
      <charset val="1"/>
    </font>
    <font>
      <sz val="9"/>
      <color indexed="8"/>
      <name val="Times New Roman"/>
      <charset val="1"/>
    </font>
    <font>
      <sz val="10"/>
      <color indexed="9"/>
      <name val="Times New Roman"/>
      <charset val="1"/>
    </font>
    <font>
      <b/>
      <i/>
      <sz val="16"/>
      <color indexed="8"/>
      <name val="Times New Roman"/>
      <charset val="1"/>
    </font>
    <font>
      <i/>
      <sz val="12"/>
      <name val="Arial"/>
      <family val="2"/>
    </font>
    <font>
      <b/>
      <u/>
      <sz val="12"/>
      <name val="Arial"/>
      <family val="2"/>
    </font>
    <font>
      <sz val="11"/>
      <name val="Calibri"/>
      <family val="2"/>
      <scheme val="minor"/>
    </font>
    <font>
      <u/>
      <sz val="11"/>
      <name val="Calibri"/>
      <family val="2"/>
      <scheme val="minor"/>
    </font>
    <font>
      <sz val="8"/>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rgb="FF000000"/>
      </top>
      <bottom/>
      <diagonal/>
    </border>
    <border>
      <left/>
      <right/>
      <top/>
      <bottom style="thin">
        <color rgb="FF000000"/>
      </bottom>
      <diagonal/>
    </border>
    <border>
      <left/>
      <right/>
      <top/>
      <bottom style="medium">
        <color indexed="64"/>
      </bottom>
      <diagonal/>
    </border>
  </borders>
  <cellStyleXfs count="4">
    <xf numFmtId="0" fontId="0" fillId="0" borderId="0"/>
    <xf numFmtId="43" fontId="3" fillId="0" borderId="0" applyFont="0" applyFill="0" applyBorder="0" applyAlignment="0" applyProtection="0"/>
    <xf numFmtId="0" fontId="15" fillId="0" borderId="0"/>
    <xf numFmtId="0" fontId="17" fillId="0" borderId="0">
      <alignment vertical="top"/>
    </xf>
  </cellStyleXfs>
  <cellXfs count="80">
    <xf numFmtId="0" fontId="0" fillId="0" borderId="0" xfId="0"/>
    <xf numFmtId="0" fontId="8" fillId="0" borderId="0" xfId="0" applyFont="1"/>
    <xf numFmtId="43" fontId="8" fillId="0" borderId="0" xfId="1" applyFont="1"/>
    <xf numFmtId="4" fontId="8" fillId="0" borderId="0" xfId="0" applyNumberFormat="1" applyFont="1"/>
    <xf numFmtId="0" fontId="9" fillId="0" borderId="0" xfId="0" applyFont="1" applyAlignment="1">
      <alignment horizontal="center"/>
    </xf>
    <xf numFmtId="43" fontId="9" fillId="0" borderId="0" xfId="1" applyFont="1" applyFill="1" applyBorder="1" applyAlignment="1">
      <alignment horizontal="center"/>
    </xf>
    <xf numFmtId="0" fontId="11" fillId="0" borderId="1" xfId="0" applyFont="1" applyBorder="1"/>
    <xf numFmtId="43" fontId="8" fillId="0" borderId="0" xfId="1" applyFont="1" applyFill="1"/>
    <xf numFmtId="0" fontId="6" fillId="0" borderId="1" xfId="0" applyFont="1" applyBorder="1"/>
    <xf numFmtId="0" fontId="8" fillId="0" borderId="1" xfId="0" applyFont="1" applyBorder="1"/>
    <xf numFmtId="0" fontId="11" fillId="0" borderId="2" xfId="0" applyFont="1" applyBorder="1"/>
    <xf numFmtId="0" fontId="7" fillId="0" borderId="0" xfId="0" applyFont="1" applyAlignment="1">
      <alignment horizontal="right"/>
    </xf>
    <xf numFmtId="164" fontId="11" fillId="0" borderId="1" xfId="1" applyNumberFormat="1" applyFont="1" applyFill="1" applyBorder="1"/>
    <xf numFmtId="0" fontId="11" fillId="0" borderId="0" xfId="0" applyFont="1"/>
    <xf numFmtId="43" fontId="11" fillId="0" borderId="0" xfId="1" applyFont="1" applyFill="1"/>
    <xf numFmtId="4" fontId="7" fillId="0" borderId="0" xfId="0" applyNumberFormat="1" applyFont="1" applyAlignment="1">
      <alignment horizontal="right"/>
    </xf>
    <xf numFmtId="0" fontId="12" fillId="0" borderId="1" xfId="0" applyFont="1" applyBorder="1" applyAlignment="1">
      <alignment horizontal="center"/>
    </xf>
    <xf numFmtId="0" fontId="15" fillId="0" borderId="0" xfId="2"/>
    <xf numFmtId="165" fontId="15" fillId="0" borderId="4" xfId="2" applyNumberFormat="1" applyBorder="1" applyAlignment="1">
      <alignment horizontal="right"/>
    </xf>
    <xf numFmtId="0" fontId="15" fillId="0" borderId="4" xfId="2" applyBorder="1"/>
    <xf numFmtId="166" fontId="15" fillId="0" borderId="5" xfId="2" applyNumberFormat="1" applyBorder="1" applyAlignment="1">
      <alignment horizontal="center"/>
    </xf>
    <xf numFmtId="0" fontId="15" fillId="0" borderId="5" xfId="2" applyBorder="1" applyAlignment="1">
      <alignment horizontal="center"/>
    </xf>
    <xf numFmtId="0" fontId="15" fillId="0" borderId="0" xfId="2" applyAlignment="1">
      <alignment horizontal="center"/>
    </xf>
    <xf numFmtId="0" fontId="16" fillId="0" borderId="0" xfId="2" applyFont="1"/>
    <xf numFmtId="0" fontId="17" fillId="0" borderId="0" xfId="3">
      <alignment vertical="top"/>
    </xf>
    <xf numFmtId="0" fontId="8" fillId="0" borderId="3" xfId="0" applyFont="1" applyBorder="1"/>
    <xf numFmtId="0" fontId="8" fillId="3" borderId="0" xfId="0" applyFont="1" applyFill="1"/>
    <xf numFmtId="168" fontId="8" fillId="0" borderId="0" xfId="1" applyNumberFormat="1" applyFont="1"/>
    <xf numFmtId="168" fontId="8" fillId="0" borderId="0" xfId="1" applyNumberFormat="1" applyFont="1" applyFill="1"/>
    <xf numFmtId="168" fontId="8" fillId="0" borderId="3" xfId="0" applyNumberFormat="1" applyFont="1" applyBorder="1"/>
    <xf numFmtId="0" fontId="8" fillId="3" borderId="6" xfId="0" applyFont="1" applyFill="1" applyBorder="1" applyAlignment="1">
      <alignment horizontal="center"/>
    </xf>
    <xf numFmtId="0" fontId="8" fillId="2" borderId="6" xfId="0" quotePrefix="1" applyFont="1" applyFill="1" applyBorder="1" applyAlignment="1">
      <alignment horizontal="center"/>
    </xf>
    <xf numFmtId="0" fontId="28" fillId="0" borderId="0" xfId="0" applyFont="1" applyAlignment="1">
      <alignment horizontal="center"/>
    </xf>
    <xf numFmtId="0" fontId="28" fillId="0" borderId="6" xfId="0" applyFont="1" applyBorder="1" applyAlignment="1">
      <alignment horizontal="center"/>
    </xf>
    <xf numFmtId="0" fontId="2" fillId="0" borderId="0" xfId="0" applyFont="1" applyAlignment="1">
      <alignment horizontal="left" vertical="center"/>
    </xf>
    <xf numFmtId="0" fontId="2" fillId="0" borderId="0" xfId="0" applyFont="1" applyAlignment="1">
      <alignment horizontal="left" vertical="center" indent="2"/>
    </xf>
    <xf numFmtId="0" fontId="2" fillId="0" borderId="0" xfId="0" applyFont="1" applyAlignment="1">
      <alignment horizontal="left" vertical="center" indent="4"/>
    </xf>
    <xf numFmtId="0" fontId="13" fillId="0" borderId="0" xfId="0" applyFont="1" applyAlignment="1">
      <alignment horizontal="left" vertical="center" wrapText="1" indent="6"/>
    </xf>
    <xf numFmtId="0" fontId="14" fillId="0" borderId="0" xfId="0" applyFont="1" applyAlignment="1">
      <alignment horizontal="left" vertical="center"/>
    </xf>
    <xf numFmtId="0" fontId="30" fillId="0" borderId="0" xfId="0" applyFont="1"/>
    <xf numFmtId="0" fontId="30" fillId="0" borderId="0" xfId="0" applyFont="1" applyAlignment="1">
      <alignment horizontal="right"/>
    </xf>
    <xf numFmtId="0" fontId="30" fillId="0" borderId="0" xfId="0" applyFont="1" applyAlignment="1">
      <alignment horizontal="left" indent="2"/>
    </xf>
    <xf numFmtId="0" fontId="30" fillId="0" borderId="0" xfId="0" applyFont="1" applyAlignment="1">
      <alignment horizontal="left" wrapText="1" indent="2"/>
    </xf>
    <xf numFmtId="0" fontId="30" fillId="0" borderId="0" xfId="0" applyFont="1" applyAlignment="1">
      <alignment vertical="center"/>
    </xf>
    <xf numFmtId="0" fontId="32" fillId="0" borderId="0" xfId="0" applyFont="1" applyAlignment="1">
      <alignment horizontal="right"/>
    </xf>
    <xf numFmtId="0" fontId="1" fillId="0" borderId="0" xfId="0" applyFont="1" applyAlignment="1">
      <alignment horizontal="left" vertical="center" indent="4"/>
    </xf>
    <xf numFmtId="0" fontId="1" fillId="0" borderId="0" xfId="0" applyFont="1" applyAlignment="1">
      <alignment horizontal="left" vertical="center"/>
    </xf>
    <xf numFmtId="0" fontId="7" fillId="0" borderId="0" xfId="0" applyFont="1" applyAlignment="1">
      <alignment horizontal="left"/>
    </xf>
    <xf numFmtId="0" fontId="28" fillId="0" borderId="0" xfId="0" applyFont="1" applyAlignment="1">
      <alignment horizontal="left"/>
    </xf>
    <xf numFmtId="0" fontId="28" fillId="0" borderId="0" xfId="0" applyFont="1" applyAlignment="1">
      <alignment horizontal="left" wrapText="1"/>
    </xf>
    <xf numFmtId="0" fontId="7" fillId="2" borderId="1" xfId="0" applyFont="1" applyFill="1" applyBorder="1" applyAlignment="1">
      <alignment horizontal="center"/>
    </xf>
    <xf numFmtId="4" fontId="7" fillId="0" borderId="0" xfId="0" applyNumberFormat="1" applyFont="1" applyAlignment="1">
      <alignment horizontal="left"/>
    </xf>
    <xf numFmtId="0" fontId="4" fillId="0" borderId="0" xfId="0" applyFont="1" applyAlignment="1">
      <alignment horizontal="center"/>
    </xf>
    <xf numFmtId="0" fontId="10" fillId="0" borderId="0" xfId="0" applyFont="1" applyAlignment="1">
      <alignment horizontal="center"/>
    </xf>
    <xf numFmtId="0" fontId="11" fillId="0" borderId="1" xfId="0" applyFont="1" applyBorder="1" applyAlignment="1">
      <alignment horizontal="left"/>
    </xf>
    <xf numFmtId="0" fontId="8" fillId="0" borderId="0" xfId="0" applyFont="1" applyAlignment="1">
      <alignment horizontal="left" wrapText="1"/>
    </xf>
    <xf numFmtId="17" fontId="10" fillId="0" borderId="0" xfId="0" quotePrefix="1" applyNumberFormat="1" applyFont="1" applyAlignment="1">
      <alignment horizontal="center"/>
    </xf>
    <xf numFmtId="0" fontId="20" fillId="0" borderId="0" xfId="3" applyFont="1" applyAlignment="1">
      <alignment horizontal="left" vertical="top" wrapText="1" readingOrder="1"/>
    </xf>
    <xf numFmtId="0" fontId="20" fillId="0" borderId="0" xfId="3" applyFont="1" applyAlignment="1">
      <alignment horizontal="left" vertical="top" wrapText="1"/>
    </xf>
    <xf numFmtId="0" fontId="18" fillId="0" borderId="0" xfId="3" applyFont="1" applyAlignment="1">
      <alignment horizontal="right" vertical="top" wrapText="1" readingOrder="1"/>
    </xf>
    <xf numFmtId="3" fontId="18" fillId="0" borderId="0" xfId="3" applyNumberFormat="1" applyFont="1" applyAlignment="1">
      <alignment horizontal="right" vertical="top"/>
    </xf>
    <xf numFmtId="0" fontId="19" fillId="0" borderId="0" xfId="3" applyFont="1" applyAlignment="1">
      <alignment horizontal="left" vertical="top" wrapText="1"/>
    </xf>
    <xf numFmtId="0" fontId="21" fillId="0" borderId="0" xfId="3" applyFont="1" applyAlignment="1">
      <alignment horizontal="left" vertical="top" wrapText="1" readingOrder="1"/>
    </xf>
    <xf numFmtId="0" fontId="20" fillId="0" borderId="0" xfId="3" applyFont="1" applyAlignment="1">
      <alignment horizontal="left" vertical="top"/>
    </xf>
    <xf numFmtId="0" fontId="21" fillId="0" borderId="0" xfId="3" applyFont="1" applyAlignment="1">
      <alignment horizontal="right" vertical="top" wrapText="1" readingOrder="1"/>
    </xf>
    <xf numFmtId="0" fontId="23" fillId="0" borderId="0" xfId="3" applyFont="1" applyAlignment="1">
      <alignment horizontal="left" vertical="top" wrapText="1" readingOrder="1"/>
    </xf>
    <xf numFmtId="0" fontId="22" fillId="0" borderId="0" xfId="3" applyFont="1" applyAlignment="1">
      <alignment horizontal="center" vertical="top"/>
    </xf>
    <xf numFmtId="167" fontId="20" fillId="0" borderId="0" xfId="3" applyNumberFormat="1" applyFont="1" applyAlignment="1">
      <alignment horizontal="right" vertical="top"/>
    </xf>
    <xf numFmtId="0" fontId="20" fillId="0" borderId="0" xfId="3" applyFont="1" applyAlignment="1">
      <alignment horizontal="right" vertical="top"/>
    </xf>
    <xf numFmtId="0" fontId="20" fillId="0" borderId="0" xfId="3" quotePrefix="1" applyFont="1" applyAlignment="1">
      <alignment horizontal="left" vertical="top" wrapText="1" readingOrder="1"/>
    </xf>
    <xf numFmtId="39" fontId="24" fillId="0" borderId="0" xfId="3" applyNumberFormat="1" applyFont="1" applyAlignment="1">
      <alignment horizontal="right" vertical="top"/>
    </xf>
    <xf numFmtId="0" fontId="24" fillId="0" borderId="0" xfId="3" applyFont="1" applyAlignment="1">
      <alignment horizontal="left" vertical="top" wrapText="1" readingOrder="1"/>
    </xf>
    <xf numFmtId="0" fontId="24" fillId="0" borderId="0" xfId="3" applyFont="1" applyAlignment="1">
      <alignment horizontal="right" vertical="top" wrapText="1" readingOrder="1"/>
    </xf>
    <xf numFmtId="0" fontId="24" fillId="0" borderId="0" xfId="3" applyFont="1" applyAlignment="1">
      <alignment horizontal="left" vertical="top"/>
    </xf>
    <xf numFmtId="0" fontId="25" fillId="0" borderId="0" xfId="3" applyFont="1" applyAlignment="1">
      <alignment horizontal="left" vertical="top"/>
    </xf>
    <xf numFmtId="39" fontId="25" fillId="0" borderId="0" xfId="3" applyNumberFormat="1" applyFont="1" applyAlignment="1">
      <alignment horizontal="right" vertical="top"/>
    </xf>
    <xf numFmtId="0" fontId="24" fillId="0" borderId="0" xfId="3" applyFont="1" applyAlignment="1">
      <alignment horizontal="left" vertical="top" wrapText="1"/>
    </xf>
    <xf numFmtId="0" fontId="26" fillId="0" borderId="0" xfId="3" applyFont="1" applyAlignment="1">
      <alignment horizontal="left" vertical="top" wrapText="1" readingOrder="1"/>
    </xf>
    <xf numFmtId="0" fontId="21" fillId="0" borderId="0" xfId="3" applyFont="1" applyAlignment="1">
      <alignment horizontal="right" vertical="top" wrapText="1"/>
    </xf>
    <xf numFmtId="0" fontId="27" fillId="0" borderId="0" xfId="3" applyFont="1" applyAlignment="1">
      <alignment horizontal="center" vertical="top"/>
    </xf>
  </cellXfs>
  <cellStyles count="4">
    <cellStyle name="Comma" xfId="1" builtinId="3"/>
    <cellStyle name="Normal" xfId="0" builtinId="0"/>
    <cellStyle name="Normal 2" xfId="2" xr:uid="{0F3A4646-D5C8-44D1-9A2B-E94DE330F860}"/>
    <cellStyle name="Normal 3" xfId="3" xr:uid="{AD51DD46-5284-4A82-B7A0-6B0A03B2643B}"/>
  </cellStyles>
  <dxfs count="0"/>
  <tableStyles count="0" defaultTableStyle="TableStyleMedium9" defaultPivotStyle="PivotStyleLight16"/>
  <colors>
    <mruColors>
      <color rgb="FF00FF00"/>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304800</xdr:colOff>
      <xdr:row>4</xdr:row>
      <xdr:rowOff>28575</xdr:rowOff>
    </xdr:from>
    <xdr:to>
      <xdr:col>0</xdr:col>
      <xdr:colOff>5734050</xdr:colOff>
      <xdr:row>22</xdr:row>
      <xdr:rowOff>158061</xdr:rowOff>
    </xdr:to>
    <xdr:grpSp>
      <xdr:nvGrpSpPr>
        <xdr:cNvPr id="8" name="Group 7">
          <a:extLst>
            <a:ext uri="{FF2B5EF4-FFF2-40B4-BE49-F238E27FC236}">
              <a16:creationId xmlns:a16="http://schemas.microsoft.com/office/drawing/2014/main" id="{B173087F-8B17-F6DF-02C8-A913928FC313}"/>
            </a:ext>
          </a:extLst>
        </xdr:cNvPr>
        <xdr:cNvGrpSpPr/>
      </xdr:nvGrpSpPr>
      <xdr:grpSpPr>
        <a:xfrm>
          <a:off x="304800" y="790575"/>
          <a:ext cx="5429250" cy="3558486"/>
          <a:chOff x="238125" y="600075"/>
          <a:chExt cx="5429250" cy="3558486"/>
        </a:xfrm>
      </xdr:grpSpPr>
      <xdr:pic>
        <xdr:nvPicPr>
          <xdr:cNvPr id="2" name="Picture 1">
            <a:extLst>
              <a:ext uri="{FF2B5EF4-FFF2-40B4-BE49-F238E27FC236}">
                <a16:creationId xmlns:a16="http://schemas.microsoft.com/office/drawing/2014/main" id="{F3DF66BF-A5A8-BB7C-EEC7-54A04CFC9D4D}"/>
              </a:ext>
            </a:extLst>
          </xdr:cNvPr>
          <xdr:cNvPicPr>
            <a:picLocks noChangeAspect="1"/>
          </xdr:cNvPicPr>
        </xdr:nvPicPr>
        <xdr:blipFill>
          <a:blip xmlns:r="http://schemas.openxmlformats.org/officeDocument/2006/relationships" r:embed="rId1"/>
          <a:stretch>
            <a:fillRect/>
          </a:stretch>
        </xdr:blipFill>
        <xdr:spPr>
          <a:xfrm>
            <a:off x="352425" y="600075"/>
            <a:ext cx="5314950" cy="3558486"/>
          </a:xfrm>
          <a:prstGeom prst="rect">
            <a:avLst/>
          </a:prstGeom>
        </xdr:spPr>
      </xdr:pic>
      <xdr:cxnSp macro="">
        <xdr:nvCxnSpPr>
          <xdr:cNvPr id="4" name="Straight Arrow Connector 3">
            <a:extLst>
              <a:ext uri="{FF2B5EF4-FFF2-40B4-BE49-F238E27FC236}">
                <a16:creationId xmlns:a16="http://schemas.microsoft.com/office/drawing/2014/main" id="{4E2D16F7-709F-B3AA-96D1-CC6C91744EC8}"/>
              </a:ext>
            </a:extLst>
          </xdr:cNvPr>
          <xdr:cNvCxnSpPr/>
        </xdr:nvCxnSpPr>
        <xdr:spPr>
          <a:xfrm>
            <a:off x="238125" y="1419225"/>
            <a:ext cx="323850" cy="952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5" name="Straight Arrow Connector 4">
            <a:extLst>
              <a:ext uri="{FF2B5EF4-FFF2-40B4-BE49-F238E27FC236}">
                <a16:creationId xmlns:a16="http://schemas.microsoft.com/office/drawing/2014/main" id="{30075F80-1C34-43FB-A873-607E3CC490F7}"/>
              </a:ext>
            </a:extLst>
          </xdr:cNvPr>
          <xdr:cNvCxnSpPr/>
        </xdr:nvCxnSpPr>
        <xdr:spPr>
          <a:xfrm>
            <a:off x="285750" y="1866900"/>
            <a:ext cx="323850" cy="952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6" name="Straight Arrow Connector 5">
            <a:extLst>
              <a:ext uri="{FF2B5EF4-FFF2-40B4-BE49-F238E27FC236}">
                <a16:creationId xmlns:a16="http://schemas.microsoft.com/office/drawing/2014/main" id="{9CEDCE09-E26C-47C3-A0FF-62BCB836F89D}"/>
              </a:ext>
            </a:extLst>
          </xdr:cNvPr>
          <xdr:cNvCxnSpPr/>
        </xdr:nvCxnSpPr>
        <xdr:spPr>
          <a:xfrm>
            <a:off x="438150" y="3590925"/>
            <a:ext cx="323850" cy="952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7" name="Rectangle 6">
            <a:extLst>
              <a:ext uri="{FF2B5EF4-FFF2-40B4-BE49-F238E27FC236}">
                <a16:creationId xmlns:a16="http://schemas.microsoft.com/office/drawing/2014/main" id="{057D1C50-E46A-A831-C703-344E4D2B9620}"/>
              </a:ext>
            </a:extLst>
          </xdr:cNvPr>
          <xdr:cNvSpPr/>
        </xdr:nvSpPr>
        <xdr:spPr>
          <a:xfrm>
            <a:off x="2266950" y="1685925"/>
            <a:ext cx="1695450" cy="1619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523875</xdr:colOff>
      <xdr:row>41</xdr:row>
      <xdr:rowOff>47625</xdr:rowOff>
    </xdr:from>
    <xdr:to>
      <xdr:col>3</xdr:col>
      <xdr:colOff>85725</xdr:colOff>
      <xdr:row>44</xdr:row>
      <xdr:rowOff>19050</xdr:rowOff>
    </xdr:to>
    <xdr:sp macro="" textlink="">
      <xdr:nvSpPr>
        <xdr:cNvPr id="12" name="Rectangle 11">
          <a:extLst>
            <a:ext uri="{FF2B5EF4-FFF2-40B4-BE49-F238E27FC236}">
              <a16:creationId xmlns:a16="http://schemas.microsoft.com/office/drawing/2014/main" id="{D03525BB-CB32-4138-8D38-3860113B1DC0}"/>
            </a:ext>
          </a:extLst>
        </xdr:cNvPr>
        <xdr:cNvSpPr/>
      </xdr:nvSpPr>
      <xdr:spPr>
        <a:xfrm>
          <a:off x="6648450" y="8239125"/>
          <a:ext cx="781050" cy="5429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104776</xdr:colOff>
      <xdr:row>36</xdr:row>
      <xdr:rowOff>19051</xdr:rowOff>
    </xdr:from>
    <xdr:to>
      <xdr:col>3</xdr:col>
      <xdr:colOff>1</xdr:colOff>
      <xdr:row>44</xdr:row>
      <xdr:rowOff>171451</xdr:rowOff>
    </xdr:to>
    <xdr:grpSp>
      <xdr:nvGrpSpPr>
        <xdr:cNvPr id="19" name="Group 18">
          <a:extLst>
            <a:ext uri="{FF2B5EF4-FFF2-40B4-BE49-F238E27FC236}">
              <a16:creationId xmlns:a16="http://schemas.microsoft.com/office/drawing/2014/main" id="{DA8E59C4-D3CF-17F8-1BA7-884E61C5B95C}"/>
            </a:ext>
          </a:extLst>
        </xdr:cNvPr>
        <xdr:cNvGrpSpPr/>
      </xdr:nvGrpSpPr>
      <xdr:grpSpPr>
        <a:xfrm>
          <a:off x="104776" y="7258051"/>
          <a:ext cx="7462308" cy="1676400"/>
          <a:chOff x="104775" y="7258050"/>
          <a:chExt cx="7392287" cy="1762125"/>
        </a:xfrm>
      </xdr:grpSpPr>
      <xdr:pic>
        <xdr:nvPicPr>
          <xdr:cNvPr id="9" name="Picture 8">
            <a:extLst>
              <a:ext uri="{FF2B5EF4-FFF2-40B4-BE49-F238E27FC236}">
                <a16:creationId xmlns:a16="http://schemas.microsoft.com/office/drawing/2014/main" id="{2E08FCC3-976B-6631-2D72-ACD0B53DABA5}"/>
              </a:ext>
            </a:extLst>
          </xdr:cNvPr>
          <xdr:cNvPicPr>
            <a:picLocks noChangeAspect="1"/>
          </xdr:cNvPicPr>
        </xdr:nvPicPr>
        <xdr:blipFill>
          <a:blip xmlns:r="http://schemas.openxmlformats.org/officeDocument/2006/relationships" r:embed="rId2"/>
          <a:stretch>
            <a:fillRect/>
          </a:stretch>
        </xdr:blipFill>
        <xdr:spPr>
          <a:xfrm>
            <a:off x="409576" y="7258050"/>
            <a:ext cx="7087486" cy="1762125"/>
          </a:xfrm>
          <a:prstGeom prst="rect">
            <a:avLst/>
          </a:prstGeom>
        </xdr:spPr>
      </xdr:pic>
      <xdr:sp macro="" textlink="">
        <xdr:nvSpPr>
          <xdr:cNvPr id="10" name="Rectangle 9">
            <a:extLst>
              <a:ext uri="{FF2B5EF4-FFF2-40B4-BE49-F238E27FC236}">
                <a16:creationId xmlns:a16="http://schemas.microsoft.com/office/drawing/2014/main" id="{87E8D1FA-44CF-6E6A-AB72-4DF6F6060DD5}"/>
              </a:ext>
            </a:extLst>
          </xdr:cNvPr>
          <xdr:cNvSpPr/>
        </xdr:nvSpPr>
        <xdr:spPr>
          <a:xfrm>
            <a:off x="2828925" y="7315200"/>
            <a:ext cx="838200" cy="3619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Rectangle 10">
            <a:extLst>
              <a:ext uri="{FF2B5EF4-FFF2-40B4-BE49-F238E27FC236}">
                <a16:creationId xmlns:a16="http://schemas.microsoft.com/office/drawing/2014/main" id="{B6B579C7-55C8-4F90-ABF8-E250EF83321E}"/>
              </a:ext>
            </a:extLst>
          </xdr:cNvPr>
          <xdr:cNvSpPr/>
        </xdr:nvSpPr>
        <xdr:spPr>
          <a:xfrm>
            <a:off x="1533525" y="7762875"/>
            <a:ext cx="781050" cy="3143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Arrow: Right 12">
            <a:extLst>
              <a:ext uri="{FF2B5EF4-FFF2-40B4-BE49-F238E27FC236}">
                <a16:creationId xmlns:a16="http://schemas.microsoft.com/office/drawing/2014/main" id="{748B6A1A-4B67-6506-CB71-FA79A06DADF5}"/>
              </a:ext>
            </a:extLst>
          </xdr:cNvPr>
          <xdr:cNvSpPr/>
        </xdr:nvSpPr>
        <xdr:spPr>
          <a:xfrm>
            <a:off x="104775" y="7315200"/>
            <a:ext cx="1143000" cy="3429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5" name="Straight Arrow Connector 14">
            <a:extLst>
              <a:ext uri="{FF2B5EF4-FFF2-40B4-BE49-F238E27FC236}">
                <a16:creationId xmlns:a16="http://schemas.microsoft.com/office/drawing/2014/main" id="{E222262F-7D0C-420A-AC59-38F2B3DE5ADD}"/>
              </a:ext>
            </a:extLst>
          </xdr:cNvPr>
          <xdr:cNvCxnSpPr/>
        </xdr:nvCxnSpPr>
        <xdr:spPr>
          <a:xfrm flipH="1">
            <a:off x="1962150" y="7515225"/>
            <a:ext cx="828675" cy="1905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B1ECE521-1CE5-46D3-9142-9A837AB8283B}"/>
              </a:ext>
            </a:extLst>
          </xdr:cNvPr>
          <xdr:cNvCxnSpPr/>
        </xdr:nvCxnSpPr>
        <xdr:spPr>
          <a:xfrm>
            <a:off x="2371725" y="7953375"/>
            <a:ext cx="4219575" cy="4953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545123</xdr:colOff>
      <xdr:row>46</xdr:row>
      <xdr:rowOff>20516</xdr:rowOff>
    </xdr:from>
    <xdr:to>
      <xdr:col>0</xdr:col>
      <xdr:colOff>4285104</xdr:colOff>
      <xdr:row>68</xdr:row>
      <xdr:rowOff>145326</xdr:rowOff>
    </xdr:to>
    <xdr:pic>
      <xdr:nvPicPr>
        <xdr:cNvPr id="21" name="Picture 20">
          <a:extLst>
            <a:ext uri="{FF2B5EF4-FFF2-40B4-BE49-F238E27FC236}">
              <a16:creationId xmlns:a16="http://schemas.microsoft.com/office/drawing/2014/main" id="{D488189A-2214-542C-C76D-A03323607DF9}"/>
            </a:ext>
          </a:extLst>
        </xdr:cNvPr>
        <xdr:cNvPicPr>
          <a:picLocks noChangeAspect="1"/>
        </xdr:cNvPicPr>
      </xdr:nvPicPr>
      <xdr:blipFill>
        <a:blip xmlns:r="http://schemas.openxmlformats.org/officeDocument/2006/relationships" r:embed="rId3"/>
        <a:stretch>
          <a:fillRect/>
        </a:stretch>
      </xdr:blipFill>
      <xdr:spPr>
        <a:xfrm>
          <a:off x="545123" y="9164516"/>
          <a:ext cx="3739981" cy="4315810"/>
        </a:xfrm>
        <a:prstGeom prst="rect">
          <a:avLst/>
        </a:prstGeom>
      </xdr:spPr>
    </xdr:pic>
    <xdr:clientData/>
  </xdr:twoCellAnchor>
  <xdr:twoCellAnchor editAs="oneCell">
    <xdr:from>
      <xdr:col>0</xdr:col>
      <xdr:colOff>1295400</xdr:colOff>
      <xdr:row>71</xdr:row>
      <xdr:rowOff>76200</xdr:rowOff>
    </xdr:from>
    <xdr:to>
      <xdr:col>0</xdr:col>
      <xdr:colOff>4756844</xdr:colOff>
      <xdr:row>91</xdr:row>
      <xdr:rowOff>85725</xdr:rowOff>
    </xdr:to>
    <xdr:pic>
      <xdr:nvPicPr>
        <xdr:cNvPr id="22" name="Picture 21">
          <a:extLst>
            <a:ext uri="{FF2B5EF4-FFF2-40B4-BE49-F238E27FC236}">
              <a16:creationId xmlns:a16="http://schemas.microsoft.com/office/drawing/2014/main" id="{F641B79B-1473-ED62-7C78-5D9AFC166428}"/>
            </a:ext>
          </a:extLst>
        </xdr:cNvPr>
        <xdr:cNvPicPr>
          <a:picLocks noChangeAspect="1"/>
        </xdr:cNvPicPr>
      </xdr:nvPicPr>
      <xdr:blipFill>
        <a:blip xmlns:r="http://schemas.openxmlformats.org/officeDocument/2006/relationships" r:embed="rId4"/>
        <a:stretch>
          <a:fillRect/>
        </a:stretch>
      </xdr:blipFill>
      <xdr:spPr>
        <a:xfrm>
          <a:off x="1295400" y="14173200"/>
          <a:ext cx="3461444" cy="3819525"/>
        </a:xfrm>
        <a:prstGeom prst="rect">
          <a:avLst/>
        </a:prstGeom>
      </xdr:spPr>
    </xdr:pic>
    <xdr:clientData/>
  </xdr:twoCellAnchor>
  <xdr:twoCellAnchor>
    <xdr:from>
      <xdr:col>0</xdr:col>
      <xdr:colOff>504826</xdr:colOff>
      <xdr:row>93</xdr:row>
      <xdr:rowOff>28576</xdr:rowOff>
    </xdr:from>
    <xdr:to>
      <xdr:col>0</xdr:col>
      <xdr:colOff>5686425</xdr:colOff>
      <xdr:row>100</xdr:row>
      <xdr:rowOff>57151</xdr:rowOff>
    </xdr:to>
    <xdr:grpSp>
      <xdr:nvGrpSpPr>
        <xdr:cNvPr id="23" name="Group 22">
          <a:extLst>
            <a:ext uri="{FF2B5EF4-FFF2-40B4-BE49-F238E27FC236}">
              <a16:creationId xmlns:a16="http://schemas.microsoft.com/office/drawing/2014/main" id="{4A99BEA7-FE4F-4C74-86A1-0E2CBC0A42FF}"/>
            </a:ext>
          </a:extLst>
        </xdr:cNvPr>
        <xdr:cNvGrpSpPr/>
      </xdr:nvGrpSpPr>
      <xdr:grpSpPr>
        <a:xfrm>
          <a:off x="504826" y="18126076"/>
          <a:ext cx="5181599" cy="1362075"/>
          <a:chOff x="9525" y="17659350"/>
          <a:chExt cx="7154273" cy="1666875"/>
        </a:xfrm>
      </xdr:grpSpPr>
      <xdr:pic>
        <xdr:nvPicPr>
          <xdr:cNvPr id="24" name="Picture 23">
            <a:extLst>
              <a:ext uri="{FF2B5EF4-FFF2-40B4-BE49-F238E27FC236}">
                <a16:creationId xmlns:a16="http://schemas.microsoft.com/office/drawing/2014/main" id="{F524A4E8-B671-A3DA-0798-301DD6ABB604}"/>
              </a:ext>
            </a:extLst>
          </xdr:cNvPr>
          <xdr:cNvPicPr>
            <a:picLocks noChangeAspect="1"/>
          </xdr:cNvPicPr>
        </xdr:nvPicPr>
        <xdr:blipFill rotWithShape="1">
          <a:blip xmlns:r="http://schemas.openxmlformats.org/officeDocument/2006/relationships" r:embed="rId5"/>
          <a:srcRect b="22918"/>
          <a:stretch/>
        </xdr:blipFill>
        <xdr:spPr>
          <a:xfrm>
            <a:off x="9525" y="17659350"/>
            <a:ext cx="7154273" cy="1666875"/>
          </a:xfrm>
          <a:prstGeom prst="rect">
            <a:avLst/>
          </a:prstGeom>
        </xdr:spPr>
      </xdr:pic>
      <xdr:sp macro="" textlink="">
        <xdr:nvSpPr>
          <xdr:cNvPr id="25" name="Oval 24">
            <a:extLst>
              <a:ext uri="{FF2B5EF4-FFF2-40B4-BE49-F238E27FC236}">
                <a16:creationId xmlns:a16="http://schemas.microsoft.com/office/drawing/2014/main" id="{F0A9CBCE-FE4F-6A42-1D64-8381AC75A393}"/>
              </a:ext>
            </a:extLst>
          </xdr:cNvPr>
          <xdr:cNvSpPr/>
        </xdr:nvSpPr>
        <xdr:spPr>
          <a:xfrm>
            <a:off x="5762625" y="18802350"/>
            <a:ext cx="876300" cy="42862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542925</xdr:colOff>
      <xdr:row>102</xdr:row>
      <xdr:rowOff>9525</xdr:rowOff>
    </xdr:from>
    <xdr:to>
      <xdr:col>4</xdr:col>
      <xdr:colOff>28575</xdr:colOff>
      <xdr:row>114</xdr:row>
      <xdr:rowOff>9844</xdr:rowOff>
    </xdr:to>
    <xdr:grpSp>
      <xdr:nvGrpSpPr>
        <xdr:cNvPr id="26" name="Group 25">
          <a:extLst>
            <a:ext uri="{FF2B5EF4-FFF2-40B4-BE49-F238E27FC236}">
              <a16:creationId xmlns:a16="http://schemas.microsoft.com/office/drawing/2014/main" id="{9BE7AE47-D8FE-47D2-BB48-8F880F7D617A}"/>
            </a:ext>
          </a:extLst>
        </xdr:cNvPr>
        <xdr:cNvGrpSpPr/>
      </xdr:nvGrpSpPr>
      <xdr:grpSpPr>
        <a:xfrm>
          <a:off x="542925" y="19821525"/>
          <a:ext cx="7666567" cy="2286319"/>
          <a:chOff x="9525" y="19983450"/>
          <a:chExt cx="10326541" cy="2286319"/>
        </a:xfrm>
      </xdr:grpSpPr>
      <xdr:pic>
        <xdr:nvPicPr>
          <xdr:cNvPr id="27" name="Picture 26">
            <a:extLst>
              <a:ext uri="{FF2B5EF4-FFF2-40B4-BE49-F238E27FC236}">
                <a16:creationId xmlns:a16="http://schemas.microsoft.com/office/drawing/2014/main" id="{4CBD1FDC-4D75-4A08-458B-47E262655FDC}"/>
              </a:ext>
            </a:extLst>
          </xdr:cNvPr>
          <xdr:cNvPicPr>
            <a:picLocks noChangeAspect="1"/>
          </xdr:cNvPicPr>
        </xdr:nvPicPr>
        <xdr:blipFill>
          <a:blip xmlns:r="http://schemas.openxmlformats.org/officeDocument/2006/relationships" r:embed="rId6"/>
          <a:stretch>
            <a:fillRect/>
          </a:stretch>
        </xdr:blipFill>
        <xdr:spPr>
          <a:xfrm>
            <a:off x="9525" y="19983450"/>
            <a:ext cx="10326541" cy="2286319"/>
          </a:xfrm>
          <a:prstGeom prst="rect">
            <a:avLst/>
          </a:prstGeom>
        </xdr:spPr>
      </xdr:pic>
      <xdr:sp macro="" textlink="">
        <xdr:nvSpPr>
          <xdr:cNvPr id="28" name="Oval 27">
            <a:extLst>
              <a:ext uri="{FF2B5EF4-FFF2-40B4-BE49-F238E27FC236}">
                <a16:creationId xmlns:a16="http://schemas.microsoft.com/office/drawing/2014/main" id="{A0FD5CC3-FEF4-26A7-AF00-45E3F110AE8D}"/>
              </a:ext>
            </a:extLst>
          </xdr:cNvPr>
          <xdr:cNvSpPr/>
        </xdr:nvSpPr>
        <xdr:spPr>
          <a:xfrm>
            <a:off x="9191625" y="20135850"/>
            <a:ext cx="495300" cy="40957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Oval 28">
            <a:extLst>
              <a:ext uri="{FF2B5EF4-FFF2-40B4-BE49-F238E27FC236}">
                <a16:creationId xmlns:a16="http://schemas.microsoft.com/office/drawing/2014/main" id="{E7EC238F-78FB-4077-0DAE-6AB71C3AC315}"/>
              </a:ext>
            </a:extLst>
          </xdr:cNvPr>
          <xdr:cNvSpPr/>
        </xdr:nvSpPr>
        <xdr:spPr>
          <a:xfrm>
            <a:off x="8886825" y="21717000"/>
            <a:ext cx="495300" cy="40957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Arrow Connector 29">
            <a:extLst>
              <a:ext uri="{FF2B5EF4-FFF2-40B4-BE49-F238E27FC236}">
                <a16:creationId xmlns:a16="http://schemas.microsoft.com/office/drawing/2014/main" id="{7653541B-360B-4854-687F-4E2EB397E607}"/>
              </a:ext>
            </a:extLst>
          </xdr:cNvPr>
          <xdr:cNvCxnSpPr/>
        </xdr:nvCxnSpPr>
        <xdr:spPr>
          <a:xfrm flipH="1">
            <a:off x="9182100" y="20631150"/>
            <a:ext cx="161925" cy="990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5E28-F6F4-43EC-8C28-97BFB004C796}">
  <dimension ref="A1:A134"/>
  <sheetViews>
    <sheetView showGridLines="0" tabSelected="1" zoomScale="90" zoomScaleNormal="90" workbookViewId="0"/>
  </sheetViews>
  <sheetFormatPr defaultColWidth="9.140625" defaultRowHeight="15" x14ac:dyDescent="0.25"/>
  <cols>
    <col min="1" max="1" width="95.140625" style="39" customWidth="1"/>
    <col min="2" max="16384" width="9.140625" style="39"/>
  </cols>
  <sheetData>
    <row r="1" spans="1:1" x14ac:dyDescent="0.25">
      <c r="A1" s="16" t="s">
        <v>17</v>
      </c>
    </row>
    <row r="2" spans="1:1" x14ac:dyDescent="0.25">
      <c r="A2" s="38" t="s">
        <v>194</v>
      </c>
    </row>
    <row r="3" spans="1:1" x14ac:dyDescent="0.25">
      <c r="A3" s="34" t="s">
        <v>174</v>
      </c>
    </row>
    <row r="4" spans="1:1" x14ac:dyDescent="0.25">
      <c r="A4" s="35" t="s">
        <v>175</v>
      </c>
    </row>
    <row r="5" spans="1:1" x14ac:dyDescent="0.25">
      <c r="A5" s="34"/>
    </row>
    <row r="6" spans="1:1" x14ac:dyDescent="0.25">
      <c r="A6" s="34"/>
    </row>
    <row r="7" spans="1:1" x14ac:dyDescent="0.25">
      <c r="A7" s="34"/>
    </row>
    <row r="8" spans="1:1" x14ac:dyDescent="0.25">
      <c r="A8" s="34"/>
    </row>
    <row r="9" spans="1:1" x14ac:dyDescent="0.25">
      <c r="A9" s="34"/>
    </row>
    <row r="10" spans="1:1" x14ac:dyDescent="0.25">
      <c r="A10" s="34"/>
    </row>
    <row r="11" spans="1:1" x14ac:dyDescent="0.25">
      <c r="A11" s="34"/>
    </row>
    <row r="12" spans="1:1" x14ac:dyDescent="0.25">
      <c r="A12" s="34"/>
    </row>
    <row r="13" spans="1:1" x14ac:dyDescent="0.25">
      <c r="A13" s="34"/>
    </row>
    <row r="14" spans="1:1" x14ac:dyDescent="0.25">
      <c r="A14" s="34"/>
    </row>
    <row r="15" spans="1:1" x14ac:dyDescent="0.25">
      <c r="A15" s="34"/>
    </row>
    <row r="16" spans="1:1" x14ac:dyDescent="0.25">
      <c r="A16" s="34"/>
    </row>
    <row r="17" spans="1:1" x14ac:dyDescent="0.25">
      <c r="A17" s="34"/>
    </row>
    <row r="18" spans="1:1" x14ac:dyDescent="0.25">
      <c r="A18" s="34"/>
    </row>
    <row r="19" spans="1:1" x14ac:dyDescent="0.25">
      <c r="A19" s="34"/>
    </row>
    <row r="20" spans="1:1" x14ac:dyDescent="0.25">
      <c r="A20" s="34"/>
    </row>
    <row r="21" spans="1:1" x14ac:dyDescent="0.25">
      <c r="A21" s="34"/>
    </row>
    <row r="22" spans="1:1" x14ac:dyDescent="0.25">
      <c r="A22" s="34"/>
    </row>
    <row r="23" spans="1:1" x14ac:dyDescent="0.25">
      <c r="A23" s="34"/>
    </row>
    <row r="24" spans="1:1" x14ac:dyDescent="0.25">
      <c r="A24" s="35" t="s">
        <v>176</v>
      </c>
    </row>
    <row r="25" spans="1:1" x14ac:dyDescent="0.25">
      <c r="A25" s="36" t="s">
        <v>177</v>
      </c>
    </row>
    <row r="26" spans="1:1" x14ac:dyDescent="0.25">
      <c r="A26" s="36" t="s">
        <v>178</v>
      </c>
    </row>
    <row r="27" spans="1:1" x14ac:dyDescent="0.25">
      <c r="A27" s="36" t="s">
        <v>179</v>
      </c>
    </row>
    <row r="28" spans="1:1" x14ac:dyDescent="0.25">
      <c r="A28" s="36" t="s">
        <v>180</v>
      </c>
    </row>
    <row r="29" spans="1:1" x14ac:dyDescent="0.25">
      <c r="A29" s="36" t="s">
        <v>181</v>
      </c>
    </row>
    <row r="30" spans="1:1" ht="45" x14ac:dyDescent="0.25">
      <c r="A30" s="37" t="s">
        <v>212</v>
      </c>
    </row>
    <row r="31" spans="1:1" x14ac:dyDescent="0.25">
      <c r="A31" s="45" t="s">
        <v>213</v>
      </c>
    </row>
    <row r="32" spans="1:1" x14ac:dyDescent="0.25">
      <c r="A32" s="36" t="s">
        <v>182</v>
      </c>
    </row>
    <row r="33" spans="1:1" x14ac:dyDescent="0.25">
      <c r="A33" s="36" t="s">
        <v>183</v>
      </c>
    </row>
    <row r="34" spans="1:1" x14ac:dyDescent="0.25">
      <c r="A34" s="35" t="s">
        <v>184</v>
      </c>
    </row>
    <row r="35" spans="1:1" x14ac:dyDescent="0.25">
      <c r="A35" s="34" t="s">
        <v>195</v>
      </c>
    </row>
    <row r="36" spans="1:1" x14ac:dyDescent="0.25">
      <c r="A36" s="35" t="s">
        <v>185</v>
      </c>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5" t="s">
        <v>190</v>
      </c>
    </row>
    <row r="47" spans="1:1" x14ac:dyDescent="0.25">
      <c r="A47" s="34"/>
    </row>
    <row r="48" spans="1:1"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40" t="s">
        <v>186</v>
      </c>
    </row>
    <row r="58" spans="1:1" x14ac:dyDescent="0.25">
      <c r="A58" s="40"/>
    </row>
    <row r="59" spans="1:1" x14ac:dyDescent="0.25">
      <c r="A59" s="40" t="s">
        <v>187</v>
      </c>
    </row>
    <row r="60" spans="1:1" x14ac:dyDescent="0.25">
      <c r="A60" s="40"/>
    </row>
    <row r="61" spans="1:1" x14ac:dyDescent="0.25">
      <c r="A61" s="40"/>
    </row>
    <row r="62" spans="1:1" x14ac:dyDescent="0.25">
      <c r="A62" s="44" t="s">
        <v>196</v>
      </c>
    </row>
    <row r="63" spans="1:1" x14ac:dyDescent="0.25">
      <c r="A63" s="40"/>
    </row>
    <row r="64" spans="1:1" x14ac:dyDescent="0.25">
      <c r="A64" s="40"/>
    </row>
    <row r="65" spans="1:1" x14ac:dyDescent="0.25">
      <c r="A65" s="40" t="s">
        <v>188</v>
      </c>
    </row>
    <row r="66" spans="1:1" x14ac:dyDescent="0.25">
      <c r="A66" s="40"/>
    </row>
    <row r="67" spans="1:1" x14ac:dyDescent="0.25">
      <c r="A67" s="40" t="s">
        <v>189</v>
      </c>
    </row>
    <row r="68" spans="1:1" x14ac:dyDescent="0.25">
      <c r="A68" s="34"/>
    </row>
    <row r="69" spans="1:1" x14ac:dyDescent="0.25">
      <c r="A69" s="34"/>
    </row>
    <row r="70" spans="1:1" x14ac:dyDescent="0.25">
      <c r="A70" s="34"/>
    </row>
    <row r="71" spans="1:1" x14ac:dyDescent="0.25">
      <c r="A71" s="35" t="s">
        <v>191</v>
      </c>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41" t="s">
        <v>192</v>
      </c>
    </row>
    <row r="102" spans="1:1" x14ac:dyDescent="0.25">
      <c r="A102" s="41" t="s">
        <v>193</v>
      </c>
    </row>
    <row r="116" spans="1:1" ht="37.5" customHeight="1" x14ac:dyDescent="0.25">
      <c r="A116" s="42" t="s">
        <v>209</v>
      </c>
    </row>
    <row r="117" spans="1:1" x14ac:dyDescent="0.25">
      <c r="A117" s="34"/>
    </row>
    <row r="118" spans="1:1" x14ac:dyDescent="0.25">
      <c r="A118" s="38" t="s">
        <v>197</v>
      </c>
    </row>
    <row r="119" spans="1:1" x14ac:dyDescent="0.25">
      <c r="A119" s="34" t="s">
        <v>198</v>
      </c>
    </row>
    <row r="120" spans="1:1" x14ac:dyDescent="0.25">
      <c r="A120" s="34" t="s">
        <v>199</v>
      </c>
    </row>
    <row r="121" spans="1:1" x14ac:dyDescent="0.25">
      <c r="A121" s="34" t="s">
        <v>200</v>
      </c>
    </row>
    <row r="122" spans="1:1" x14ac:dyDescent="0.25">
      <c r="A122" s="34" t="s">
        <v>203</v>
      </c>
    </row>
    <row r="123" spans="1:1" x14ac:dyDescent="0.25">
      <c r="A123" s="46" t="s">
        <v>214</v>
      </c>
    </row>
    <row r="124" spans="1:1" x14ac:dyDescent="0.25">
      <c r="A124" s="34" t="s">
        <v>205</v>
      </c>
    </row>
    <row r="125" spans="1:1" x14ac:dyDescent="0.25">
      <c r="A125" s="34" t="s">
        <v>206</v>
      </c>
    </row>
    <row r="126" spans="1:1" x14ac:dyDescent="0.25">
      <c r="A126" s="34" t="s">
        <v>207</v>
      </c>
    </row>
    <row r="127" spans="1:1" s="43" customFormat="1" x14ac:dyDescent="0.2">
      <c r="A127" s="43" t="s">
        <v>215</v>
      </c>
    </row>
    <row r="128" spans="1:1" s="43" customFormat="1" x14ac:dyDescent="0.2"/>
    <row r="129" s="43" customFormat="1" x14ac:dyDescent="0.2"/>
    <row r="130" s="43" customFormat="1" x14ac:dyDescent="0.2"/>
    <row r="131" s="43" customFormat="1" x14ac:dyDescent="0.2"/>
    <row r="132" s="43" customFormat="1" x14ac:dyDescent="0.2"/>
    <row r="133" s="43" customFormat="1" x14ac:dyDescent="0.2"/>
    <row r="134" s="43" customForma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6E536-722A-4A01-84DF-CE30C64DBD74}">
  <sheetPr>
    <tabColor rgb="FF92D050"/>
    <pageSetUpPr fitToPage="1"/>
  </sheetPr>
  <dimension ref="A1:O58"/>
  <sheetViews>
    <sheetView zoomScale="90" zoomScaleNormal="90" workbookViewId="0">
      <selection sqref="A1:G1"/>
    </sheetView>
  </sheetViews>
  <sheetFormatPr defaultColWidth="9.140625" defaultRowHeight="15" x14ac:dyDescent="0.2"/>
  <cols>
    <col min="1" max="1" width="4.7109375" style="1" customWidth="1"/>
    <col min="2" max="2" width="40.85546875" style="1" bestFit="1" customWidth="1"/>
    <col min="3" max="3" width="17.28515625" style="1" bestFit="1" customWidth="1"/>
    <col min="4" max="5" width="14.28515625" style="1" bestFit="1" customWidth="1"/>
    <col min="6" max="6" width="17.85546875" style="2" bestFit="1" customWidth="1"/>
    <col min="7" max="7" width="11.7109375" style="2" bestFit="1" customWidth="1"/>
    <col min="8" max="8" width="115.28515625" style="1" bestFit="1" customWidth="1"/>
    <col min="9" max="16384" width="9.140625" style="1"/>
  </cols>
  <sheetData>
    <row r="1" spans="1:15" ht="20.25" x14ac:dyDescent="0.3">
      <c r="A1" s="52" t="s">
        <v>218</v>
      </c>
      <c r="B1" s="52"/>
      <c r="C1" s="52"/>
      <c r="D1" s="52"/>
      <c r="E1" s="52"/>
      <c r="F1" s="52"/>
      <c r="G1" s="52"/>
    </row>
    <row r="2" spans="1:15" ht="18" x14ac:dyDescent="0.25">
      <c r="A2" s="53" t="s">
        <v>14</v>
      </c>
      <c r="B2" s="53"/>
      <c r="C2" s="53"/>
      <c r="D2" s="53"/>
      <c r="E2" s="53"/>
      <c r="F2" s="53"/>
      <c r="G2" s="53"/>
    </row>
    <row r="3" spans="1:15" ht="18" x14ac:dyDescent="0.25">
      <c r="A3" s="53" t="s">
        <v>5</v>
      </c>
      <c r="B3" s="53"/>
      <c r="C3" s="53"/>
      <c r="D3" s="53"/>
      <c r="E3" s="53"/>
      <c r="F3" s="53"/>
      <c r="G3" s="53"/>
    </row>
    <row r="4" spans="1:15" x14ac:dyDescent="0.2">
      <c r="A4" s="4"/>
      <c r="B4" s="4"/>
      <c r="C4" s="4"/>
      <c r="D4" s="4"/>
      <c r="E4" s="4"/>
      <c r="F4" s="5"/>
      <c r="G4" s="5"/>
    </row>
    <row r="5" spans="1:15" ht="15.75" x14ac:dyDescent="0.25">
      <c r="A5" s="47" t="s">
        <v>0</v>
      </c>
      <c r="B5" s="47"/>
      <c r="C5" s="54" t="s">
        <v>216</v>
      </c>
      <c r="D5" s="54"/>
      <c r="E5" s="54"/>
      <c r="F5" s="54"/>
      <c r="G5" s="54"/>
    </row>
    <row r="6" spans="1:15" ht="15.75" x14ac:dyDescent="0.25">
      <c r="C6" s="8"/>
      <c r="D6" s="9"/>
      <c r="F6" s="7"/>
      <c r="G6" s="7"/>
    </row>
    <row r="7" spans="1:15" ht="15.75" x14ac:dyDescent="0.25">
      <c r="A7" s="47" t="s">
        <v>1</v>
      </c>
      <c r="B7" s="47"/>
      <c r="C7" s="10" t="s">
        <v>6</v>
      </c>
      <c r="D7" s="10"/>
      <c r="F7" s="11" t="s">
        <v>2</v>
      </c>
      <c r="G7" s="12" t="s">
        <v>12</v>
      </c>
    </row>
    <row r="8" spans="1:15" ht="15.75" x14ac:dyDescent="0.25">
      <c r="A8" s="47" t="s">
        <v>211</v>
      </c>
      <c r="B8" s="47"/>
      <c r="C8" s="10" t="s">
        <v>7</v>
      </c>
      <c r="D8" s="10"/>
      <c r="F8" s="11" t="s">
        <v>3</v>
      </c>
      <c r="G8" s="12" t="s">
        <v>12</v>
      </c>
    </row>
    <row r="9" spans="1:15" x14ac:dyDescent="0.2">
      <c r="F9" s="7"/>
      <c r="G9" s="7"/>
    </row>
    <row r="10" spans="1:15" ht="15.75" x14ac:dyDescent="0.25">
      <c r="A10" s="47" t="s">
        <v>13</v>
      </c>
      <c r="B10" s="47"/>
      <c r="C10" s="47"/>
      <c r="D10" s="50" t="s">
        <v>157</v>
      </c>
      <c r="E10" s="50"/>
      <c r="F10" s="50"/>
      <c r="G10" s="50"/>
    </row>
    <row r="11" spans="1:15" ht="15.75" thickBot="1" x14ac:dyDescent="0.25">
      <c r="C11" s="30" t="s">
        <v>158</v>
      </c>
      <c r="D11" s="31" t="s">
        <v>201</v>
      </c>
      <c r="E11" s="31" t="s">
        <v>202</v>
      </c>
      <c r="F11" s="31" t="s">
        <v>159</v>
      </c>
      <c r="G11" s="31" t="s">
        <v>160</v>
      </c>
    </row>
    <row r="12" spans="1:15" x14ac:dyDescent="0.2">
      <c r="C12" s="26">
        <v>2610</v>
      </c>
      <c r="D12" s="27"/>
      <c r="E12" s="27"/>
      <c r="F12" s="28"/>
      <c r="G12" s="28"/>
      <c r="H12" s="2"/>
      <c r="I12" s="2"/>
      <c r="J12" s="2"/>
      <c r="K12" s="2"/>
      <c r="L12" s="2"/>
      <c r="M12" s="2"/>
      <c r="N12" s="2"/>
      <c r="O12" s="2"/>
    </row>
    <row r="13" spans="1:15" x14ac:dyDescent="0.2">
      <c r="C13" s="26">
        <v>2620</v>
      </c>
      <c r="D13" s="27"/>
      <c r="E13" s="27"/>
      <c r="F13" s="28"/>
      <c r="G13" s="28"/>
      <c r="H13" s="2"/>
      <c r="I13" s="2"/>
      <c r="J13" s="2"/>
      <c r="K13" s="2"/>
      <c r="L13" s="2"/>
      <c r="M13" s="2"/>
      <c r="N13" s="2"/>
      <c r="O13" s="2"/>
    </row>
    <row r="14" spans="1:15" x14ac:dyDescent="0.2">
      <c r="C14" s="26">
        <v>2630</v>
      </c>
      <c r="D14" s="27"/>
      <c r="E14" s="27"/>
      <c r="F14" s="28"/>
      <c r="G14" s="28"/>
      <c r="H14" s="2"/>
      <c r="I14" s="2"/>
      <c r="J14" s="2"/>
      <c r="K14" s="2"/>
      <c r="L14" s="2"/>
      <c r="M14" s="2"/>
      <c r="N14" s="2"/>
      <c r="O14" s="2"/>
    </row>
    <row r="15" spans="1:15" x14ac:dyDescent="0.2">
      <c r="C15" s="26">
        <v>2640</v>
      </c>
      <c r="D15" s="27"/>
      <c r="E15" s="27"/>
      <c r="F15" s="28"/>
      <c r="G15" s="28"/>
      <c r="H15" s="2"/>
      <c r="I15" s="2"/>
      <c r="J15" s="2"/>
      <c r="K15" s="2"/>
      <c r="L15" s="2"/>
      <c r="M15" s="2"/>
      <c r="N15" s="2"/>
      <c r="O15" s="2"/>
    </row>
    <row r="16" spans="1:15" x14ac:dyDescent="0.2">
      <c r="C16" s="26">
        <v>2650</v>
      </c>
      <c r="D16" s="27"/>
      <c r="E16" s="27"/>
      <c r="F16" s="28"/>
      <c r="G16" s="28"/>
    </row>
    <row r="17" spans="1:8" x14ac:dyDescent="0.2">
      <c r="C17" s="26">
        <v>2660</v>
      </c>
      <c r="D17" s="27"/>
      <c r="E17" s="27"/>
      <c r="F17" s="28"/>
      <c r="G17" s="28"/>
    </row>
    <row r="18" spans="1:8" x14ac:dyDescent="0.2">
      <c r="C18" s="26">
        <v>5174</v>
      </c>
      <c r="D18" s="27"/>
      <c r="E18" s="27"/>
      <c r="F18" s="28"/>
      <c r="G18" s="28"/>
    </row>
    <row r="19" spans="1:8" x14ac:dyDescent="0.2">
      <c r="C19" s="26">
        <v>5274</v>
      </c>
      <c r="D19" s="27"/>
      <c r="E19" s="27"/>
      <c r="F19" s="28"/>
      <c r="G19" s="28"/>
    </row>
    <row r="20" spans="1:8" ht="15.75" thickBot="1" x14ac:dyDescent="0.25">
      <c r="D20" s="29">
        <f>SUM(D12:D19)</f>
        <v>0</v>
      </c>
      <c r="E20" s="29">
        <f>SUM(E12:E19)</f>
        <v>0</v>
      </c>
      <c r="F20" s="29">
        <f>SUM(F12:F19)</f>
        <v>0</v>
      </c>
      <c r="G20" s="29">
        <f>SUM(G12:G19)</f>
        <v>0</v>
      </c>
    </row>
    <row r="21" spans="1:8" ht="16.5" thickTop="1" x14ac:dyDescent="0.25">
      <c r="A21" s="47" t="s">
        <v>204</v>
      </c>
      <c r="B21" s="47"/>
      <c r="C21" s="47"/>
      <c r="F21" s="7"/>
      <c r="G21" s="7"/>
    </row>
    <row r="22" spans="1:8" x14ac:dyDescent="0.2">
      <c r="B22" s="49" t="s">
        <v>162</v>
      </c>
      <c r="C22" s="49"/>
      <c r="D22" s="49"/>
      <c r="E22" s="49"/>
      <c r="F22" s="49"/>
      <c r="G22" s="49"/>
    </row>
    <row r="23" spans="1:8" x14ac:dyDescent="0.2">
      <c r="B23" s="49"/>
      <c r="C23" s="49"/>
      <c r="D23" s="49"/>
      <c r="E23" s="49"/>
      <c r="F23" s="49"/>
      <c r="G23" s="49"/>
    </row>
    <row r="24" spans="1:8" ht="15.75" x14ac:dyDescent="0.25">
      <c r="D24" s="50" t="s">
        <v>157</v>
      </c>
      <c r="E24" s="50"/>
      <c r="F24" s="50"/>
      <c r="G24" s="50"/>
      <c r="H24" s="49" t="s">
        <v>163</v>
      </c>
    </row>
    <row r="25" spans="1:8" ht="15.75" thickBot="1" x14ac:dyDescent="0.25">
      <c r="B25" s="33" t="s">
        <v>172</v>
      </c>
      <c r="C25" s="30" t="s">
        <v>158</v>
      </c>
      <c r="D25" s="31" t="str">
        <f>D$11</f>
        <v>Fund A</v>
      </c>
      <c r="E25" s="31" t="str">
        <f>E$11</f>
        <v>Fund B</v>
      </c>
      <c r="F25" s="31" t="str">
        <f>F$11</f>
        <v>997</v>
      </c>
      <c r="G25" s="31" t="str">
        <f>G$11</f>
        <v>999</v>
      </c>
      <c r="H25" s="49"/>
    </row>
    <row r="26" spans="1:8" x14ac:dyDescent="0.2">
      <c r="B26" s="32" t="s">
        <v>173</v>
      </c>
      <c r="C26" s="26">
        <v>2610</v>
      </c>
      <c r="D26" s="27"/>
      <c r="E26" s="27"/>
      <c r="F26" s="28"/>
      <c r="G26" s="28"/>
      <c r="H26" s="1" t="s">
        <v>164</v>
      </c>
    </row>
    <row r="27" spans="1:8" x14ac:dyDescent="0.2">
      <c r="B27" s="32" t="s">
        <v>173</v>
      </c>
      <c r="C27" s="26">
        <v>2620</v>
      </c>
      <c r="D27" s="27"/>
      <c r="E27" s="27"/>
      <c r="F27" s="28"/>
      <c r="G27" s="28"/>
      <c r="H27" s="1" t="s">
        <v>165</v>
      </c>
    </row>
    <row r="28" spans="1:8" x14ac:dyDescent="0.2">
      <c r="B28" s="32" t="s">
        <v>173</v>
      </c>
      <c r="C28" s="26">
        <v>2630</v>
      </c>
      <c r="D28" s="27"/>
      <c r="E28" s="27"/>
      <c r="F28" s="28"/>
      <c r="G28" s="28"/>
      <c r="H28" s="1" t="s">
        <v>166</v>
      </c>
    </row>
    <row r="29" spans="1:8" x14ac:dyDescent="0.2">
      <c r="B29" s="32" t="s">
        <v>173</v>
      </c>
      <c r="C29" s="26">
        <v>2640</v>
      </c>
      <c r="D29" s="27"/>
      <c r="E29" s="27"/>
      <c r="F29" s="28"/>
      <c r="G29" s="28"/>
      <c r="H29" s="1" t="s">
        <v>167</v>
      </c>
    </row>
    <row r="30" spans="1:8" x14ac:dyDescent="0.2">
      <c r="B30" s="32" t="s">
        <v>173</v>
      </c>
      <c r="C30" s="26">
        <v>2650</v>
      </c>
      <c r="D30" s="27"/>
      <c r="E30" s="27"/>
      <c r="F30" s="28"/>
      <c r="G30" s="28"/>
      <c r="H30" s="1" t="s">
        <v>168</v>
      </c>
    </row>
    <row r="31" spans="1:8" x14ac:dyDescent="0.2">
      <c r="B31" s="32" t="s">
        <v>173</v>
      </c>
      <c r="C31" s="26">
        <v>2660</v>
      </c>
      <c r="D31" s="27"/>
      <c r="E31" s="27"/>
      <c r="F31" s="28"/>
      <c r="G31" s="28"/>
      <c r="H31" s="1" t="s">
        <v>169</v>
      </c>
    </row>
    <row r="32" spans="1:8" x14ac:dyDescent="0.2">
      <c r="B32" s="32" t="s">
        <v>173</v>
      </c>
      <c r="C32" s="26">
        <v>5174</v>
      </c>
      <c r="D32" s="27"/>
      <c r="E32" s="27"/>
      <c r="F32" s="28"/>
      <c r="G32" s="28"/>
      <c r="H32" s="1" t="s">
        <v>170</v>
      </c>
    </row>
    <row r="33" spans="1:8" ht="15.75" x14ac:dyDescent="0.25">
      <c r="B33" s="32" t="s">
        <v>173</v>
      </c>
      <c r="C33" s="26">
        <v>5274</v>
      </c>
      <c r="D33" s="27"/>
      <c r="E33" s="27"/>
      <c r="F33" s="28"/>
      <c r="G33" s="28"/>
      <c r="H33" s="1" t="s">
        <v>171</v>
      </c>
    </row>
    <row r="34" spans="1:8" ht="15.75" thickBot="1" x14ac:dyDescent="0.25">
      <c r="D34" s="29">
        <f>SUM(D26,D28,D30)-SUM(D27,D29,D31,D32:D33)</f>
        <v>0</v>
      </c>
      <c r="E34" s="29">
        <f>SUM(E26,E28,E30)-SUM(E27,E29,E31,E32:E33)</f>
        <v>0</v>
      </c>
      <c r="F34" s="29">
        <f>SUM(F26,F28,F30)-SUM(F27,F29,F31,F32:F33)</f>
        <v>0</v>
      </c>
      <c r="G34" s="29">
        <f>SUM(G26,G28,G30)-SUM(G27,G29,G31,G32:G33)</f>
        <v>0</v>
      </c>
    </row>
    <row r="35" spans="1:8" ht="16.5" thickTop="1" x14ac:dyDescent="0.25">
      <c r="A35" s="47" t="s">
        <v>10</v>
      </c>
      <c r="B35" s="47"/>
      <c r="C35" s="47"/>
      <c r="F35" s="7"/>
      <c r="G35" s="7"/>
    </row>
    <row r="36" spans="1:8" x14ac:dyDescent="0.2">
      <c r="B36" s="48" t="s">
        <v>208</v>
      </c>
      <c r="C36" s="48"/>
      <c r="D36" s="48"/>
      <c r="E36" s="48"/>
      <c r="F36" s="48"/>
      <c r="G36" s="48"/>
    </row>
    <row r="37" spans="1:8" ht="15.75" x14ac:dyDescent="0.25">
      <c r="D37" s="50" t="s">
        <v>157</v>
      </c>
      <c r="E37" s="50"/>
      <c r="F37" s="50"/>
      <c r="G37" s="50"/>
    </row>
    <row r="38" spans="1:8" ht="15.75" thickBot="1" x14ac:dyDescent="0.25">
      <c r="C38" s="30" t="s">
        <v>158</v>
      </c>
      <c r="D38" s="31" t="str">
        <f>D$11</f>
        <v>Fund A</v>
      </c>
      <c r="E38" s="31" t="str">
        <f>E$11</f>
        <v>Fund B</v>
      </c>
      <c r="F38" s="31" t="str">
        <f>F$11</f>
        <v>997</v>
      </c>
      <c r="G38" s="31" t="str">
        <f>G$11</f>
        <v>999</v>
      </c>
    </row>
    <row r="39" spans="1:8" x14ac:dyDescent="0.2">
      <c r="C39" s="26">
        <v>2610</v>
      </c>
      <c r="D39" s="27">
        <f>D26-D12</f>
        <v>0</v>
      </c>
      <c r="E39" s="27">
        <f>E26-E12</f>
        <v>0</v>
      </c>
      <c r="F39" s="27">
        <f>F26-F12</f>
        <v>0</v>
      </c>
      <c r="G39" s="27">
        <f>G26-G12</f>
        <v>0</v>
      </c>
    </row>
    <row r="40" spans="1:8" x14ac:dyDescent="0.2">
      <c r="C40" s="26">
        <v>2620</v>
      </c>
      <c r="D40" s="27">
        <f>SUM(D13,D27)</f>
        <v>0</v>
      </c>
      <c r="E40" s="27">
        <f>SUM(E13,E27)</f>
        <v>0</v>
      </c>
      <c r="F40" s="27">
        <f>SUM(F13,F27)</f>
        <v>0</v>
      </c>
      <c r="G40" s="27">
        <f>SUM(G13,G27)</f>
        <v>0</v>
      </c>
    </row>
    <row r="41" spans="1:8" x14ac:dyDescent="0.2">
      <c r="C41" s="26">
        <v>2630</v>
      </c>
      <c r="D41" s="27">
        <f>D28-D14</f>
        <v>0</v>
      </c>
      <c r="E41" s="27">
        <f>E28-E14</f>
        <v>0</v>
      </c>
      <c r="F41" s="27">
        <f>F28-F14</f>
        <v>0</v>
      </c>
      <c r="G41" s="27">
        <f>G28-G14</f>
        <v>0</v>
      </c>
    </row>
    <row r="42" spans="1:8" x14ac:dyDescent="0.2">
      <c r="C42" s="26">
        <v>2640</v>
      </c>
      <c r="D42" s="27">
        <f>SUM(D15,D29)</f>
        <v>0</v>
      </c>
      <c r="E42" s="27">
        <f>SUM(E15,E29)</f>
        <v>0</v>
      </c>
      <c r="F42" s="27">
        <f>SUM(F15,F29)</f>
        <v>0</v>
      </c>
      <c r="G42" s="27">
        <f>SUM(G15,G29)</f>
        <v>0</v>
      </c>
    </row>
    <row r="43" spans="1:8" x14ac:dyDescent="0.2">
      <c r="C43" s="26">
        <v>2650</v>
      </c>
      <c r="D43" s="27">
        <f>D30-D16</f>
        <v>0</v>
      </c>
      <c r="E43" s="27">
        <f>E30-E16</f>
        <v>0</v>
      </c>
      <c r="F43" s="27">
        <f>F30-F16</f>
        <v>0</v>
      </c>
      <c r="G43" s="27">
        <f>G30-G16</f>
        <v>0</v>
      </c>
    </row>
    <row r="44" spans="1:8" x14ac:dyDescent="0.2">
      <c r="C44" s="26">
        <v>2660</v>
      </c>
      <c r="D44" s="27">
        <f t="shared" ref="D44:G46" si="0">SUM(D17,D31)</f>
        <v>0</v>
      </c>
      <c r="E44" s="27">
        <f t="shared" si="0"/>
        <v>0</v>
      </c>
      <c r="F44" s="27">
        <f t="shared" si="0"/>
        <v>0</v>
      </c>
      <c r="G44" s="27">
        <f t="shared" si="0"/>
        <v>0</v>
      </c>
    </row>
    <row r="45" spans="1:8" x14ac:dyDescent="0.2">
      <c r="C45" s="26">
        <v>5174</v>
      </c>
      <c r="D45" s="27">
        <f t="shared" si="0"/>
        <v>0</v>
      </c>
      <c r="E45" s="27">
        <f t="shared" si="0"/>
        <v>0</v>
      </c>
      <c r="F45" s="27">
        <f t="shared" si="0"/>
        <v>0</v>
      </c>
      <c r="G45" s="27">
        <f t="shared" si="0"/>
        <v>0</v>
      </c>
    </row>
    <row r="46" spans="1:8" x14ac:dyDescent="0.2">
      <c r="C46" s="26">
        <v>5274</v>
      </c>
      <c r="D46" s="27">
        <f t="shared" si="0"/>
        <v>0</v>
      </c>
      <c r="E46" s="27">
        <f t="shared" si="0"/>
        <v>0</v>
      </c>
      <c r="F46" s="27">
        <f t="shared" si="0"/>
        <v>0</v>
      </c>
      <c r="G46" s="27">
        <f t="shared" si="0"/>
        <v>0</v>
      </c>
    </row>
    <row r="47" spans="1:8" ht="15.75" thickBot="1" x14ac:dyDescent="0.25">
      <c r="D47" s="29">
        <f>SUM(D39:D46)</f>
        <v>0</v>
      </c>
      <c r="E47" s="29">
        <f>SUM(E39:E46)</f>
        <v>0</v>
      </c>
      <c r="F47" s="29">
        <f>SUM(F39:F46)</f>
        <v>0</v>
      </c>
      <c r="G47" s="29">
        <f>SUM(G39:G46)</f>
        <v>0</v>
      </c>
    </row>
    <row r="48" spans="1:8" ht="15.75" thickTop="1" x14ac:dyDescent="0.2"/>
    <row r="49" spans="1:9" ht="15.75" x14ac:dyDescent="0.25">
      <c r="D49" s="50" t="s">
        <v>157</v>
      </c>
      <c r="E49" s="50"/>
      <c r="F49" s="50"/>
      <c r="G49" s="50"/>
      <c r="H49" s="3"/>
      <c r="I49" s="3"/>
    </row>
    <row r="50" spans="1:9" ht="16.5" thickBot="1" x14ac:dyDescent="0.3">
      <c r="A50" s="47" t="s">
        <v>11</v>
      </c>
      <c r="B50" s="47"/>
      <c r="C50" s="47"/>
      <c r="D50" s="31" t="str">
        <f>D$11</f>
        <v>Fund A</v>
      </c>
      <c r="E50" s="31" t="str">
        <f>E$11</f>
        <v>Fund B</v>
      </c>
      <c r="F50" s="31" t="str">
        <f>F$11</f>
        <v>997</v>
      </c>
      <c r="G50" s="31" t="str">
        <f>G$11</f>
        <v>999</v>
      </c>
      <c r="H50" s="3" t="s">
        <v>15</v>
      </c>
      <c r="I50" s="3"/>
    </row>
    <row r="51" spans="1:9" x14ac:dyDescent="0.2">
      <c r="B51" s="13" t="s">
        <v>161</v>
      </c>
      <c r="F51" s="14">
        <v>0</v>
      </c>
      <c r="G51" s="7"/>
      <c r="H51" s="6" t="s">
        <v>16</v>
      </c>
      <c r="I51" s="3"/>
    </row>
    <row r="52" spans="1:9" x14ac:dyDescent="0.2">
      <c r="B52" s="13" t="s">
        <v>161</v>
      </c>
      <c r="F52" s="14">
        <v>0</v>
      </c>
      <c r="G52" s="7"/>
      <c r="H52" s="6" t="s">
        <v>16</v>
      </c>
      <c r="I52" s="3"/>
    </row>
    <row r="53" spans="1:9" x14ac:dyDescent="0.2">
      <c r="B53" s="13" t="s">
        <v>161</v>
      </c>
      <c r="F53" s="14">
        <v>0</v>
      </c>
      <c r="G53" s="7"/>
      <c r="H53" s="6" t="s">
        <v>16</v>
      </c>
      <c r="I53" s="3"/>
    </row>
    <row r="54" spans="1:9" ht="16.5" thickBot="1" x14ac:dyDescent="0.3">
      <c r="B54" s="15" t="s">
        <v>4</v>
      </c>
      <c r="D54" s="25">
        <f>SUM(D51:D53)</f>
        <v>0</v>
      </c>
      <c r="E54" s="25">
        <f>SUM(E51:E53)</f>
        <v>0</v>
      </c>
      <c r="F54" s="25">
        <f>SUM(F51:F53)</f>
        <v>0</v>
      </c>
      <c r="G54" s="25">
        <f>SUM(G51:G53)</f>
        <v>0</v>
      </c>
      <c r="H54" s="13"/>
      <c r="I54" s="3"/>
    </row>
    <row r="55" spans="1:9" ht="15.75" thickTop="1" x14ac:dyDescent="0.2">
      <c r="B55" s="13"/>
      <c r="F55" s="14"/>
      <c r="G55" s="7"/>
      <c r="H55" s="13"/>
      <c r="I55" s="3"/>
    </row>
    <row r="56" spans="1:9" ht="16.5" thickBot="1" x14ac:dyDescent="0.3">
      <c r="A56" s="51" t="s">
        <v>8</v>
      </c>
      <c r="B56" s="51"/>
      <c r="C56" s="51"/>
      <c r="D56" s="29">
        <f>SUM(D54,D47)</f>
        <v>0</v>
      </c>
      <c r="E56" s="29">
        <f t="shared" ref="E56:G56" si="1">SUM(E54,E47)</f>
        <v>0</v>
      </c>
      <c r="F56" s="29">
        <f t="shared" si="1"/>
        <v>0</v>
      </c>
      <c r="G56" s="29">
        <f t="shared" si="1"/>
        <v>0</v>
      </c>
      <c r="H56" s="13"/>
      <c r="I56" s="3"/>
    </row>
    <row r="57" spans="1:9" ht="15.75" thickTop="1" x14ac:dyDescent="0.2">
      <c r="B57" s="13"/>
      <c r="F57" s="14"/>
      <c r="G57" s="7"/>
      <c r="H57" s="13"/>
      <c r="I57" s="3"/>
    </row>
    <row r="58" spans="1:9" ht="15.75" x14ac:dyDescent="0.25">
      <c r="A58" s="47" t="s">
        <v>9</v>
      </c>
      <c r="B58" s="47"/>
      <c r="C58" s="47"/>
      <c r="E58" s="3"/>
      <c r="F58" s="7"/>
      <c r="G58" s="7"/>
      <c r="H58" s="3"/>
      <c r="I58" s="3"/>
    </row>
  </sheetData>
  <mergeCells count="20">
    <mergeCell ref="A7:B7"/>
    <mergeCell ref="A1:G1"/>
    <mergeCell ref="A2:G2"/>
    <mergeCell ref="A3:G3"/>
    <mergeCell ref="A5:B5"/>
    <mergeCell ref="C5:G5"/>
    <mergeCell ref="A8:B8"/>
    <mergeCell ref="A10:C10"/>
    <mergeCell ref="D10:G10"/>
    <mergeCell ref="A21:C21"/>
    <mergeCell ref="B22:G23"/>
    <mergeCell ref="A58:C58"/>
    <mergeCell ref="B36:G36"/>
    <mergeCell ref="H24:H25"/>
    <mergeCell ref="A35:C35"/>
    <mergeCell ref="D37:G37"/>
    <mergeCell ref="D49:G49"/>
    <mergeCell ref="A50:C50"/>
    <mergeCell ref="A56:C56"/>
    <mergeCell ref="D24:G24"/>
  </mergeCells>
  <printOptions horizontalCentered="1" verticalCentered="1"/>
  <pageMargins left="0.5" right="0.25" top="0.5" bottom="0.25" header="0" footer="0"/>
  <pageSetup scale="81" orientation="landscape" r:id="rId1"/>
  <headerFooter alignWithMargins="0">
    <oddFooter>&amp;L&amp;F&amp;C&amp;P&amp;R&amp;D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O58"/>
  <sheetViews>
    <sheetView zoomScale="90" zoomScaleNormal="90" workbookViewId="0">
      <selection sqref="A1:G1"/>
    </sheetView>
  </sheetViews>
  <sheetFormatPr defaultColWidth="9.140625" defaultRowHeight="15" x14ac:dyDescent="0.2"/>
  <cols>
    <col min="1" max="1" width="4.7109375" style="1" customWidth="1"/>
    <col min="2" max="2" width="40.85546875" style="1" bestFit="1" customWidth="1"/>
    <col min="3" max="3" width="17.28515625" style="1" bestFit="1" customWidth="1"/>
    <col min="4" max="5" width="14.28515625" style="1" bestFit="1" customWidth="1"/>
    <col min="6" max="6" width="17.85546875" style="2" bestFit="1" customWidth="1"/>
    <col min="7" max="7" width="11.7109375" style="2" bestFit="1" customWidth="1"/>
    <col min="8" max="8" width="115.28515625" style="1" bestFit="1" customWidth="1"/>
    <col min="9" max="16384" width="9.140625" style="1"/>
  </cols>
  <sheetData>
    <row r="1" spans="1:15" ht="20.25" customHeight="1" x14ac:dyDescent="0.3">
      <c r="A1" s="52" t="s">
        <v>218</v>
      </c>
      <c r="B1" s="52"/>
      <c r="C1" s="52"/>
      <c r="D1" s="52"/>
      <c r="E1" s="52"/>
      <c r="F1" s="52"/>
      <c r="G1" s="52"/>
      <c r="H1" s="55"/>
    </row>
    <row r="2" spans="1:15" ht="18" x14ac:dyDescent="0.25">
      <c r="A2" s="53" t="s">
        <v>155</v>
      </c>
      <c r="B2" s="53"/>
      <c r="C2" s="53"/>
      <c r="D2" s="53"/>
      <c r="E2" s="53"/>
      <c r="F2" s="53"/>
      <c r="G2" s="53"/>
      <c r="H2" s="55"/>
    </row>
    <row r="3" spans="1:15" ht="18" x14ac:dyDescent="0.25">
      <c r="A3" s="56" t="s">
        <v>156</v>
      </c>
      <c r="B3" s="53"/>
      <c r="C3" s="53"/>
      <c r="D3" s="53"/>
      <c r="E3" s="53"/>
      <c r="F3" s="53"/>
      <c r="G3" s="53"/>
      <c r="H3" s="55"/>
    </row>
    <row r="4" spans="1:15" x14ac:dyDescent="0.2">
      <c r="A4" s="4"/>
      <c r="B4" s="4"/>
      <c r="C4" s="4"/>
      <c r="D4" s="4"/>
      <c r="E4" s="4"/>
      <c r="F4" s="5"/>
      <c r="G4" s="5"/>
    </row>
    <row r="5" spans="1:15" ht="15.75" x14ac:dyDescent="0.25">
      <c r="A5" s="47" t="s">
        <v>0</v>
      </c>
      <c r="B5" s="47"/>
      <c r="C5" s="54" t="s">
        <v>216</v>
      </c>
      <c r="D5" s="54"/>
      <c r="E5" s="54"/>
      <c r="F5" s="54"/>
      <c r="G5" s="54"/>
    </row>
    <row r="6" spans="1:15" ht="15.75" x14ac:dyDescent="0.25">
      <c r="C6" s="8"/>
      <c r="D6" s="9"/>
      <c r="F6" s="7"/>
      <c r="G6" s="7"/>
    </row>
    <row r="7" spans="1:15" ht="15.75" x14ac:dyDescent="0.25">
      <c r="A7" s="47" t="s">
        <v>1</v>
      </c>
      <c r="B7" s="47"/>
      <c r="C7" s="10" t="s">
        <v>6</v>
      </c>
      <c r="D7" s="10"/>
      <c r="F7" s="11" t="s">
        <v>2</v>
      </c>
      <c r="G7" s="12" t="s">
        <v>12</v>
      </c>
    </row>
    <row r="8" spans="1:15" ht="15.75" x14ac:dyDescent="0.25">
      <c r="A8" s="47" t="s">
        <v>211</v>
      </c>
      <c r="B8" s="47"/>
      <c r="C8" s="10" t="s">
        <v>7</v>
      </c>
      <c r="D8" s="10"/>
      <c r="F8" s="11" t="s">
        <v>3</v>
      </c>
      <c r="G8" s="12" t="s">
        <v>12</v>
      </c>
    </row>
    <row r="9" spans="1:15" x14ac:dyDescent="0.2">
      <c r="F9" s="7"/>
      <c r="G9" s="7"/>
    </row>
    <row r="10" spans="1:15" ht="15.75" x14ac:dyDescent="0.25">
      <c r="A10" s="47" t="s">
        <v>13</v>
      </c>
      <c r="B10" s="47"/>
      <c r="C10" s="47"/>
      <c r="D10" s="50" t="s">
        <v>157</v>
      </c>
      <c r="E10" s="50"/>
      <c r="F10" s="50"/>
      <c r="G10" s="50"/>
    </row>
    <row r="11" spans="1:15" ht="15.75" thickBot="1" x14ac:dyDescent="0.25">
      <c r="C11" s="30" t="s">
        <v>158</v>
      </c>
      <c r="D11" s="31">
        <v>608</v>
      </c>
      <c r="E11" s="31">
        <v>609</v>
      </c>
      <c r="F11" s="31" t="s">
        <v>159</v>
      </c>
      <c r="G11" s="31" t="s">
        <v>160</v>
      </c>
    </row>
    <row r="12" spans="1:15" x14ac:dyDescent="0.2">
      <c r="C12" s="26">
        <v>2610</v>
      </c>
      <c r="D12" s="27">
        <v>0</v>
      </c>
      <c r="E12" s="27">
        <v>0</v>
      </c>
      <c r="F12" s="28"/>
      <c r="G12" s="28"/>
      <c r="H12" s="2"/>
      <c r="I12" s="2"/>
      <c r="J12" s="2"/>
      <c r="K12" s="2"/>
      <c r="L12" s="2"/>
      <c r="M12" s="2"/>
      <c r="N12" s="2"/>
      <c r="O12" s="2"/>
    </row>
    <row r="13" spans="1:15" x14ac:dyDescent="0.2">
      <c r="C13" s="26">
        <v>2620</v>
      </c>
      <c r="D13" s="27">
        <v>0</v>
      </c>
      <c r="E13" s="27">
        <v>0</v>
      </c>
      <c r="F13" s="28"/>
      <c r="G13" s="28"/>
      <c r="H13" s="2"/>
      <c r="I13" s="2"/>
      <c r="J13" s="2"/>
      <c r="K13" s="2"/>
      <c r="L13" s="2"/>
      <c r="M13" s="2"/>
      <c r="N13" s="2"/>
      <c r="O13" s="2"/>
    </row>
    <row r="14" spans="1:15" x14ac:dyDescent="0.2">
      <c r="C14" s="26">
        <v>2630</v>
      </c>
      <c r="D14" s="27">
        <f>'General Ledger Summary Flexible'!AD11</f>
        <v>12346413.99</v>
      </c>
      <c r="E14" s="27">
        <f>'General Ledger Summary Flexible'!AD18</f>
        <v>12268248.48</v>
      </c>
      <c r="F14" s="28">
        <f>'General Ledger Summary Flexible'!AD25</f>
        <v>1611061.96</v>
      </c>
      <c r="G14" s="28"/>
      <c r="H14" s="2"/>
      <c r="I14" s="2"/>
      <c r="J14" s="2"/>
      <c r="K14" s="2"/>
      <c r="L14" s="2"/>
      <c r="M14" s="2"/>
      <c r="N14" s="2"/>
      <c r="O14" s="2"/>
    </row>
    <row r="15" spans="1:15" x14ac:dyDescent="0.2">
      <c r="C15" s="26">
        <v>2640</v>
      </c>
      <c r="D15" s="27">
        <f>'General Ledger Summary Flexible'!AD12</f>
        <v>-5972544.4800000004</v>
      </c>
      <c r="E15" s="27">
        <f>'General Ledger Summary Flexible'!AD19</f>
        <v>-5845577.8899999997</v>
      </c>
      <c r="F15" s="28">
        <f>'General Ledger Summary Flexible'!AD26</f>
        <v>-811423.58</v>
      </c>
      <c r="G15" s="28"/>
      <c r="H15" s="2"/>
      <c r="I15" s="2"/>
      <c r="J15" s="2"/>
      <c r="K15" s="2"/>
      <c r="L15" s="2"/>
      <c r="M15" s="2"/>
      <c r="N15" s="2"/>
      <c r="O15" s="2"/>
    </row>
    <row r="16" spans="1:15" x14ac:dyDescent="0.2">
      <c r="C16" s="26">
        <v>2650</v>
      </c>
      <c r="D16" s="27">
        <v>0</v>
      </c>
      <c r="E16" s="27">
        <v>0</v>
      </c>
      <c r="F16" s="28"/>
      <c r="G16" s="28"/>
    </row>
    <row r="17" spans="1:8" x14ac:dyDescent="0.2">
      <c r="C17" s="26">
        <v>2660</v>
      </c>
      <c r="D17" s="27">
        <v>0</v>
      </c>
      <c r="E17" s="27">
        <v>0</v>
      </c>
      <c r="F17" s="28"/>
      <c r="G17" s="28"/>
    </row>
    <row r="18" spans="1:8" x14ac:dyDescent="0.2">
      <c r="C18" s="26">
        <v>5174</v>
      </c>
      <c r="D18" s="27">
        <f>'General Ledger Summary Flexible'!AD13</f>
        <v>-2124627.77</v>
      </c>
      <c r="E18" s="27">
        <f>'General Ledger Summary Flexible'!AD20</f>
        <v>-2094339.74</v>
      </c>
      <c r="F18" s="28"/>
      <c r="G18" s="28">
        <f>'General Ledger Summary Flexible'!AD30</f>
        <v>-290985.74</v>
      </c>
    </row>
    <row r="19" spans="1:8" x14ac:dyDescent="0.2">
      <c r="C19" s="26">
        <v>5274</v>
      </c>
      <c r="D19" s="27">
        <f>'General Ledger Summary Flexible'!AD14</f>
        <v>-4372982.22</v>
      </c>
      <c r="E19" s="27">
        <f>'General Ledger Summary Flexible'!AD21</f>
        <v>-4451118.9000000004</v>
      </c>
      <c r="F19" s="28"/>
      <c r="G19" s="28">
        <f>'General Ledger Summary Flexible'!AD31</f>
        <v>-525856.28</v>
      </c>
    </row>
    <row r="20" spans="1:8" ht="15" customHeight="1" thickBot="1" x14ac:dyDescent="0.25">
      <c r="D20" s="29">
        <f>SUM(D12:D19)</f>
        <v>-123740.47999999952</v>
      </c>
      <c r="E20" s="29">
        <f>SUM(E12:E19)</f>
        <v>-122788.04999999981</v>
      </c>
      <c r="F20" s="29">
        <f>SUM(F12:F19)</f>
        <v>799638.38</v>
      </c>
      <c r="G20" s="29">
        <f>SUM(G12:G19)</f>
        <v>-816842.02</v>
      </c>
      <c r="H20" s="55"/>
    </row>
    <row r="21" spans="1:8" ht="16.5" thickTop="1" x14ac:dyDescent="0.25">
      <c r="A21" s="47" t="s">
        <v>204</v>
      </c>
      <c r="B21" s="47"/>
      <c r="C21" s="47"/>
      <c r="F21" s="7"/>
      <c r="G21" s="7"/>
      <c r="H21" s="55"/>
    </row>
    <row r="22" spans="1:8" x14ac:dyDescent="0.2">
      <c r="B22" s="49" t="s">
        <v>210</v>
      </c>
      <c r="C22" s="49"/>
      <c r="D22" s="49"/>
      <c r="E22" s="49"/>
      <c r="F22" s="49"/>
      <c r="G22" s="49"/>
      <c r="H22" s="55"/>
    </row>
    <row r="23" spans="1:8" x14ac:dyDescent="0.2">
      <c r="B23" s="49"/>
      <c r="C23" s="49"/>
      <c r="D23" s="49"/>
      <c r="E23" s="49"/>
      <c r="F23" s="49"/>
      <c r="G23" s="49"/>
      <c r="H23" s="55"/>
    </row>
    <row r="24" spans="1:8" ht="15.75" x14ac:dyDescent="0.25">
      <c r="D24" s="50" t="s">
        <v>157</v>
      </c>
      <c r="E24" s="50"/>
      <c r="F24" s="50"/>
      <c r="G24" s="50"/>
      <c r="H24" s="49" t="s">
        <v>163</v>
      </c>
    </row>
    <row r="25" spans="1:8" ht="15.75" thickBot="1" x14ac:dyDescent="0.25">
      <c r="B25" s="33" t="s">
        <v>172</v>
      </c>
      <c r="C25" s="30" t="s">
        <v>158</v>
      </c>
      <c r="D25" s="31">
        <f>$D$11</f>
        <v>608</v>
      </c>
      <c r="E25" s="31">
        <f>$E$11</f>
        <v>609</v>
      </c>
      <c r="F25" s="31" t="str">
        <f>$F$11</f>
        <v>997</v>
      </c>
      <c r="G25" s="31" t="str">
        <f>$G$11</f>
        <v>999</v>
      </c>
      <c r="H25" s="49"/>
    </row>
    <row r="26" spans="1:8" x14ac:dyDescent="0.2">
      <c r="B26" s="32" t="s">
        <v>173</v>
      </c>
      <c r="C26" s="26">
        <v>2610</v>
      </c>
      <c r="D26" s="27"/>
      <c r="E26" s="27"/>
      <c r="F26" s="28"/>
      <c r="G26" s="28"/>
      <c r="H26" s="1" t="s">
        <v>164</v>
      </c>
    </row>
    <row r="27" spans="1:8" x14ac:dyDescent="0.2">
      <c r="B27" s="32" t="s">
        <v>173</v>
      </c>
      <c r="C27" s="26">
        <v>2620</v>
      </c>
      <c r="D27" s="27"/>
      <c r="E27" s="27"/>
      <c r="F27" s="28"/>
      <c r="G27" s="28"/>
      <c r="H27" s="1" t="s">
        <v>165</v>
      </c>
    </row>
    <row r="28" spans="1:8" x14ac:dyDescent="0.2">
      <c r="B28" s="32" t="s">
        <v>173</v>
      </c>
      <c r="C28" s="26">
        <v>2630</v>
      </c>
      <c r="D28" s="27">
        <f>'Lease - Fund (Rollforward)'!M204</f>
        <v>12346415</v>
      </c>
      <c r="E28" s="27">
        <f>'Lease - Fund (Rollforward)'!M255</f>
        <v>12268249</v>
      </c>
      <c r="F28" s="28">
        <f>'Lease - Fund (Rollforward)'!M12+'Lease - Fund (Rollforward)'!M44+'Lease - Fund (Rollforward)'!M91+'Lease - Fund (Rollforward)'!M138+'Lease - Fund (Rollforward)'!M170+'Lease - Fund (Rollforward)'!M304</f>
        <v>1611064</v>
      </c>
      <c r="G28" s="28"/>
      <c r="H28" s="1" t="s">
        <v>166</v>
      </c>
    </row>
    <row r="29" spans="1:8" x14ac:dyDescent="0.2">
      <c r="B29" s="32" t="s">
        <v>173</v>
      </c>
      <c r="C29" s="26">
        <v>2640</v>
      </c>
      <c r="D29" s="27">
        <f>'Lease - Fund (Rollforward)'!M228</f>
        <v>5972544</v>
      </c>
      <c r="E29" s="27">
        <f>'Lease - Fund (Rollforward)'!M279</f>
        <v>5845577</v>
      </c>
      <c r="F29" s="28">
        <f>'Lease - Fund (Rollforward)'!M19+'Lease - Fund (Rollforward)'!M66+'Lease - Fund (Rollforward)'!M113+'Lease - Fund (Rollforward)'!M160+'Lease - Fund (Rollforward)'!M177+'Lease - Fund (Rollforward)'!M326</f>
        <v>811422</v>
      </c>
      <c r="G29" s="28"/>
      <c r="H29" s="1" t="s">
        <v>167</v>
      </c>
    </row>
    <row r="30" spans="1:8" x14ac:dyDescent="0.2">
      <c r="B30" s="32" t="s">
        <v>173</v>
      </c>
      <c r="C30" s="26">
        <v>2650</v>
      </c>
      <c r="D30" s="27"/>
      <c r="E30" s="27"/>
      <c r="F30" s="28"/>
      <c r="G30" s="28"/>
      <c r="H30" s="1" t="s">
        <v>168</v>
      </c>
    </row>
    <row r="31" spans="1:8" x14ac:dyDescent="0.2">
      <c r="B31" s="32" t="s">
        <v>173</v>
      </c>
      <c r="C31" s="26">
        <v>2660</v>
      </c>
      <c r="D31" s="27"/>
      <c r="E31" s="27"/>
      <c r="F31" s="28"/>
      <c r="G31" s="28"/>
      <c r="H31" s="1" t="s">
        <v>169</v>
      </c>
    </row>
    <row r="32" spans="1:8" x14ac:dyDescent="0.2">
      <c r="B32" s="32" t="s">
        <v>173</v>
      </c>
      <c r="C32" s="26">
        <v>5174</v>
      </c>
      <c r="D32" s="27">
        <f>'Lease - Fund (Rollforward)'!G206</f>
        <v>2124629</v>
      </c>
      <c r="E32" s="27">
        <f>'Lease - Fund (Rollforward)'!G257</f>
        <v>2094340</v>
      </c>
      <c r="F32" s="28"/>
      <c r="G32" s="28">
        <f>'Lease - Fund (Rollforward)'!G14+'Lease - Fund (Rollforward)'!G46+'Lease - Fund (Rollforward)'!G93+'Lease - Fund (Rollforward)'!G140+'Lease - Fund (Rollforward)'!G172+'Lease - Fund (Rollforward)'!G306</f>
        <v>290988</v>
      </c>
      <c r="H32" s="1" t="s">
        <v>170</v>
      </c>
    </row>
    <row r="33" spans="1:8" ht="15.75" x14ac:dyDescent="0.25">
      <c r="B33" s="32" t="s">
        <v>173</v>
      </c>
      <c r="C33" s="26">
        <v>5274</v>
      </c>
      <c r="D33" s="27">
        <f>'Lease - Fund (Rollforward)'!F206-'Lease - Fund (Rollforward)'!G206</f>
        <v>4372981</v>
      </c>
      <c r="E33" s="27">
        <f>'Lease - Fund (Rollforward)'!F257-'Lease - Fund (Rollforward)'!G257</f>
        <v>4451119</v>
      </c>
      <c r="F33" s="28"/>
      <c r="G33" s="28">
        <f>'Lease - Fund (Rollforward)'!F14-'Lease - Fund (Rollforward)'!G14+'Lease - Fund (Rollforward)'!F46-'Lease - Fund (Rollforward)'!G46+'Lease - Fund (Rollforward)'!F93-'Lease - Fund (Rollforward)'!G93+'Lease - Fund (Rollforward)'!F140-'Lease - Fund (Rollforward)'!G140+'Lease - Fund (Rollforward)'!F172-'Lease - Fund (Rollforward)'!G172+'Lease - Fund (Rollforward)'!F306-'Lease - Fund (Rollforward)'!G306</f>
        <v>525854</v>
      </c>
      <c r="H33" s="1" t="s">
        <v>171</v>
      </c>
    </row>
    <row r="34" spans="1:8" ht="15.75" thickBot="1" x14ac:dyDescent="0.25">
      <c r="D34" s="29">
        <f>SUM(D26,D28,D30)-SUM(D27,D29,D31,D32:D33)</f>
        <v>-123739</v>
      </c>
      <c r="E34" s="29">
        <f>SUM(E26,E28,E30)-SUM(E27,E29,E31,E32:E33)</f>
        <v>-122787</v>
      </c>
      <c r="F34" s="29">
        <f>SUM(F26,F28,F30)-SUM(F27,F29,F31,F32:F33)</f>
        <v>799642</v>
      </c>
      <c r="G34" s="29">
        <f>SUM(G26,G28,G30)-SUM(G27,G29,G31,G32:G33)</f>
        <v>-816842</v>
      </c>
    </row>
    <row r="35" spans="1:8" ht="16.5" thickTop="1" x14ac:dyDescent="0.25">
      <c r="A35" s="47" t="s">
        <v>10</v>
      </c>
      <c r="B35" s="47"/>
      <c r="C35" s="47"/>
      <c r="F35" s="7"/>
      <c r="G35" s="7"/>
    </row>
    <row r="36" spans="1:8" x14ac:dyDescent="0.2">
      <c r="B36" s="48" t="s">
        <v>208</v>
      </c>
      <c r="C36" s="48"/>
      <c r="D36" s="48"/>
      <c r="E36" s="48"/>
      <c r="F36" s="48"/>
      <c r="G36" s="48"/>
    </row>
    <row r="37" spans="1:8" ht="15.75" x14ac:dyDescent="0.25">
      <c r="D37" s="50" t="s">
        <v>157</v>
      </c>
      <c r="E37" s="50"/>
      <c r="F37" s="50"/>
      <c r="G37" s="50"/>
    </row>
    <row r="38" spans="1:8" ht="15.75" thickBot="1" x14ac:dyDescent="0.25">
      <c r="C38" s="30" t="s">
        <v>158</v>
      </c>
      <c r="D38" s="31">
        <f>$D$11</f>
        <v>608</v>
      </c>
      <c r="E38" s="31">
        <f>$E$11</f>
        <v>609</v>
      </c>
      <c r="F38" s="31" t="str">
        <f>$F$11</f>
        <v>997</v>
      </c>
      <c r="G38" s="31" t="str">
        <f>$G$11</f>
        <v>999</v>
      </c>
    </row>
    <row r="39" spans="1:8" x14ac:dyDescent="0.2">
      <c r="C39" s="26">
        <v>2610</v>
      </c>
      <c r="D39" s="27">
        <f>D26-D12</f>
        <v>0</v>
      </c>
      <c r="E39" s="27">
        <f>E26-E12</f>
        <v>0</v>
      </c>
      <c r="F39" s="27">
        <f>F26-F12</f>
        <v>0</v>
      </c>
      <c r="G39" s="27">
        <f>G26-G12</f>
        <v>0</v>
      </c>
    </row>
    <row r="40" spans="1:8" x14ac:dyDescent="0.2">
      <c r="C40" s="26">
        <v>2620</v>
      </c>
      <c r="D40" s="27">
        <f>SUM(D13,D27)</f>
        <v>0</v>
      </c>
      <c r="E40" s="27">
        <f>SUM(E13,E27)</f>
        <v>0</v>
      </c>
      <c r="F40" s="27">
        <f>SUM(F13,F27)</f>
        <v>0</v>
      </c>
      <c r="G40" s="27">
        <f>SUM(G13,G27)</f>
        <v>0</v>
      </c>
    </row>
    <row r="41" spans="1:8" x14ac:dyDescent="0.2">
      <c r="C41" s="26">
        <v>2630</v>
      </c>
      <c r="D41" s="27">
        <f>D28-D14</f>
        <v>1.0099999997764826</v>
      </c>
      <c r="E41" s="27">
        <f>E28-E14</f>
        <v>0.51999999955296516</v>
      </c>
      <c r="F41" s="27">
        <f>F28-F14</f>
        <v>2.0400000000372529</v>
      </c>
      <c r="G41" s="27">
        <f>G28-G14</f>
        <v>0</v>
      </c>
    </row>
    <row r="42" spans="1:8" x14ac:dyDescent="0.2">
      <c r="C42" s="26">
        <v>2640</v>
      </c>
      <c r="D42" s="27">
        <f>SUM(D15,D29)</f>
        <v>-0.48000000044703484</v>
      </c>
      <c r="E42" s="27">
        <f>SUM(E15,E29)</f>
        <v>-0.88999999966472387</v>
      </c>
      <c r="F42" s="27">
        <f>SUM(F15,F29)</f>
        <v>-1.5799999999580905</v>
      </c>
      <c r="G42" s="27">
        <f>SUM(G15,G29)</f>
        <v>0</v>
      </c>
    </row>
    <row r="43" spans="1:8" x14ac:dyDescent="0.2">
      <c r="C43" s="26">
        <v>2650</v>
      </c>
      <c r="D43" s="27">
        <f>D30-D16</f>
        <v>0</v>
      </c>
      <c r="E43" s="27">
        <f>E30-E16</f>
        <v>0</v>
      </c>
      <c r="F43" s="27">
        <f>F30-F16</f>
        <v>0</v>
      </c>
      <c r="G43" s="27">
        <f>G30-G16</f>
        <v>0</v>
      </c>
    </row>
    <row r="44" spans="1:8" x14ac:dyDescent="0.2">
      <c r="C44" s="26">
        <v>2660</v>
      </c>
      <c r="D44" s="27">
        <f t="shared" ref="D44:G46" si="0">SUM(D17,D31)</f>
        <v>0</v>
      </c>
      <c r="E44" s="27">
        <f t="shared" si="0"/>
        <v>0</v>
      </c>
      <c r="F44" s="27">
        <f t="shared" si="0"/>
        <v>0</v>
      </c>
      <c r="G44" s="27">
        <f t="shared" si="0"/>
        <v>0</v>
      </c>
    </row>
    <row r="45" spans="1:8" x14ac:dyDescent="0.2">
      <c r="C45" s="26">
        <v>5174</v>
      </c>
      <c r="D45" s="27">
        <f t="shared" si="0"/>
        <v>1.2299999999813735</v>
      </c>
      <c r="E45" s="27">
        <f t="shared" si="0"/>
        <v>0.26000000000931323</v>
      </c>
      <c r="F45" s="27">
        <f t="shared" si="0"/>
        <v>0</v>
      </c>
      <c r="G45" s="27">
        <f t="shared" si="0"/>
        <v>2.2600000000093132</v>
      </c>
    </row>
    <row r="46" spans="1:8" x14ac:dyDescent="0.2">
      <c r="C46" s="26">
        <v>5274</v>
      </c>
      <c r="D46" s="27">
        <f t="shared" si="0"/>
        <v>-1.2199999997392297</v>
      </c>
      <c r="E46" s="27">
        <f t="shared" si="0"/>
        <v>9.999999962747097E-2</v>
      </c>
      <c r="F46" s="27">
        <f t="shared" si="0"/>
        <v>0</v>
      </c>
      <c r="G46" s="27">
        <f t="shared" si="0"/>
        <v>-2.2800000000279397</v>
      </c>
    </row>
    <row r="47" spans="1:8" ht="15.75" thickBot="1" x14ac:dyDescent="0.25">
      <c r="D47" s="29">
        <f>SUM(D39:D46)</f>
        <v>0.53999999957159162</v>
      </c>
      <c r="E47" s="29">
        <f>SUM(E39:E46)</f>
        <v>-1.0000000474974513E-2</v>
      </c>
      <c r="F47" s="29">
        <f>SUM(F39:F46)</f>
        <v>0.46000000007916242</v>
      </c>
      <c r="G47" s="29">
        <f>SUM(G39:G46)</f>
        <v>-2.0000000018626451E-2</v>
      </c>
    </row>
    <row r="48" spans="1:8" ht="15.75" thickTop="1" x14ac:dyDescent="0.2"/>
    <row r="49" spans="1:9" ht="15.75" x14ac:dyDescent="0.25">
      <c r="D49" s="50" t="s">
        <v>157</v>
      </c>
      <c r="E49" s="50"/>
      <c r="F49" s="50"/>
      <c r="G49" s="50"/>
      <c r="H49" s="3"/>
      <c r="I49" s="3"/>
    </row>
    <row r="50" spans="1:9" ht="16.5" thickBot="1" x14ac:dyDescent="0.3">
      <c r="A50" s="47" t="s">
        <v>11</v>
      </c>
      <c r="B50" s="47"/>
      <c r="C50" s="47"/>
      <c r="D50" s="31">
        <f>$D$11</f>
        <v>608</v>
      </c>
      <c r="E50" s="31">
        <f>$E$11</f>
        <v>609</v>
      </c>
      <c r="F50" s="31" t="str">
        <f>$F$11</f>
        <v>997</v>
      </c>
      <c r="G50" s="31" t="str">
        <f>$G$11</f>
        <v>999</v>
      </c>
      <c r="H50" s="3" t="s">
        <v>15</v>
      </c>
      <c r="I50" s="3"/>
    </row>
    <row r="51" spans="1:9" x14ac:dyDescent="0.2">
      <c r="B51" s="13" t="s">
        <v>161</v>
      </c>
      <c r="F51" s="14">
        <v>0</v>
      </c>
      <c r="G51" s="7"/>
      <c r="H51" s="6" t="s">
        <v>16</v>
      </c>
      <c r="I51" s="3"/>
    </row>
    <row r="52" spans="1:9" x14ac:dyDescent="0.2">
      <c r="B52" s="13" t="s">
        <v>161</v>
      </c>
      <c r="F52" s="14">
        <v>0</v>
      </c>
      <c r="G52" s="7"/>
      <c r="H52" s="6" t="s">
        <v>16</v>
      </c>
      <c r="I52" s="3"/>
    </row>
    <row r="53" spans="1:9" x14ac:dyDescent="0.2">
      <c r="B53" s="13" t="s">
        <v>161</v>
      </c>
      <c r="F53" s="14">
        <v>0</v>
      </c>
      <c r="G53" s="7"/>
      <c r="H53" s="6" t="s">
        <v>16</v>
      </c>
      <c r="I53" s="3"/>
    </row>
    <row r="54" spans="1:9" ht="16.5" thickBot="1" x14ac:dyDescent="0.3">
      <c r="B54" s="15" t="s">
        <v>4</v>
      </c>
      <c r="D54" s="25">
        <f>SUM(D51:D53)</f>
        <v>0</v>
      </c>
      <c r="E54" s="25">
        <f>SUM(E51:E53)</f>
        <v>0</v>
      </c>
      <c r="F54" s="25">
        <f>SUM(F51:F53)</f>
        <v>0</v>
      </c>
      <c r="G54" s="25">
        <f>SUM(G51:G53)</f>
        <v>0</v>
      </c>
      <c r="H54" s="13"/>
      <c r="I54" s="3"/>
    </row>
    <row r="55" spans="1:9" ht="15.75" thickTop="1" x14ac:dyDescent="0.2">
      <c r="B55" s="13"/>
      <c r="F55" s="14"/>
      <c r="G55" s="7"/>
      <c r="H55" s="13"/>
      <c r="I55" s="3"/>
    </row>
    <row r="56" spans="1:9" ht="16.5" thickBot="1" x14ac:dyDescent="0.3">
      <c r="A56" s="51" t="s">
        <v>8</v>
      </c>
      <c r="B56" s="51"/>
      <c r="C56" s="51"/>
      <c r="D56" s="29">
        <f>SUM(D54,D47)</f>
        <v>0.53999999957159162</v>
      </c>
      <c r="E56" s="29">
        <f t="shared" ref="E56:G56" si="1">SUM(E54,E47)</f>
        <v>-1.0000000474974513E-2</v>
      </c>
      <c r="F56" s="29">
        <f t="shared" si="1"/>
        <v>0.46000000007916242</v>
      </c>
      <c r="G56" s="29">
        <f t="shared" si="1"/>
        <v>-2.0000000018626451E-2</v>
      </c>
      <c r="H56" s="13"/>
      <c r="I56" s="3"/>
    </row>
    <row r="57" spans="1:9" ht="15.75" thickTop="1" x14ac:dyDescent="0.2">
      <c r="B57" s="13"/>
      <c r="F57" s="14"/>
      <c r="G57" s="7"/>
      <c r="H57" s="13"/>
      <c r="I57" s="3"/>
    </row>
    <row r="58" spans="1:9" ht="15.75" x14ac:dyDescent="0.25">
      <c r="A58" s="47" t="s">
        <v>9</v>
      </c>
      <c r="B58" s="47"/>
      <c r="C58" s="47"/>
      <c r="E58" s="3"/>
      <c r="F58" s="7"/>
      <c r="G58" s="7"/>
      <c r="H58" s="3"/>
      <c r="I58" s="3"/>
    </row>
  </sheetData>
  <mergeCells count="23">
    <mergeCell ref="H1:H3"/>
    <mergeCell ref="H20:H21"/>
    <mergeCell ref="H22:H23"/>
    <mergeCell ref="A3:G3"/>
    <mergeCell ref="A1:G1"/>
    <mergeCell ref="A2:G2"/>
    <mergeCell ref="D10:G10"/>
    <mergeCell ref="C5:G5"/>
    <mergeCell ref="A58:C58"/>
    <mergeCell ref="A5:B5"/>
    <mergeCell ref="A7:B7"/>
    <mergeCell ref="A8:B8"/>
    <mergeCell ref="H24:H25"/>
    <mergeCell ref="B22:G23"/>
    <mergeCell ref="B36:G36"/>
    <mergeCell ref="D24:G24"/>
    <mergeCell ref="D37:G37"/>
    <mergeCell ref="D49:G49"/>
    <mergeCell ref="A56:C56"/>
    <mergeCell ref="A10:C10"/>
    <mergeCell ref="A21:C21"/>
    <mergeCell ref="A35:C35"/>
    <mergeCell ref="A50:C50"/>
  </mergeCells>
  <phoneticPr fontId="5" type="noConversion"/>
  <printOptions horizontalCentered="1" verticalCentered="1"/>
  <pageMargins left="0.5" right="0.25" top="0.5" bottom="0.25" header="0" footer="0"/>
  <pageSetup scale="81" orientation="landscape" r:id="rId1"/>
  <headerFooter alignWithMargins="0">
    <oddFooter>&amp;L&amp;F&amp;C&amp;P&amp;R&amp;D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5BA8-8E67-4F9F-8CF1-51FE4D77A4D4}">
  <sheetPr>
    <outlinePr summaryBelow="0"/>
    <pageSetUpPr autoPageBreaks="0"/>
  </sheetPr>
  <dimension ref="A1:AH110"/>
  <sheetViews>
    <sheetView zoomScaleNormal="100" workbookViewId="0">
      <selection sqref="A1:C2"/>
    </sheetView>
  </sheetViews>
  <sheetFormatPr defaultColWidth="8.7109375" defaultRowHeight="12.75" customHeight="1" x14ac:dyDescent="0.2"/>
  <cols>
    <col min="1" max="1" width="3.42578125" style="24" customWidth="1"/>
    <col min="2" max="2" width="2.5703125" style="24" customWidth="1"/>
    <col min="3" max="3" width="2.7109375" style="24" customWidth="1"/>
    <col min="4" max="4" width="2.5703125" style="24" customWidth="1"/>
    <col min="5" max="5" width="3" style="24" customWidth="1"/>
    <col min="6" max="6" width="2.42578125" style="24" customWidth="1"/>
    <col min="7" max="7" width="3" style="24" customWidth="1"/>
    <col min="8" max="8" width="7" style="24" customWidth="1"/>
    <col min="9" max="9" width="2" style="24" customWidth="1"/>
    <col min="10" max="10" width="15.85546875" style="24" customWidth="1"/>
    <col min="11" max="11" width="8.85546875" style="24" customWidth="1"/>
    <col min="12" max="12" width="2.42578125" style="24" customWidth="1"/>
    <col min="13" max="13" width="2.5703125" style="24" customWidth="1"/>
    <col min="14" max="14" width="1" style="24" customWidth="1"/>
    <col min="15" max="15" width="1.5703125" style="24" customWidth="1"/>
    <col min="16" max="16" width="4.140625" style="24" customWidth="1"/>
    <col min="17" max="17" width="8.28515625" style="24" customWidth="1"/>
    <col min="18" max="18" width="5.28515625" style="24" customWidth="1"/>
    <col min="19" max="19" width="2.5703125" style="24" customWidth="1"/>
    <col min="20" max="20" width="1" style="24" customWidth="1"/>
    <col min="21" max="21" width="1.28515625" style="24" customWidth="1"/>
    <col min="22" max="22" width="5.7109375" style="24" customWidth="1"/>
    <col min="23" max="23" width="7.42578125" style="24" customWidth="1"/>
    <col min="24" max="24" width="3.140625" style="24" customWidth="1"/>
    <col min="25" max="25" width="1" style="24" customWidth="1"/>
    <col min="26" max="26" width="3" style="24" customWidth="1"/>
    <col min="27" max="27" width="3.42578125" style="24" customWidth="1"/>
    <col min="28" max="28" width="9.85546875" style="24" customWidth="1"/>
    <col min="29" max="29" width="2" style="24" customWidth="1"/>
    <col min="30" max="30" width="6.85546875" style="24" customWidth="1"/>
    <col min="31" max="31" width="2.85546875" style="24" customWidth="1"/>
    <col min="32" max="32" width="6.5703125" style="24" customWidth="1"/>
    <col min="33" max="256" width="6.85546875" style="24" customWidth="1"/>
    <col min="257" max="16384" width="8.7109375" style="24"/>
  </cols>
  <sheetData>
    <row r="1" spans="1:34" ht="20.25" customHeight="1" x14ac:dyDescent="0.2">
      <c r="A1" s="65" t="s">
        <v>87</v>
      </c>
      <c r="B1" s="65"/>
      <c r="C1" s="65"/>
      <c r="D1" s="79" t="s">
        <v>154</v>
      </c>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1:34" ht="4.5" customHeight="1" x14ac:dyDescent="0.2">
      <c r="A2" s="65"/>
      <c r="B2" s="65"/>
      <c r="C2" s="65"/>
      <c r="D2" s="66" t="s">
        <v>86</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pans="1:34" ht="15.75" customHeight="1" x14ac:dyDescent="0.2">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row>
    <row r="4" spans="1:34" ht="10.5" customHeight="1" x14ac:dyDescent="0.2"/>
    <row r="5" spans="1:34" ht="16.5" customHeight="1" x14ac:dyDescent="0.2">
      <c r="A5" s="62" t="s">
        <v>85</v>
      </c>
      <c r="B5" s="62"/>
      <c r="C5" s="62"/>
      <c r="D5" s="62"/>
      <c r="E5" s="62"/>
      <c r="G5" s="57" t="s">
        <v>84</v>
      </c>
      <c r="H5" s="57"/>
      <c r="AA5" s="64" t="s">
        <v>83</v>
      </c>
      <c r="AB5" s="64"/>
      <c r="AC5" s="67">
        <v>45791.501203703701</v>
      </c>
      <c r="AD5" s="67"/>
      <c r="AE5" s="67"/>
      <c r="AF5" s="67"/>
    </row>
    <row r="6" spans="1:34" ht="12" customHeight="1" x14ac:dyDescent="0.2">
      <c r="A6" s="62" t="s">
        <v>82</v>
      </c>
      <c r="B6" s="62"/>
      <c r="C6" s="62"/>
      <c r="D6" s="62"/>
      <c r="G6" s="63" t="s">
        <v>81</v>
      </c>
      <c r="H6" s="63"/>
      <c r="K6" s="64" t="s">
        <v>80</v>
      </c>
      <c r="L6" s="64"/>
      <c r="M6" s="64"/>
      <c r="N6" s="64"/>
      <c r="O6" s="64"/>
      <c r="P6" s="63" t="s">
        <v>79</v>
      </c>
      <c r="Q6" s="63"/>
      <c r="R6" s="62" t="s">
        <v>78</v>
      </c>
      <c r="S6" s="62"/>
      <c r="U6" s="63" t="s">
        <v>77</v>
      </c>
      <c r="V6" s="63"/>
      <c r="W6" s="63"/>
      <c r="X6" s="64" t="s">
        <v>76</v>
      </c>
      <c r="Y6" s="64"/>
      <c r="Z6" s="64"/>
      <c r="AA6" s="64"/>
      <c r="AB6" s="64"/>
      <c r="AC6" s="68" t="s">
        <v>75</v>
      </c>
      <c r="AD6" s="68"/>
      <c r="AE6" s="68"/>
      <c r="AF6" s="68"/>
    </row>
    <row r="7" spans="1:34" ht="6.75" customHeight="1" x14ac:dyDescent="0.2">
      <c r="K7" s="64"/>
      <c r="L7" s="64"/>
      <c r="M7" s="64"/>
      <c r="N7" s="64"/>
      <c r="O7" s="64"/>
      <c r="R7" s="62"/>
      <c r="S7" s="62"/>
      <c r="X7" s="64"/>
      <c r="Y7" s="64"/>
      <c r="Z7" s="64"/>
      <c r="AA7" s="64"/>
      <c r="AB7" s="64"/>
    </row>
    <row r="8" spans="1:34" ht="13.5" customHeight="1" x14ac:dyDescent="0.2">
      <c r="A8" s="77" t="s">
        <v>153</v>
      </c>
      <c r="B8" s="77"/>
      <c r="C8" s="77"/>
      <c r="D8" s="77"/>
      <c r="E8" s="77"/>
      <c r="F8" s="77"/>
      <c r="G8" s="77"/>
      <c r="H8" s="77"/>
      <c r="I8" s="77"/>
      <c r="J8" s="77"/>
      <c r="K8" s="77"/>
      <c r="M8" s="78" t="s">
        <v>152</v>
      </c>
      <c r="N8" s="78"/>
      <c r="O8" s="78"/>
      <c r="P8" s="78"/>
      <c r="Q8" s="78"/>
      <c r="R8" s="78"/>
      <c r="S8" s="78"/>
      <c r="V8" s="64" t="s">
        <v>151</v>
      </c>
      <c r="W8" s="64"/>
      <c r="X8" s="64"/>
      <c r="Z8" s="64" t="s">
        <v>150</v>
      </c>
      <c r="AA8" s="64"/>
      <c r="AB8" s="64"/>
      <c r="AD8" s="78" t="s">
        <v>149</v>
      </c>
      <c r="AE8" s="78"/>
      <c r="AF8" s="78"/>
    </row>
    <row r="9" spans="1:34" ht="9" customHeight="1" x14ac:dyDescent="0.2"/>
    <row r="10" spans="1:34" ht="12.75" customHeight="1" x14ac:dyDescent="0.2">
      <c r="A10" s="76" t="s">
        <v>148</v>
      </c>
      <c r="B10" s="76"/>
      <c r="C10" s="76"/>
      <c r="D10" s="76"/>
      <c r="E10" s="76"/>
      <c r="F10" s="76"/>
      <c r="G10" s="76"/>
      <c r="H10" s="76"/>
      <c r="I10" s="76"/>
      <c r="J10" s="76"/>
      <c r="K10" s="76"/>
      <c r="L10" s="76"/>
      <c r="M10" s="76"/>
      <c r="N10" s="76"/>
      <c r="O10" s="76"/>
      <c r="P10" s="76"/>
      <c r="Q10" s="76"/>
      <c r="R10" s="76"/>
      <c r="S10" s="76"/>
      <c r="T10" s="76"/>
      <c r="U10" s="76"/>
      <c r="V10" s="76"/>
    </row>
    <row r="11" spans="1:34" ht="13.5" customHeight="1" x14ac:dyDescent="0.2">
      <c r="B11" s="74" t="s">
        <v>146</v>
      </c>
      <c r="C11" s="74"/>
      <c r="D11" s="74"/>
      <c r="E11" s="74"/>
      <c r="F11" s="74"/>
      <c r="G11" s="74"/>
      <c r="H11" s="74"/>
      <c r="I11" s="74"/>
      <c r="J11" s="74"/>
      <c r="K11" s="74"/>
      <c r="L11" s="74"/>
      <c r="M11" s="74"/>
      <c r="N11" s="74"/>
      <c r="Q11" s="75">
        <v>17195204.77</v>
      </c>
      <c r="R11" s="75"/>
      <c r="S11" s="75"/>
      <c r="V11" s="75">
        <v>640187.76</v>
      </c>
      <c r="W11" s="75"/>
      <c r="X11" s="75"/>
      <c r="Z11" s="75">
        <v>-5488978.54</v>
      </c>
      <c r="AA11" s="75"/>
      <c r="AB11" s="75"/>
      <c r="AD11" s="75">
        <v>12346413.99</v>
      </c>
      <c r="AE11" s="75"/>
      <c r="AF11" s="75"/>
    </row>
    <row r="12" spans="1:34" ht="13.5" customHeight="1" x14ac:dyDescent="0.2">
      <c r="B12" s="74" t="s">
        <v>145</v>
      </c>
      <c r="C12" s="74"/>
      <c r="D12" s="74"/>
      <c r="E12" s="74"/>
      <c r="F12" s="74"/>
      <c r="G12" s="74"/>
      <c r="H12" s="74"/>
      <c r="I12" s="74"/>
      <c r="J12" s="74"/>
      <c r="K12" s="74"/>
      <c r="L12" s="74"/>
      <c r="M12" s="74"/>
      <c r="N12" s="74"/>
      <c r="Q12" s="75">
        <v>-6452612.6900000004</v>
      </c>
      <c r="R12" s="75"/>
      <c r="S12" s="75"/>
      <c r="V12" s="75">
        <v>3474334.25</v>
      </c>
      <c r="W12" s="75"/>
      <c r="X12" s="75"/>
      <c r="Z12" s="75">
        <v>-2994266.04</v>
      </c>
      <c r="AA12" s="75"/>
      <c r="AB12" s="75"/>
      <c r="AD12" s="75">
        <v>-5972544.4800000004</v>
      </c>
      <c r="AE12" s="75"/>
      <c r="AF12" s="75"/>
    </row>
    <row r="13" spans="1:34" ht="13.5" customHeight="1" x14ac:dyDescent="0.2">
      <c r="B13" s="74" t="s">
        <v>143</v>
      </c>
      <c r="C13" s="74"/>
      <c r="D13" s="74"/>
      <c r="E13" s="74"/>
      <c r="F13" s="74"/>
      <c r="G13" s="74"/>
      <c r="H13" s="74"/>
      <c r="I13" s="74"/>
      <c r="J13" s="74"/>
      <c r="K13" s="74"/>
      <c r="L13" s="74"/>
      <c r="M13" s="74"/>
      <c r="N13" s="74"/>
      <c r="Q13" s="75">
        <v>-3473223.01</v>
      </c>
      <c r="R13" s="75"/>
      <c r="S13" s="75"/>
      <c r="V13" s="75">
        <v>2976686.94</v>
      </c>
      <c r="W13" s="75"/>
      <c r="X13" s="75"/>
      <c r="Z13" s="75">
        <v>-1628091.7</v>
      </c>
      <c r="AA13" s="75"/>
      <c r="AB13" s="75"/>
      <c r="AD13" s="75">
        <v>-2124627.77</v>
      </c>
      <c r="AE13" s="75"/>
      <c r="AF13" s="75"/>
    </row>
    <row r="14" spans="1:34" ht="13.5" customHeight="1" x14ac:dyDescent="0.2">
      <c r="B14" s="74" t="s">
        <v>142</v>
      </c>
      <c r="C14" s="74"/>
      <c r="D14" s="74"/>
      <c r="E14" s="74"/>
      <c r="F14" s="74"/>
      <c r="G14" s="74"/>
      <c r="H14" s="74"/>
      <c r="I14" s="74"/>
      <c r="J14" s="74"/>
      <c r="K14" s="74"/>
      <c r="L14" s="74"/>
      <c r="M14" s="74"/>
      <c r="N14" s="74"/>
      <c r="Q14" s="75">
        <v>-7396960.0800000001</v>
      </c>
      <c r="R14" s="75"/>
      <c r="S14" s="75"/>
      <c r="V14" s="75">
        <v>3664165.62</v>
      </c>
      <c r="W14" s="75"/>
      <c r="X14" s="75"/>
      <c r="Z14" s="75">
        <v>-640187.76</v>
      </c>
      <c r="AA14" s="75"/>
      <c r="AB14" s="75"/>
      <c r="AD14" s="75">
        <v>-4372982.22</v>
      </c>
      <c r="AE14" s="75"/>
      <c r="AF14" s="75"/>
    </row>
    <row r="15" spans="1:34" ht="1.5" customHeight="1" x14ac:dyDescent="0.2"/>
    <row r="16" spans="1:34" ht="13.5" customHeight="1" x14ac:dyDescent="0.2">
      <c r="A16" s="73" t="s">
        <v>148</v>
      </c>
      <c r="B16" s="73"/>
      <c r="C16" s="73"/>
      <c r="D16" s="73"/>
      <c r="E16" s="73"/>
      <c r="F16" s="73"/>
      <c r="G16" s="73"/>
      <c r="H16" s="73"/>
      <c r="I16" s="73"/>
      <c r="J16" s="73"/>
      <c r="K16" s="73"/>
      <c r="L16" s="73"/>
      <c r="M16" s="73"/>
      <c r="O16" s="72" t="s">
        <v>139</v>
      </c>
      <c r="P16" s="72"/>
      <c r="Q16" s="70">
        <v>-127591.01000000164</v>
      </c>
      <c r="R16" s="70"/>
      <c r="S16" s="70"/>
      <c r="V16" s="70">
        <v>10755374.57</v>
      </c>
      <c r="W16" s="70"/>
      <c r="X16" s="70"/>
      <c r="Z16" s="70">
        <v>-10751524.039999999</v>
      </c>
      <c r="AA16" s="70"/>
      <c r="AB16" s="70"/>
      <c r="AD16" s="70">
        <v>-123740.47999999952</v>
      </c>
      <c r="AE16" s="70"/>
      <c r="AF16" s="70"/>
    </row>
    <row r="17" spans="1:32" ht="12.75" customHeight="1" x14ac:dyDescent="0.2">
      <c r="A17" s="76" t="s">
        <v>147</v>
      </c>
      <c r="B17" s="76"/>
      <c r="C17" s="76"/>
      <c r="D17" s="76"/>
      <c r="E17" s="76"/>
      <c r="F17" s="76"/>
      <c r="G17" s="76"/>
      <c r="H17" s="76"/>
      <c r="I17" s="76"/>
      <c r="J17" s="76"/>
      <c r="K17" s="76"/>
      <c r="L17" s="76"/>
      <c r="M17" s="76"/>
      <c r="N17" s="76"/>
      <c r="O17" s="76"/>
      <c r="P17" s="76"/>
      <c r="Q17" s="76"/>
      <c r="R17" s="76"/>
      <c r="S17" s="76"/>
      <c r="T17" s="76"/>
      <c r="U17" s="76"/>
      <c r="V17" s="76"/>
    </row>
    <row r="18" spans="1:32" ht="13.5" customHeight="1" x14ac:dyDescent="0.2">
      <c r="B18" s="74" t="s">
        <v>146</v>
      </c>
      <c r="C18" s="74"/>
      <c r="D18" s="74"/>
      <c r="E18" s="74"/>
      <c r="F18" s="74"/>
      <c r="G18" s="74"/>
      <c r="H18" s="74"/>
      <c r="I18" s="74"/>
      <c r="J18" s="74"/>
      <c r="K18" s="74"/>
      <c r="L18" s="74"/>
      <c r="M18" s="74"/>
      <c r="N18" s="74"/>
      <c r="Q18" s="75">
        <v>16364646.210000001</v>
      </c>
      <c r="R18" s="75"/>
      <c r="S18" s="75"/>
      <c r="V18" s="75">
        <v>663795.56000000006</v>
      </c>
      <c r="W18" s="75"/>
      <c r="X18" s="75"/>
      <c r="Z18" s="75">
        <v>-4760193.29</v>
      </c>
      <c r="AA18" s="75"/>
      <c r="AB18" s="75"/>
      <c r="AD18" s="75">
        <v>12268248.48</v>
      </c>
      <c r="AE18" s="75"/>
      <c r="AF18" s="75"/>
    </row>
    <row r="19" spans="1:32" ht="13.5" customHeight="1" x14ac:dyDescent="0.2">
      <c r="B19" s="74" t="s">
        <v>145</v>
      </c>
      <c r="C19" s="74"/>
      <c r="D19" s="74"/>
      <c r="E19" s="74"/>
      <c r="F19" s="74"/>
      <c r="G19" s="74"/>
      <c r="H19" s="74"/>
      <c r="I19" s="74"/>
      <c r="J19" s="74"/>
      <c r="K19" s="74"/>
      <c r="L19" s="74"/>
      <c r="M19" s="74"/>
      <c r="N19" s="74"/>
      <c r="Q19" s="75">
        <v>-5862955.79</v>
      </c>
      <c r="R19" s="75"/>
      <c r="S19" s="75"/>
      <c r="V19" s="75">
        <v>2847064.16</v>
      </c>
      <c r="W19" s="75"/>
      <c r="X19" s="75"/>
      <c r="Z19" s="75">
        <v>-2829686.26</v>
      </c>
      <c r="AA19" s="75"/>
      <c r="AB19" s="75"/>
      <c r="AD19" s="75">
        <v>-5845577.8899999997</v>
      </c>
      <c r="AE19" s="75"/>
      <c r="AF19" s="75"/>
    </row>
    <row r="20" spans="1:32" ht="13.5" customHeight="1" x14ac:dyDescent="0.2">
      <c r="B20" s="74" t="s">
        <v>143</v>
      </c>
      <c r="C20" s="74"/>
      <c r="D20" s="74"/>
      <c r="E20" s="74"/>
      <c r="F20" s="74"/>
      <c r="G20" s="74"/>
      <c r="H20" s="74"/>
      <c r="I20" s="74"/>
      <c r="J20" s="74"/>
      <c r="K20" s="74"/>
      <c r="L20" s="74"/>
      <c r="M20" s="74"/>
      <c r="N20" s="74"/>
      <c r="Q20" s="75">
        <v>-3174443.01</v>
      </c>
      <c r="R20" s="75"/>
      <c r="S20" s="75"/>
      <c r="V20" s="75">
        <v>2810610.44</v>
      </c>
      <c r="W20" s="75"/>
      <c r="X20" s="75"/>
      <c r="Z20" s="75">
        <v>-1730507.17</v>
      </c>
      <c r="AA20" s="75"/>
      <c r="AB20" s="75"/>
      <c r="AD20" s="75">
        <v>-2094339.74</v>
      </c>
      <c r="AE20" s="75"/>
      <c r="AF20" s="75"/>
    </row>
    <row r="21" spans="1:32" ht="13.5" customHeight="1" x14ac:dyDescent="0.2">
      <c r="B21" s="74" t="s">
        <v>142</v>
      </c>
      <c r="C21" s="74"/>
      <c r="D21" s="74"/>
      <c r="E21" s="74"/>
      <c r="F21" s="74"/>
      <c r="G21" s="74"/>
      <c r="H21" s="74"/>
      <c r="I21" s="74"/>
      <c r="J21" s="74"/>
      <c r="K21" s="74"/>
      <c r="L21" s="74"/>
      <c r="M21" s="74"/>
      <c r="N21" s="74"/>
      <c r="Q21" s="75">
        <v>-7451339.3499999996</v>
      </c>
      <c r="R21" s="75"/>
      <c r="S21" s="75"/>
      <c r="V21" s="75">
        <v>3664016.01</v>
      </c>
      <c r="W21" s="75"/>
      <c r="X21" s="75"/>
      <c r="Z21" s="75">
        <v>-663795.56000000006</v>
      </c>
      <c r="AA21" s="75"/>
      <c r="AB21" s="75"/>
      <c r="AD21" s="75">
        <v>-4451118.9000000004</v>
      </c>
      <c r="AE21" s="75"/>
      <c r="AF21" s="75"/>
    </row>
    <row r="22" spans="1:32" ht="1.5" customHeight="1" x14ac:dyDescent="0.2"/>
    <row r="23" spans="1:32" ht="13.5" customHeight="1" x14ac:dyDescent="0.2">
      <c r="A23" s="73" t="s">
        <v>147</v>
      </c>
      <c r="B23" s="73"/>
      <c r="C23" s="73"/>
      <c r="D23" s="73"/>
      <c r="E23" s="73"/>
      <c r="F23" s="73"/>
      <c r="G23" s="73"/>
      <c r="H23" s="73"/>
      <c r="I23" s="73"/>
      <c r="J23" s="73"/>
      <c r="K23" s="73"/>
      <c r="L23" s="73"/>
      <c r="M23" s="73"/>
      <c r="O23" s="72" t="s">
        <v>139</v>
      </c>
      <c r="P23" s="72"/>
      <c r="Q23" s="70">
        <v>-124091.93999999762</v>
      </c>
      <c r="R23" s="70"/>
      <c r="S23" s="70"/>
      <c r="V23" s="70">
        <v>9985486.1699999999</v>
      </c>
      <c r="W23" s="70"/>
      <c r="X23" s="70"/>
      <c r="Z23" s="70">
        <v>-9984182.2799999993</v>
      </c>
      <c r="AA23" s="70"/>
      <c r="AB23" s="70"/>
      <c r="AD23" s="70">
        <v>-122788.04999999981</v>
      </c>
      <c r="AE23" s="70"/>
      <c r="AF23" s="70"/>
    </row>
    <row r="24" spans="1:32" ht="12.75" customHeight="1" x14ac:dyDescent="0.2">
      <c r="A24" s="76" t="s">
        <v>144</v>
      </c>
      <c r="B24" s="76"/>
      <c r="C24" s="76"/>
      <c r="D24" s="76"/>
      <c r="E24" s="76"/>
      <c r="F24" s="76"/>
      <c r="G24" s="76"/>
      <c r="H24" s="76"/>
      <c r="I24" s="76"/>
      <c r="J24" s="76"/>
      <c r="K24" s="76"/>
      <c r="L24" s="76"/>
      <c r="M24" s="76"/>
      <c r="N24" s="76"/>
      <c r="O24" s="76"/>
      <c r="P24" s="76"/>
      <c r="Q24" s="76"/>
      <c r="R24" s="76"/>
      <c r="S24" s="76"/>
      <c r="T24" s="76"/>
      <c r="U24" s="76"/>
      <c r="V24" s="76"/>
    </row>
    <row r="25" spans="1:32" ht="13.5" customHeight="1" x14ac:dyDescent="0.2">
      <c r="B25" s="74" t="s">
        <v>146</v>
      </c>
      <c r="C25" s="74"/>
      <c r="D25" s="74"/>
      <c r="E25" s="74"/>
      <c r="F25" s="74"/>
      <c r="G25" s="74"/>
      <c r="H25" s="74"/>
      <c r="I25" s="74"/>
      <c r="J25" s="74"/>
      <c r="K25" s="74"/>
      <c r="L25" s="74"/>
      <c r="M25" s="74"/>
      <c r="N25" s="74"/>
      <c r="Q25" s="75">
        <v>3017329.86</v>
      </c>
      <c r="R25" s="75"/>
      <c r="S25" s="75"/>
      <c r="V25" s="75">
        <v>84710.31</v>
      </c>
      <c r="W25" s="75"/>
      <c r="X25" s="75"/>
      <c r="Z25" s="75">
        <v>-1490978.21</v>
      </c>
      <c r="AA25" s="75"/>
      <c r="AB25" s="75"/>
      <c r="AD25" s="75">
        <v>1611061.96</v>
      </c>
      <c r="AE25" s="75"/>
      <c r="AF25" s="75"/>
    </row>
    <row r="26" spans="1:32" ht="13.5" customHeight="1" x14ac:dyDescent="0.2">
      <c r="B26" s="74" t="s">
        <v>145</v>
      </c>
      <c r="C26" s="74"/>
      <c r="D26" s="74"/>
      <c r="E26" s="74"/>
      <c r="F26" s="74"/>
      <c r="G26" s="74"/>
      <c r="H26" s="74"/>
      <c r="I26" s="74"/>
      <c r="J26" s="74"/>
      <c r="K26" s="74"/>
      <c r="L26" s="74"/>
      <c r="M26" s="74"/>
      <c r="N26" s="74"/>
      <c r="Q26" s="75">
        <v>-1161639.8999999999</v>
      </c>
      <c r="R26" s="75"/>
      <c r="S26" s="75"/>
      <c r="V26" s="75">
        <v>846110.59</v>
      </c>
      <c r="W26" s="75"/>
      <c r="X26" s="75"/>
      <c r="Z26" s="75">
        <v>-495894.27</v>
      </c>
      <c r="AA26" s="75"/>
      <c r="AB26" s="75"/>
      <c r="AD26" s="75">
        <v>-811423.58</v>
      </c>
      <c r="AE26" s="75"/>
      <c r="AF26" s="75"/>
    </row>
    <row r="27" spans="1:32" ht="1.5" customHeight="1" x14ac:dyDescent="0.2"/>
    <row r="28" spans="1:32" ht="13.5" customHeight="1" x14ac:dyDescent="0.2">
      <c r="A28" s="73" t="s">
        <v>144</v>
      </c>
      <c r="B28" s="73"/>
      <c r="C28" s="73"/>
      <c r="D28" s="73"/>
      <c r="E28" s="73"/>
      <c r="F28" s="73"/>
      <c r="G28" s="73"/>
      <c r="H28" s="73"/>
      <c r="I28" s="73"/>
      <c r="J28" s="73"/>
      <c r="K28" s="73"/>
      <c r="L28" s="73"/>
      <c r="M28" s="73"/>
      <c r="O28" s="72" t="s">
        <v>139</v>
      </c>
      <c r="P28" s="72"/>
      <c r="Q28" s="70">
        <v>1855689.96</v>
      </c>
      <c r="R28" s="70"/>
      <c r="S28" s="70"/>
      <c r="V28" s="70">
        <v>930820.89999999991</v>
      </c>
      <c r="W28" s="70"/>
      <c r="X28" s="70"/>
      <c r="Z28" s="70">
        <v>-1986872.48</v>
      </c>
      <c r="AA28" s="70"/>
      <c r="AB28" s="70"/>
      <c r="AD28" s="70">
        <v>799638.38</v>
      </c>
      <c r="AE28" s="70"/>
      <c r="AF28" s="70"/>
    </row>
    <row r="29" spans="1:32" ht="12.75" customHeight="1" x14ac:dyDescent="0.2">
      <c r="A29" s="76" t="s">
        <v>141</v>
      </c>
      <c r="B29" s="76"/>
      <c r="C29" s="76"/>
      <c r="D29" s="76"/>
      <c r="E29" s="76"/>
      <c r="F29" s="76"/>
      <c r="G29" s="76"/>
      <c r="H29" s="76"/>
      <c r="I29" s="76"/>
      <c r="J29" s="76"/>
      <c r="K29" s="76"/>
      <c r="L29" s="76"/>
      <c r="M29" s="76"/>
      <c r="N29" s="76"/>
      <c r="O29" s="76"/>
      <c r="P29" s="76"/>
      <c r="Q29" s="76"/>
      <c r="R29" s="76"/>
      <c r="S29" s="76"/>
      <c r="T29" s="76"/>
      <c r="U29" s="76"/>
      <c r="V29" s="76"/>
    </row>
    <row r="30" spans="1:32" ht="13.5" customHeight="1" x14ac:dyDescent="0.2">
      <c r="B30" s="74" t="s">
        <v>143</v>
      </c>
      <c r="C30" s="74"/>
      <c r="D30" s="74"/>
      <c r="E30" s="74"/>
      <c r="F30" s="74"/>
      <c r="G30" s="74"/>
      <c r="H30" s="74"/>
      <c r="I30" s="74"/>
      <c r="J30" s="74"/>
      <c r="K30" s="74"/>
      <c r="L30" s="74"/>
      <c r="M30" s="74"/>
      <c r="N30" s="74"/>
      <c r="Q30" s="75">
        <v>-617223.24</v>
      </c>
      <c r="R30" s="75"/>
      <c r="S30" s="75"/>
      <c r="V30" s="75">
        <v>493418.72</v>
      </c>
      <c r="W30" s="75"/>
      <c r="X30" s="75"/>
      <c r="Z30" s="75">
        <v>-167181.22</v>
      </c>
      <c r="AA30" s="75"/>
      <c r="AB30" s="75"/>
      <c r="AD30" s="75">
        <v>-290985.74</v>
      </c>
      <c r="AE30" s="75"/>
      <c r="AF30" s="75"/>
    </row>
    <row r="31" spans="1:32" ht="13.5" customHeight="1" x14ac:dyDescent="0.2">
      <c r="B31" s="74" t="s">
        <v>142</v>
      </c>
      <c r="C31" s="74"/>
      <c r="D31" s="74"/>
      <c r="E31" s="74"/>
      <c r="F31" s="74"/>
      <c r="G31" s="74"/>
      <c r="H31" s="74"/>
      <c r="I31" s="74"/>
      <c r="J31" s="74"/>
      <c r="K31" s="74"/>
      <c r="L31" s="74"/>
      <c r="M31" s="74"/>
      <c r="N31" s="74"/>
      <c r="Q31" s="75">
        <v>-1260104.24</v>
      </c>
      <c r="R31" s="75"/>
      <c r="S31" s="75"/>
      <c r="V31" s="75">
        <v>818958.27</v>
      </c>
      <c r="W31" s="75"/>
      <c r="X31" s="75"/>
      <c r="Z31" s="75">
        <v>-84710.31</v>
      </c>
      <c r="AA31" s="75"/>
      <c r="AB31" s="75"/>
      <c r="AD31" s="75">
        <v>-525856.28</v>
      </c>
      <c r="AE31" s="75"/>
      <c r="AF31" s="75"/>
    </row>
    <row r="32" spans="1:32" ht="1.5" customHeight="1" x14ac:dyDescent="0.2"/>
    <row r="33" spans="1:34" ht="13.5" customHeight="1" x14ac:dyDescent="0.2">
      <c r="A33" s="73" t="s">
        <v>141</v>
      </c>
      <c r="B33" s="73"/>
      <c r="C33" s="73"/>
      <c r="D33" s="73"/>
      <c r="E33" s="73"/>
      <c r="F33" s="73"/>
      <c r="G33" s="73"/>
      <c r="H33" s="73"/>
      <c r="I33" s="73"/>
      <c r="J33" s="73"/>
      <c r="K33" s="73"/>
      <c r="L33" s="73"/>
      <c r="M33" s="73"/>
      <c r="O33" s="72" t="s">
        <v>139</v>
      </c>
      <c r="P33" s="72"/>
      <c r="Q33" s="70">
        <v>-1877327.48</v>
      </c>
      <c r="R33" s="70"/>
      <c r="S33" s="70"/>
      <c r="V33" s="70">
        <v>1312376.99</v>
      </c>
      <c r="W33" s="70"/>
      <c r="X33" s="70"/>
      <c r="Z33" s="70">
        <v>-251891.53</v>
      </c>
      <c r="AA33" s="70"/>
      <c r="AB33" s="70"/>
      <c r="AD33" s="70">
        <v>-816842.02</v>
      </c>
      <c r="AE33" s="70"/>
      <c r="AF33" s="70"/>
    </row>
    <row r="34" spans="1:34" ht="6" customHeight="1" x14ac:dyDescent="0.2"/>
    <row r="35" spans="1:34" ht="13.5" customHeight="1" x14ac:dyDescent="0.2">
      <c r="A35" s="71" t="s">
        <v>140</v>
      </c>
      <c r="B35" s="71"/>
      <c r="C35" s="71"/>
      <c r="D35" s="71"/>
      <c r="E35" s="71"/>
      <c r="F35" s="71"/>
      <c r="G35" s="71"/>
      <c r="H35" s="71"/>
      <c r="I35" s="71"/>
      <c r="J35" s="71"/>
      <c r="K35" s="71"/>
      <c r="L35" s="71"/>
      <c r="M35" s="71"/>
      <c r="O35" s="72" t="s">
        <v>139</v>
      </c>
      <c r="P35" s="72"/>
      <c r="Q35" s="70">
        <v>-273320.46999999927</v>
      </c>
      <c r="R35" s="70"/>
      <c r="S35" s="70"/>
      <c r="V35" s="70">
        <v>22984058.629999999</v>
      </c>
      <c r="W35" s="70"/>
      <c r="X35" s="70"/>
      <c r="Z35" s="70">
        <v>-22974470.329999998</v>
      </c>
      <c r="AA35" s="70"/>
      <c r="AB35" s="70"/>
      <c r="AD35" s="70">
        <v>-263732.16999999934</v>
      </c>
      <c r="AE35" s="70"/>
      <c r="AF35" s="70"/>
    </row>
    <row r="36" spans="1:34" ht="9.75" customHeight="1" x14ac:dyDescent="0.2"/>
    <row r="37" spans="1:34" ht="45.75" customHeight="1" x14ac:dyDescent="0.2"/>
    <row r="38" spans="1:34" ht="3" customHeight="1" x14ac:dyDescent="0.2">
      <c r="AD38" s="59" t="s">
        <v>72</v>
      </c>
      <c r="AF38" s="60">
        <v>1</v>
      </c>
    </row>
    <row r="39" spans="1:34" ht="15.75" customHeight="1" x14ac:dyDescent="0.2">
      <c r="A39" s="61" t="s">
        <v>71</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59"/>
      <c r="AF39" s="60"/>
    </row>
    <row r="40" spans="1:34" ht="20.25" customHeight="1" x14ac:dyDescent="0.2">
      <c r="A40" s="65" t="s">
        <v>87</v>
      </c>
      <c r="B40" s="65"/>
      <c r="C40" s="65"/>
    </row>
    <row r="41" spans="1:34" ht="4.5" customHeight="1" x14ac:dyDescent="0.2">
      <c r="A41" s="65"/>
      <c r="B41" s="65"/>
      <c r="C41" s="65"/>
      <c r="D41" s="66" t="s">
        <v>86</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row>
    <row r="42" spans="1:34" ht="15.75" customHeight="1" x14ac:dyDescent="0.2">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row>
    <row r="43" spans="1:34" ht="10.5" customHeight="1" x14ac:dyDescent="0.2"/>
    <row r="44" spans="1:34" ht="16.5" customHeight="1" x14ac:dyDescent="0.2">
      <c r="A44" s="62" t="s">
        <v>85</v>
      </c>
      <c r="B44" s="62"/>
      <c r="C44" s="62"/>
      <c r="D44" s="62"/>
      <c r="E44" s="62"/>
      <c r="G44" s="57" t="s">
        <v>84</v>
      </c>
      <c r="H44" s="57"/>
      <c r="AA44" s="64" t="s">
        <v>83</v>
      </c>
      <c r="AB44" s="64"/>
      <c r="AC44" s="67">
        <v>45791.501203703701</v>
      </c>
      <c r="AD44" s="67"/>
      <c r="AE44" s="67"/>
      <c r="AF44" s="67"/>
    </row>
    <row r="45" spans="1:34" ht="12" customHeight="1" x14ac:dyDescent="0.2">
      <c r="A45" s="62" t="s">
        <v>82</v>
      </c>
      <c r="B45" s="62"/>
      <c r="C45" s="62"/>
      <c r="D45" s="62"/>
      <c r="G45" s="63" t="s">
        <v>81</v>
      </c>
      <c r="H45" s="63"/>
      <c r="K45" s="64" t="s">
        <v>80</v>
      </c>
      <c r="L45" s="64"/>
      <c r="M45" s="64"/>
      <c r="N45" s="64"/>
      <c r="O45" s="64"/>
      <c r="P45" s="63" t="s">
        <v>79</v>
      </c>
      <c r="Q45" s="63"/>
      <c r="R45" s="62" t="s">
        <v>78</v>
      </c>
      <c r="S45" s="62"/>
      <c r="U45" s="63" t="s">
        <v>77</v>
      </c>
      <c r="V45" s="63"/>
      <c r="W45" s="63"/>
      <c r="X45" s="64" t="s">
        <v>76</v>
      </c>
      <c r="Y45" s="64"/>
      <c r="Z45" s="64"/>
      <c r="AA45" s="64"/>
      <c r="AB45" s="64"/>
      <c r="AC45" s="68" t="s">
        <v>75</v>
      </c>
      <c r="AD45" s="68"/>
      <c r="AE45" s="68"/>
      <c r="AF45" s="68"/>
    </row>
    <row r="46" spans="1:34" ht="6.75" customHeight="1" x14ac:dyDescent="0.2">
      <c r="K46" s="64"/>
      <c r="L46" s="64"/>
      <c r="M46" s="64"/>
      <c r="N46" s="64"/>
      <c r="O46" s="64"/>
      <c r="R46" s="62"/>
      <c r="S46" s="62"/>
      <c r="X46" s="64"/>
      <c r="Y46" s="64"/>
      <c r="Z46" s="64"/>
      <c r="AA46" s="64"/>
      <c r="AB46" s="64"/>
    </row>
    <row r="47" spans="1:34" ht="13.5" customHeight="1" x14ac:dyDescent="0.2">
      <c r="A47" s="62" t="s">
        <v>138</v>
      </c>
      <c r="B47" s="62"/>
      <c r="C47" s="62"/>
      <c r="D47" s="62"/>
      <c r="E47" s="62"/>
      <c r="F47" s="62"/>
      <c r="G47" s="62"/>
      <c r="H47" s="62"/>
      <c r="J47" s="62" t="s">
        <v>137</v>
      </c>
      <c r="K47" s="62"/>
      <c r="L47" s="62"/>
      <c r="M47" s="62"/>
      <c r="N47" s="62"/>
      <c r="O47" s="62"/>
      <c r="P47" s="62"/>
      <c r="Q47" s="62"/>
      <c r="T47" s="62" t="s">
        <v>136</v>
      </c>
      <c r="U47" s="62"/>
      <c r="V47" s="62"/>
      <c r="W47" s="62"/>
      <c r="X47" s="62"/>
      <c r="Y47" s="62"/>
      <c r="Z47" s="62"/>
      <c r="AA47" s="62"/>
    </row>
    <row r="48" spans="1:34" ht="13.5" customHeight="1" x14ac:dyDescent="0.2">
      <c r="A48" s="57" t="s">
        <v>135</v>
      </c>
      <c r="B48" s="57"/>
      <c r="C48" s="57"/>
      <c r="D48" s="57"/>
      <c r="E48" s="57"/>
      <c r="F48" s="57"/>
      <c r="G48" s="57"/>
      <c r="H48" s="57"/>
      <c r="J48" s="58" t="s">
        <v>134</v>
      </c>
      <c r="K48" s="58"/>
      <c r="L48" s="58"/>
      <c r="M48" s="58"/>
      <c r="N48" s="58"/>
      <c r="O48" s="58"/>
      <c r="P48" s="58"/>
      <c r="Q48" s="58"/>
    </row>
    <row r="49" spans="1:30" ht="13.5" customHeight="1" x14ac:dyDescent="0.2">
      <c r="A49" s="57" t="s">
        <v>133</v>
      </c>
      <c r="B49" s="57"/>
      <c r="C49" s="57"/>
      <c r="D49" s="57"/>
      <c r="E49" s="57"/>
      <c r="F49" s="57"/>
      <c r="G49" s="57"/>
      <c r="H49" s="57"/>
      <c r="J49" s="58" t="s">
        <v>132</v>
      </c>
      <c r="K49" s="58"/>
      <c r="L49" s="58"/>
      <c r="M49" s="58"/>
      <c r="N49" s="58"/>
      <c r="O49" s="58"/>
      <c r="P49" s="58"/>
      <c r="Q49" s="58"/>
      <c r="T49" s="58" t="s">
        <v>131</v>
      </c>
      <c r="U49" s="58"/>
      <c r="V49" s="58"/>
      <c r="W49" s="58"/>
      <c r="X49" s="58"/>
      <c r="Y49" s="58"/>
      <c r="Z49" s="58"/>
      <c r="AA49" s="58"/>
      <c r="AB49" s="58"/>
      <c r="AC49" s="58"/>
      <c r="AD49" s="58"/>
    </row>
    <row r="50" spans="1:30" ht="13.5" customHeight="1" x14ac:dyDescent="0.2">
      <c r="A50" s="57" t="s">
        <v>130</v>
      </c>
      <c r="B50" s="57"/>
      <c r="C50" s="57"/>
      <c r="D50" s="57"/>
      <c r="E50" s="57"/>
      <c r="F50" s="57"/>
      <c r="G50" s="57"/>
      <c r="H50" s="57"/>
      <c r="J50" s="58" t="s">
        <v>129</v>
      </c>
      <c r="K50" s="58"/>
      <c r="L50" s="58"/>
      <c r="M50" s="58"/>
      <c r="N50" s="58"/>
      <c r="O50" s="58"/>
      <c r="P50" s="58"/>
      <c r="Q50" s="58"/>
      <c r="T50" s="58" t="s">
        <v>79</v>
      </c>
      <c r="U50" s="58"/>
      <c r="V50" s="58"/>
      <c r="W50" s="58"/>
      <c r="X50" s="58"/>
      <c r="Y50" s="58"/>
      <c r="Z50" s="58"/>
      <c r="AA50" s="58"/>
      <c r="AB50" s="58"/>
      <c r="AC50" s="58"/>
      <c r="AD50" s="58"/>
    </row>
    <row r="51" spans="1:30" ht="13.5" customHeight="1" x14ac:dyDescent="0.2">
      <c r="A51" s="57" t="s">
        <v>128</v>
      </c>
      <c r="B51" s="57"/>
      <c r="C51" s="57"/>
      <c r="D51" s="57"/>
      <c r="E51" s="57"/>
      <c r="F51" s="57"/>
      <c r="G51" s="57"/>
      <c r="H51" s="57"/>
      <c r="J51" s="58" t="s">
        <v>127</v>
      </c>
      <c r="K51" s="58"/>
      <c r="L51" s="58"/>
      <c r="M51" s="58"/>
      <c r="N51" s="58"/>
      <c r="O51" s="58"/>
      <c r="P51" s="58"/>
      <c r="Q51" s="58"/>
      <c r="T51" s="58" t="s">
        <v>77</v>
      </c>
      <c r="U51" s="58"/>
      <c r="V51" s="58"/>
      <c r="W51" s="58"/>
      <c r="X51" s="58"/>
      <c r="Y51" s="58"/>
      <c r="Z51" s="58"/>
      <c r="AA51" s="58"/>
      <c r="AB51" s="58"/>
      <c r="AC51" s="58"/>
      <c r="AD51" s="58"/>
    </row>
    <row r="52" spans="1:30" ht="13.5" customHeight="1" x14ac:dyDescent="0.2">
      <c r="A52" s="57" t="s">
        <v>126</v>
      </c>
      <c r="B52" s="57"/>
      <c r="C52" s="57"/>
      <c r="D52" s="57"/>
      <c r="E52" s="57"/>
      <c r="F52" s="57"/>
      <c r="G52" s="57"/>
      <c r="H52" s="57"/>
      <c r="J52" s="58" t="s">
        <v>108</v>
      </c>
      <c r="K52" s="58"/>
      <c r="L52" s="58"/>
      <c r="M52" s="58"/>
      <c r="N52" s="58"/>
      <c r="O52" s="58"/>
      <c r="P52" s="58"/>
      <c r="Q52" s="58"/>
      <c r="T52" s="58" t="s">
        <v>107</v>
      </c>
      <c r="U52" s="58"/>
      <c r="V52" s="58"/>
      <c r="W52" s="58"/>
      <c r="X52" s="58"/>
      <c r="Y52" s="58"/>
      <c r="Z52" s="58"/>
      <c r="AA52" s="58"/>
      <c r="AB52" s="58"/>
      <c r="AC52" s="58"/>
      <c r="AD52" s="58"/>
    </row>
    <row r="53" spans="1:30" ht="1.5" customHeight="1" x14ac:dyDescent="0.2"/>
    <row r="54" spans="1:30" ht="13.5" customHeight="1" x14ac:dyDescent="0.2">
      <c r="A54" s="57" t="s">
        <v>125</v>
      </c>
      <c r="B54" s="57"/>
      <c r="C54" s="57"/>
      <c r="D54" s="57"/>
      <c r="E54" s="57"/>
      <c r="F54" s="57"/>
      <c r="G54" s="57"/>
      <c r="H54" s="57"/>
      <c r="J54" s="58" t="s">
        <v>108</v>
      </c>
      <c r="K54" s="58"/>
      <c r="L54" s="58"/>
      <c r="M54" s="58"/>
      <c r="N54" s="58"/>
      <c r="O54" s="58"/>
      <c r="P54" s="58"/>
      <c r="Q54" s="58"/>
      <c r="T54" s="58" t="s">
        <v>107</v>
      </c>
      <c r="U54" s="58"/>
      <c r="V54" s="58"/>
      <c r="W54" s="58"/>
      <c r="X54" s="58"/>
      <c r="Y54" s="58"/>
      <c r="Z54" s="58"/>
      <c r="AA54" s="58"/>
      <c r="AB54" s="58"/>
      <c r="AC54" s="58"/>
      <c r="AD54" s="58"/>
    </row>
    <row r="55" spans="1:30" ht="13.5" customHeight="1" x14ac:dyDescent="0.2">
      <c r="A55" s="57" t="s">
        <v>124</v>
      </c>
      <c r="B55" s="57"/>
      <c r="C55" s="57"/>
      <c r="D55" s="57"/>
      <c r="E55" s="57"/>
      <c r="F55" s="57"/>
      <c r="G55" s="57"/>
      <c r="H55" s="57"/>
      <c r="J55" s="58" t="s">
        <v>108</v>
      </c>
      <c r="K55" s="58"/>
      <c r="L55" s="58"/>
      <c r="M55" s="58"/>
      <c r="N55" s="58"/>
      <c r="O55" s="58"/>
      <c r="P55" s="58"/>
      <c r="Q55" s="58"/>
      <c r="T55" s="58" t="s">
        <v>107</v>
      </c>
      <c r="U55" s="58"/>
      <c r="V55" s="58"/>
      <c r="W55" s="58"/>
      <c r="X55" s="58"/>
      <c r="Y55" s="58"/>
      <c r="Z55" s="58"/>
      <c r="AA55" s="58"/>
      <c r="AB55" s="58"/>
      <c r="AC55" s="58"/>
      <c r="AD55" s="58"/>
    </row>
    <row r="56" spans="1:30" ht="13.5" customHeight="1" x14ac:dyDescent="0.2">
      <c r="A56" s="57" t="s">
        <v>123</v>
      </c>
      <c r="B56" s="57"/>
      <c r="C56" s="57"/>
      <c r="D56" s="57"/>
      <c r="E56" s="57"/>
      <c r="F56" s="57"/>
      <c r="G56" s="57"/>
      <c r="H56" s="57"/>
      <c r="J56" s="58" t="s">
        <v>108</v>
      </c>
      <c r="K56" s="58"/>
      <c r="L56" s="58"/>
      <c r="M56" s="58"/>
      <c r="N56" s="58"/>
      <c r="O56" s="58"/>
      <c r="P56" s="58"/>
      <c r="Q56" s="58"/>
      <c r="T56" s="58" t="s">
        <v>107</v>
      </c>
      <c r="U56" s="58"/>
      <c r="V56" s="58"/>
      <c r="W56" s="58"/>
      <c r="X56" s="58"/>
      <c r="Y56" s="58"/>
      <c r="Z56" s="58"/>
      <c r="AA56" s="58"/>
      <c r="AB56" s="58"/>
      <c r="AC56" s="58"/>
      <c r="AD56" s="58"/>
    </row>
    <row r="57" spans="1:30" ht="13.5" customHeight="1" x14ac:dyDescent="0.2">
      <c r="A57" s="57" t="s">
        <v>122</v>
      </c>
      <c r="B57" s="57"/>
      <c r="C57" s="57"/>
      <c r="D57" s="57"/>
      <c r="E57" s="57"/>
      <c r="F57" s="57"/>
      <c r="G57" s="57"/>
      <c r="H57" s="57"/>
      <c r="J57" s="58" t="s">
        <v>108</v>
      </c>
      <c r="K57" s="58"/>
      <c r="L57" s="58"/>
      <c r="M57" s="58"/>
      <c r="N57" s="58"/>
      <c r="O57" s="58"/>
      <c r="P57" s="58"/>
      <c r="Q57" s="58"/>
      <c r="T57" s="58" t="s">
        <v>107</v>
      </c>
      <c r="U57" s="58"/>
      <c r="V57" s="58"/>
      <c r="W57" s="58"/>
      <c r="X57" s="58"/>
      <c r="Y57" s="58"/>
      <c r="Z57" s="58"/>
      <c r="AA57" s="58"/>
      <c r="AB57" s="58"/>
      <c r="AC57" s="58"/>
      <c r="AD57" s="58"/>
    </row>
    <row r="58" spans="1:30" ht="13.5" customHeight="1" x14ac:dyDescent="0.2">
      <c r="A58" s="57" t="s">
        <v>121</v>
      </c>
      <c r="B58" s="57"/>
      <c r="C58" s="57"/>
      <c r="D58" s="57"/>
      <c r="E58" s="57"/>
      <c r="F58" s="57"/>
      <c r="G58" s="57"/>
      <c r="H58" s="57"/>
      <c r="J58" s="58" t="s">
        <v>108</v>
      </c>
      <c r="K58" s="58"/>
      <c r="L58" s="58"/>
      <c r="M58" s="58"/>
      <c r="N58" s="58"/>
      <c r="O58" s="58"/>
      <c r="P58" s="58"/>
      <c r="Q58" s="58"/>
      <c r="T58" s="58" t="s">
        <v>107</v>
      </c>
      <c r="U58" s="58"/>
      <c r="V58" s="58"/>
      <c r="W58" s="58"/>
      <c r="X58" s="58"/>
      <c r="Y58" s="58"/>
      <c r="Z58" s="58"/>
      <c r="AA58" s="58"/>
      <c r="AB58" s="58"/>
      <c r="AC58" s="58"/>
      <c r="AD58" s="58"/>
    </row>
    <row r="59" spans="1:30" ht="13.5" customHeight="1" x14ac:dyDescent="0.2">
      <c r="A59" s="57" t="s">
        <v>120</v>
      </c>
      <c r="B59" s="57"/>
      <c r="C59" s="57"/>
      <c r="D59" s="57"/>
      <c r="E59" s="57"/>
      <c r="F59" s="57"/>
      <c r="G59" s="57"/>
      <c r="H59" s="57"/>
      <c r="J59" s="58" t="s">
        <v>108</v>
      </c>
      <c r="K59" s="58"/>
      <c r="L59" s="58"/>
      <c r="M59" s="58"/>
      <c r="N59" s="58"/>
      <c r="O59" s="58"/>
      <c r="P59" s="58"/>
      <c r="Q59" s="58"/>
      <c r="T59" s="58" t="s">
        <v>107</v>
      </c>
      <c r="U59" s="58"/>
      <c r="V59" s="58"/>
      <c r="W59" s="58"/>
      <c r="X59" s="58"/>
      <c r="Y59" s="58"/>
      <c r="Z59" s="58"/>
      <c r="AA59" s="58"/>
      <c r="AB59" s="58"/>
      <c r="AC59" s="58"/>
      <c r="AD59" s="58"/>
    </row>
    <row r="60" spans="1:30" ht="13.5" customHeight="1" x14ac:dyDescent="0.2">
      <c r="A60" s="57" t="s">
        <v>119</v>
      </c>
      <c r="B60" s="57"/>
      <c r="C60" s="57"/>
      <c r="D60" s="57"/>
      <c r="E60" s="57"/>
      <c r="F60" s="57"/>
      <c r="G60" s="57"/>
      <c r="H60" s="57"/>
      <c r="J60" s="58" t="s">
        <v>108</v>
      </c>
      <c r="K60" s="58"/>
      <c r="L60" s="58"/>
      <c r="M60" s="58"/>
      <c r="N60" s="58"/>
      <c r="O60" s="58"/>
      <c r="P60" s="58"/>
      <c r="Q60" s="58"/>
      <c r="T60" s="58" t="s">
        <v>107</v>
      </c>
      <c r="U60" s="58"/>
      <c r="V60" s="58"/>
      <c r="W60" s="58"/>
      <c r="X60" s="58"/>
      <c r="Y60" s="58"/>
      <c r="Z60" s="58"/>
      <c r="AA60" s="58"/>
      <c r="AB60" s="58"/>
      <c r="AC60" s="58"/>
      <c r="AD60" s="58"/>
    </row>
    <row r="61" spans="1:30" ht="13.5" customHeight="1" x14ac:dyDescent="0.2">
      <c r="A61" s="57" t="s">
        <v>118</v>
      </c>
      <c r="B61" s="57"/>
      <c r="C61" s="57"/>
      <c r="D61" s="57"/>
      <c r="E61" s="57"/>
      <c r="F61" s="57"/>
      <c r="G61" s="57"/>
      <c r="H61" s="57"/>
      <c r="J61" s="58" t="s">
        <v>108</v>
      </c>
      <c r="K61" s="58"/>
      <c r="L61" s="58"/>
      <c r="M61" s="58"/>
      <c r="N61" s="58"/>
      <c r="O61" s="58"/>
      <c r="P61" s="58"/>
      <c r="Q61" s="58"/>
      <c r="T61" s="58" t="s">
        <v>107</v>
      </c>
      <c r="U61" s="58"/>
      <c r="V61" s="58"/>
      <c r="W61" s="58"/>
      <c r="X61" s="58"/>
      <c r="Y61" s="58"/>
      <c r="Z61" s="58"/>
      <c r="AA61" s="58"/>
      <c r="AB61" s="58"/>
      <c r="AC61" s="58"/>
      <c r="AD61" s="58"/>
    </row>
    <row r="62" spans="1:30" ht="13.5" customHeight="1" x14ac:dyDescent="0.2">
      <c r="A62" s="57" t="s">
        <v>117</v>
      </c>
      <c r="B62" s="57"/>
      <c r="C62" s="57"/>
      <c r="D62" s="57"/>
      <c r="E62" s="57"/>
      <c r="F62" s="57"/>
      <c r="G62" s="57"/>
      <c r="H62" s="57"/>
      <c r="J62" s="58" t="s">
        <v>108</v>
      </c>
      <c r="K62" s="58"/>
      <c r="L62" s="58"/>
      <c r="M62" s="58"/>
      <c r="N62" s="58"/>
      <c r="O62" s="58"/>
      <c r="P62" s="58"/>
      <c r="Q62" s="58"/>
      <c r="T62" s="58" t="s">
        <v>107</v>
      </c>
      <c r="U62" s="58"/>
      <c r="V62" s="58"/>
      <c r="W62" s="58"/>
      <c r="X62" s="58"/>
      <c r="Y62" s="58"/>
      <c r="Z62" s="58"/>
      <c r="AA62" s="58"/>
      <c r="AB62" s="58"/>
      <c r="AC62" s="58"/>
      <c r="AD62" s="58"/>
    </row>
    <row r="63" spans="1:30" ht="13.5" customHeight="1" x14ac:dyDescent="0.2">
      <c r="A63" s="57" t="s">
        <v>116</v>
      </c>
      <c r="B63" s="57"/>
      <c r="C63" s="57"/>
      <c r="D63" s="57"/>
      <c r="E63" s="57"/>
      <c r="F63" s="57"/>
      <c r="G63" s="57"/>
      <c r="H63" s="57"/>
      <c r="J63" s="58" t="s">
        <v>108</v>
      </c>
      <c r="K63" s="58"/>
      <c r="L63" s="58"/>
      <c r="M63" s="58"/>
      <c r="N63" s="58"/>
      <c r="O63" s="58"/>
      <c r="P63" s="58"/>
      <c r="Q63" s="58"/>
      <c r="T63" s="58" t="s">
        <v>107</v>
      </c>
      <c r="U63" s="58"/>
      <c r="V63" s="58"/>
      <c r="W63" s="58"/>
      <c r="X63" s="58"/>
      <c r="Y63" s="58"/>
      <c r="Z63" s="58"/>
      <c r="AA63" s="58"/>
      <c r="AB63" s="58"/>
      <c r="AC63" s="58"/>
      <c r="AD63" s="58"/>
    </row>
    <row r="64" spans="1:30" ht="13.5" customHeight="1" x14ac:dyDescent="0.2">
      <c r="A64" s="57" t="s">
        <v>115</v>
      </c>
      <c r="B64" s="57"/>
      <c r="C64" s="57"/>
      <c r="D64" s="57"/>
      <c r="E64" s="57"/>
      <c r="F64" s="57"/>
      <c r="G64" s="57"/>
      <c r="H64" s="57"/>
      <c r="J64" s="58" t="s">
        <v>108</v>
      </c>
      <c r="K64" s="58"/>
      <c r="L64" s="58"/>
      <c r="M64" s="58"/>
      <c r="N64" s="58"/>
      <c r="O64" s="58"/>
      <c r="P64" s="58"/>
      <c r="Q64" s="58"/>
      <c r="T64" s="58" t="s">
        <v>107</v>
      </c>
      <c r="U64" s="58"/>
      <c r="V64" s="58"/>
      <c r="W64" s="58"/>
      <c r="X64" s="58"/>
      <c r="Y64" s="58"/>
      <c r="Z64" s="58"/>
      <c r="AA64" s="58"/>
      <c r="AB64" s="58"/>
      <c r="AC64" s="58"/>
      <c r="AD64" s="58"/>
    </row>
    <row r="65" spans="1:30" ht="13.5" customHeight="1" x14ac:dyDescent="0.2">
      <c r="A65" s="57" t="s">
        <v>114</v>
      </c>
      <c r="B65" s="57"/>
      <c r="C65" s="57"/>
      <c r="D65" s="57"/>
      <c r="E65" s="57"/>
      <c r="F65" s="57"/>
      <c r="G65" s="57"/>
      <c r="H65" s="57"/>
      <c r="J65" s="58" t="s">
        <v>108</v>
      </c>
      <c r="K65" s="58"/>
      <c r="L65" s="58"/>
      <c r="M65" s="58"/>
      <c r="N65" s="58"/>
      <c r="O65" s="58"/>
      <c r="P65" s="58"/>
      <c r="Q65" s="58"/>
      <c r="T65" s="58" t="s">
        <v>107</v>
      </c>
      <c r="U65" s="58"/>
      <c r="V65" s="58"/>
      <c r="W65" s="58"/>
      <c r="X65" s="58"/>
      <c r="Y65" s="58"/>
      <c r="Z65" s="58"/>
      <c r="AA65" s="58"/>
      <c r="AB65" s="58"/>
      <c r="AC65" s="58"/>
      <c r="AD65" s="58"/>
    </row>
    <row r="66" spans="1:30" ht="13.5" customHeight="1" x14ac:dyDescent="0.2">
      <c r="A66" s="57" t="s">
        <v>113</v>
      </c>
      <c r="B66" s="57"/>
      <c r="C66" s="57"/>
      <c r="D66" s="57"/>
      <c r="E66" s="57"/>
      <c r="F66" s="57"/>
      <c r="G66" s="57"/>
      <c r="H66" s="57"/>
      <c r="J66" s="58" t="s">
        <v>108</v>
      </c>
      <c r="K66" s="58"/>
      <c r="L66" s="58"/>
      <c r="M66" s="58"/>
      <c r="N66" s="58"/>
      <c r="O66" s="58"/>
      <c r="P66" s="58"/>
      <c r="Q66" s="58"/>
      <c r="T66" s="58" t="s">
        <v>107</v>
      </c>
      <c r="U66" s="58"/>
      <c r="V66" s="58"/>
      <c r="W66" s="58"/>
      <c r="X66" s="58"/>
      <c r="Y66" s="58"/>
      <c r="Z66" s="58"/>
      <c r="AA66" s="58"/>
      <c r="AB66" s="58"/>
      <c r="AC66" s="58"/>
      <c r="AD66" s="58"/>
    </row>
    <row r="67" spans="1:30" ht="13.5" customHeight="1" x14ac:dyDescent="0.2">
      <c r="A67" s="57" t="s">
        <v>112</v>
      </c>
      <c r="B67" s="57"/>
      <c r="C67" s="57"/>
      <c r="D67" s="57"/>
      <c r="E67" s="57"/>
      <c r="F67" s="57"/>
      <c r="G67" s="57"/>
      <c r="H67" s="57"/>
      <c r="J67" s="58" t="s">
        <v>108</v>
      </c>
      <c r="K67" s="58"/>
      <c r="L67" s="58"/>
      <c r="M67" s="58"/>
      <c r="N67" s="58"/>
      <c r="O67" s="58"/>
      <c r="P67" s="58"/>
      <c r="Q67" s="58"/>
      <c r="T67" s="58" t="s">
        <v>107</v>
      </c>
      <c r="U67" s="58"/>
      <c r="V67" s="58"/>
      <c r="W67" s="58"/>
      <c r="X67" s="58"/>
      <c r="Y67" s="58"/>
      <c r="Z67" s="58"/>
      <c r="AA67" s="58"/>
      <c r="AB67" s="58"/>
      <c r="AC67" s="58"/>
      <c r="AD67" s="58"/>
    </row>
    <row r="68" spans="1:30" ht="13.5" customHeight="1" x14ac:dyDescent="0.2">
      <c r="A68" s="57" t="s">
        <v>111</v>
      </c>
      <c r="B68" s="57"/>
      <c r="C68" s="57"/>
      <c r="D68" s="57"/>
      <c r="E68" s="57"/>
      <c r="F68" s="57"/>
      <c r="G68" s="57"/>
      <c r="H68" s="57"/>
      <c r="J68" s="58" t="s">
        <v>108</v>
      </c>
      <c r="K68" s="58"/>
      <c r="L68" s="58"/>
      <c r="M68" s="58"/>
      <c r="N68" s="58"/>
      <c r="O68" s="58"/>
      <c r="P68" s="58"/>
      <c r="Q68" s="58"/>
      <c r="T68" s="58" t="s">
        <v>107</v>
      </c>
      <c r="U68" s="58"/>
      <c r="V68" s="58"/>
      <c r="W68" s="58"/>
      <c r="X68" s="58"/>
      <c r="Y68" s="58"/>
      <c r="Z68" s="58"/>
      <c r="AA68" s="58"/>
      <c r="AB68" s="58"/>
      <c r="AC68" s="58"/>
      <c r="AD68" s="58"/>
    </row>
    <row r="69" spans="1:30" ht="13.5" customHeight="1" x14ac:dyDescent="0.2">
      <c r="A69" s="57" t="s">
        <v>110</v>
      </c>
      <c r="B69" s="57"/>
      <c r="C69" s="57"/>
      <c r="D69" s="57"/>
      <c r="E69" s="57"/>
      <c r="F69" s="57"/>
      <c r="G69" s="57"/>
      <c r="H69" s="57"/>
      <c r="J69" s="69" t="s">
        <v>217</v>
      </c>
      <c r="K69" s="57"/>
      <c r="L69" s="57"/>
      <c r="M69" s="57"/>
      <c r="N69" s="57"/>
      <c r="O69" s="57"/>
      <c r="P69" s="57"/>
      <c r="Q69" s="57"/>
      <c r="T69" s="57" t="s">
        <v>217</v>
      </c>
      <c r="U69" s="57"/>
      <c r="V69" s="57"/>
      <c r="W69" s="57"/>
      <c r="X69" s="57"/>
      <c r="Y69" s="57"/>
      <c r="Z69" s="57"/>
      <c r="AA69" s="57"/>
      <c r="AB69" s="57"/>
      <c r="AC69" s="57"/>
      <c r="AD69" s="57"/>
    </row>
    <row r="70" spans="1:30" ht="13.5" customHeight="1" x14ac:dyDescent="0.2">
      <c r="A70" s="57" t="s">
        <v>109</v>
      </c>
      <c r="B70" s="57"/>
      <c r="C70" s="57"/>
      <c r="D70" s="57"/>
      <c r="E70" s="57"/>
      <c r="F70" s="57"/>
      <c r="G70" s="57"/>
      <c r="H70" s="57"/>
      <c r="J70" s="58" t="s">
        <v>108</v>
      </c>
      <c r="K70" s="58"/>
      <c r="L70" s="58"/>
      <c r="M70" s="58"/>
      <c r="N70" s="58"/>
      <c r="O70" s="58"/>
      <c r="P70" s="58"/>
      <c r="Q70" s="58"/>
      <c r="T70" s="58" t="s">
        <v>107</v>
      </c>
      <c r="U70" s="58"/>
      <c r="V70" s="58"/>
      <c r="W70" s="58"/>
      <c r="X70" s="58"/>
      <c r="Y70" s="58"/>
      <c r="Z70" s="58"/>
      <c r="AA70" s="58"/>
      <c r="AB70" s="58"/>
      <c r="AC70" s="58"/>
      <c r="AD70" s="58"/>
    </row>
    <row r="71" spans="1:30" ht="13.5" customHeight="1" x14ac:dyDescent="0.2">
      <c r="A71" s="57" t="s">
        <v>106</v>
      </c>
      <c r="B71" s="57"/>
      <c r="C71" s="57"/>
      <c r="D71" s="57"/>
      <c r="E71" s="57"/>
      <c r="F71" s="57"/>
      <c r="G71" s="57"/>
      <c r="H71" s="57"/>
      <c r="J71" s="58" t="s">
        <v>105</v>
      </c>
      <c r="K71" s="58"/>
      <c r="L71" s="58"/>
      <c r="M71" s="58"/>
      <c r="N71" s="58"/>
      <c r="O71" s="58"/>
      <c r="P71" s="58"/>
      <c r="Q71" s="58"/>
      <c r="T71" s="58" t="s">
        <v>105</v>
      </c>
      <c r="U71" s="58"/>
      <c r="V71" s="58"/>
      <c r="W71" s="58"/>
      <c r="X71" s="58"/>
      <c r="Y71" s="58"/>
      <c r="Z71" s="58"/>
      <c r="AA71" s="58"/>
      <c r="AB71" s="58"/>
      <c r="AC71" s="58"/>
      <c r="AD71" s="58"/>
    </row>
    <row r="72" spans="1:30" ht="0.75" customHeight="1" x14ac:dyDescent="0.2"/>
    <row r="73" spans="1:30" ht="12.75" customHeight="1" x14ac:dyDescent="0.2">
      <c r="A73" s="57" t="s">
        <v>104</v>
      </c>
      <c r="B73" s="57"/>
      <c r="C73" s="57"/>
      <c r="D73" s="57"/>
      <c r="E73" s="57"/>
      <c r="F73" s="57"/>
      <c r="G73" s="57"/>
      <c r="H73" s="57"/>
      <c r="J73" s="58" t="s">
        <v>103</v>
      </c>
      <c r="K73" s="58"/>
      <c r="L73" s="58"/>
      <c r="M73" s="58"/>
      <c r="N73" s="58"/>
      <c r="O73" s="58"/>
      <c r="P73" s="58"/>
      <c r="Q73" s="58"/>
      <c r="T73" s="58" t="s">
        <v>103</v>
      </c>
      <c r="U73" s="58"/>
      <c r="V73" s="58"/>
      <c r="W73" s="58"/>
      <c r="X73" s="58"/>
      <c r="Y73" s="58"/>
      <c r="Z73" s="58"/>
      <c r="AA73" s="58"/>
      <c r="AB73" s="58"/>
      <c r="AC73" s="58"/>
      <c r="AD73" s="58"/>
    </row>
    <row r="74" spans="1:30" ht="0.75" customHeight="1" x14ac:dyDescent="0.2">
      <c r="J74" s="58"/>
      <c r="K74" s="58"/>
      <c r="L74" s="58"/>
      <c r="M74" s="58"/>
      <c r="N74" s="58"/>
      <c r="O74" s="58"/>
      <c r="P74" s="58"/>
      <c r="Q74" s="58"/>
      <c r="T74" s="58"/>
      <c r="U74" s="58"/>
      <c r="V74" s="58"/>
      <c r="W74" s="58"/>
      <c r="X74" s="58"/>
      <c r="Y74" s="58"/>
      <c r="Z74" s="58"/>
      <c r="AA74" s="58"/>
      <c r="AB74" s="58"/>
      <c r="AC74" s="58"/>
      <c r="AD74" s="58"/>
    </row>
    <row r="75" spans="1:30" ht="13.5" customHeight="1" x14ac:dyDescent="0.2">
      <c r="A75" s="57" t="s">
        <v>102</v>
      </c>
      <c r="B75" s="57"/>
      <c r="C75" s="57"/>
      <c r="D75" s="57"/>
      <c r="E75" s="57"/>
      <c r="F75" s="57"/>
      <c r="G75" s="57"/>
      <c r="H75" s="57"/>
      <c r="J75" s="58" t="s">
        <v>73</v>
      </c>
      <c r="K75" s="58"/>
      <c r="L75" s="58"/>
      <c r="M75" s="58"/>
      <c r="N75" s="58"/>
      <c r="O75" s="58"/>
      <c r="P75" s="58"/>
      <c r="Q75" s="58"/>
      <c r="T75" s="58" t="s">
        <v>73</v>
      </c>
      <c r="U75" s="58"/>
      <c r="V75" s="58"/>
      <c r="W75" s="58"/>
      <c r="X75" s="58"/>
      <c r="Y75" s="58"/>
      <c r="Z75" s="58"/>
      <c r="AA75" s="58"/>
      <c r="AB75" s="58"/>
      <c r="AC75" s="58"/>
      <c r="AD75" s="58"/>
    </row>
    <row r="76" spans="1:30" ht="11.25" customHeight="1" x14ac:dyDescent="0.2"/>
    <row r="77" spans="1:30" ht="0.75" customHeight="1" x14ac:dyDescent="0.2"/>
    <row r="78" spans="1:30" ht="12.75" customHeight="1" x14ac:dyDescent="0.2">
      <c r="A78" s="57" t="s">
        <v>101</v>
      </c>
      <c r="B78" s="57"/>
      <c r="C78" s="57"/>
      <c r="D78" s="57"/>
      <c r="E78" s="57"/>
      <c r="F78" s="57"/>
      <c r="G78" s="57"/>
      <c r="H78" s="57"/>
      <c r="J78" s="58" t="s">
        <v>73</v>
      </c>
      <c r="K78" s="58"/>
      <c r="L78" s="58"/>
      <c r="M78" s="58"/>
      <c r="N78" s="58"/>
      <c r="O78" s="58"/>
      <c r="P78" s="58"/>
      <c r="Q78" s="58"/>
      <c r="T78" s="58" t="s">
        <v>73</v>
      </c>
      <c r="U78" s="58"/>
      <c r="V78" s="58"/>
      <c r="W78" s="58"/>
      <c r="X78" s="58"/>
      <c r="Y78" s="58"/>
      <c r="Z78" s="58"/>
      <c r="AA78" s="58"/>
      <c r="AB78" s="58"/>
      <c r="AC78" s="58"/>
      <c r="AD78" s="58"/>
    </row>
    <row r="79" spans="1:30" ht="0.75" customHeight="1" x14ac:dyDescent="0.2">
      <c r="J79" s="58"/>
      <c r="K79" s="58"/>
      <c r="L79" s="58"/>
      <c r="M79" s="58"/>
      <c r="N79" s="58"/>
      <c r="O79" s="58"/>
      <c r="P79" s="58"/>
      <c r="Q79" s="58"/>
      <c r="T79" s="58"/>
      <c r="U79" s="58"/>
      <c r="V79" s="58"/>
      <c r="W79" s="58"/>
      <c r="X79" s="58"/>
      <c r="Y79" s="58"/>
      <c r="Z79" s="58"/>
      <c r="AA79" s="58"/>
      <c r="AB79" s="58"/>
      <c r="AC79" s="58"/>
      <c r="AD79" s="58"/>
    </row>
    <row r="80" spans="1:30" ht="13.5" customHeight="1" x14ac:dyDescent="0.2">
      <c r="A80" s="57" t="s">
        <v>100</v>
      </c>
      <c r="B80" s="57"/>
      <c r="C80" s="57"/>
      <c r="D80" s="57"/>
      <c r="E80" s="57"/>
      <c r="F80" s="57"/>
      <c r="G80" s="57"/>
      <c r="H80" s="57"/>
      <c r="J80" s="58" t="s">
        <v>73</v>
      </c>
      <c r="K80" s="58"/>
      <c r="L80" s="58"/>
      <c r="M80" s="58"/>
      <c r="N80" s="58"/>
      <c r="O80" s="58"/>
      <c r="P80" s="58"/>
      <c r="Q80" s="58"/>
      <c r="T80" s="58" t="s">
        <v>73</v>
      </c>
      <c r="U80" s="58"/>
      <c r="V80" s="58"/>
      <c r="W80" s="58"/>
      <c r="X80" s="58"/>
      <c r="Y80" s="58"/>
      <c r="Z80" s="58"/>
      <c r="AA80" s="58"/>
      <c r="AB80" s="58"/>
      <c r="AC80" s="58"/>
      <c r="AD80" s="58"/>
    </row>
    <row r="81" spans="1:30" ht="11.25" customHeight="1" x14ac:dyDescent="0.2"/>
    <row r="82" spans="1:30" ht="13.5" customHeight="1" x14ac:dyDescent="0.2">
      <c r="A82" s="57" t="s">
        <v>99</v>
      </c>
      <c r="B82" s="57"/>
      <c r="C82" s="57"/>
      <c r="D82" s="57"/>
      <c r="E82" s="57"/>
      <c r="F82" s="57"/>
      <c r="G82" s="57"/>
      <c r="H82" s="57"/>
      <c r="J82" s="58" t="s">
        <v>73</v>
      </c>
      <c r="K82" s="58"/>
      <c r="L82" s="58"/>
      <c r="M82" s="58"/>
      <c r="N82" s="58"/>
      <c r="O82" s="58"/>
      <c r="P82" s="58"/>
      <c r="Q82" s="58"/>
      <c r="T82" s="58" t="s">
        <v>73</v>
      </c>
      <c r="U82" s="58"/>
      <c r="V82" s="58"/>
      <c r="W82" s="58"/>
      <c r="X82" s="58"/>
      <c r="Y82" s="58"/>
      <c r="Z82" s="58"/>
      <c r="AA82" s="58"/>
      <c r="AB82" s="58"/>
      <c r="AC82" s="58"/>
      <c r="AD82" s="58"/>
    </row>
    <row r="83" spans="1:30" ht="13.5" customHeight="1" x14ac:dyDescent="0.2">
      <c r="A83" s="57" t="s">
        <v>98</v>
      </c>
      <c r="B83" s="57"/>
      <c r="C83" s="57"/>
      <c r="D83" s="57"/>
      <c r="E83" s="57"/>
      <c r="F83" s="57"/>
      <c r="G83" s="57"/>
      <c r="H83" s="57"/>
      <c r="J83" s="58" t="s">
        <v>73</v>
      </c>
      <c r="K83" s="58"/>
      <c r="L83" s="58"/>
      <c r="M83" s="58"/>
      <c r="N83" s="58"/>
      <c r="O83" s="58"/>
      <c r="P83" s="58"/>
      <c r="Q83" s="58"/>
      <c r="T83" s="58" t="s">
        <v>73</v>
      </c>
      <c r="U83" s="58"/>
      <c r="V83" s="58"/>
      <c r="W83" s="58"/>
      <c r="X83" s="58"/>
      <c r="Y83" s="58"/>
      <c r="Z83" s="58"/>
      <c r="AA83" s="58"/>
      <c r="AB83" s="58"/>
      <c r="AC83" s="58"/>
      <c r="AD83" s="58"/>
    </row>
    <row r="84" spans="1:30" ht="13.5" customHeight="1" x14ac:dyDescent="0.2">
      <c r="A84" s="57" t="s">
        <v>97</v>
      </c>
      <c r="B84" s="57"/>
      <c r="C84" s="57"/>
      <c r="D84" s="57"/>
      <c r="E84" s="57"/>
      <c r="F84" s="57"/>
      <c r="G84" s="57"/>
      <c r="H84" s="57"/>
      <c r="J84" s="58" t="s">
        <v>73</v>
      </c>
      <c r="K84" s="58"/>
      <c r="L84" s="58"/>
      <c r="M84" s="58"/>
      <c r="N84" s="58"/>
      <c r="O84" s="58"/>
      <c r="P84" s="58"/>
      <c r="Q84" s="58"/>
      <c r="T84" s="58" t="s">
        <v>73</v>
      </c>
      <c r="U84" s="58"/>
      <c r="V84" s="58"/>
      <c r="W84" s="58"/>
      <c r="X84" s="58"/>
      <c r="Y84" s="58"/>
      <c r="Z84" s="58"/>
      <c r="AA84" s="58"/>
      <c r="AB84" s="58"/>
      <c r="AC84" s="58"/>
      <c r="AD84" s="58"/>
    </row>
    <row r="85" spans="1:30" ht="13.5" customHeight="1" x14ac:dyDescent="0.2">
      <c r="A85" s="57" t="s">
        <v>96</v>
      </c>
      <c r="B85" s="57"/>
      <c r="C85" s="57"/>
      <c r="D85" s="57"/>
      <c r="E85" s="57"/>
      <c r="F85" s="57"/>
      <c r="G85" s="57"/>
      <c r="H85" s="57"/>
      <c r="J85" s="58" t="s">
        <v>88</v>
      </c>
      <c r="K85" s="58"/>
      <c r="L85" s="58"/>
      <c r="M85" s="58"/>
      <c r="N85" s="58"/>
      <c r="O85" s="58"/>
      <c r="P85" s="58"/>
      <c r="Q85" s="58"/>
      <c r="T85" s="58" t="s">
        <v>88</v>
      </c>
      <c r="U85" s="58"/>
      <c r="V85" s="58"/>
      <c r="W85" s="58"/>
      <c r="X85" s="58"/>
      <c r="Y85" s="58"/>
      <c r="Z85" s="58"/>
      <c r="AA85" s="58"/>
      <c r="AB85" s="58"/>
      <c r="AC85" s="58"/>
      <c r="AD85" s="58"/>
    </row>
    <row r="86" spans="1:30" ht="13.5" customHeight="1" x14ac:dyDescent="0.2">
      <c r="A86" s="57" t="s">
        <v>95</v>
      </c>
      <c r="B86" s="57"/>
      <c r="C86" s="57"/>
      <c r="D86" s="57"/>
      <c r="E86" s="57"/>
      <c r="F86" s="57"/>
      <c r="G86" s="57"/>
      <c r="H86" s="57"/>
      <c r="J86" s="58" t="s">
        <v>88</v>
      </c>
      <c r="K86" s="58"/>
      <c r="L86" s="58"/>
      <c r="M86" s="58"/>
      <c r="N86" s="58"/>
      <c r="O86" s="58"/>
      <c r="P86" s="58"/>
      <c r="Q86" s="58"/>
      <c r="T86" s="58" t="s">
        <v>88</v>
      </c>
      <c r="U86" s="58"/>
      <c r="V86" s="58"/>
      <c r="W86" s="58"/>
      <c r="X86" s="58"/>
      <c r="Y86" s="58"/>
      <c r="Z86" s="58"/>
      <c r="AA86" s="58"/>
      <c r="AB86" s="58"/>
      <c r="AC86" s="58"/>
      <c r="AD86" s="58"/>
    </row>
    <row r="87" spans="1:30" ht="13.5" customHeight="1" x14ac:dyDescent="0.2">
      <c r="A87" s="57" t="s">
        <v>94</v>
      </c>
      <c r="B87" s="57"/>
      <c r="C87" s="57"/>
      <c r="D87" s="57"/>
      <c r="E87" s="57"/>
      <c r="F87" s="57"/>
      <c r="G87" s="57"/>
      <c r="H87" s="57"/>
      <c r="J87" s="58" t="s">
        <v>88</v>
      </c>
      <c r="K87" s="58"/>
      <c r="L87" s="58"/>
      <c r="M87" s="58"/>
      <c r="N87" s="58"/>
      <c r="O87" s="58"/>
      <c r="P87" s="58"/>
      <c r="Q87" s="58"/>
      <c r="T87" s="58" t="s">
        <v>88</v>
      </c>
      <c r="U87" s="58"/>
      <c r="V87" s="58"/>
      <c r="W87" s="58"/>
      <c r="X87" s="58"/>
      <c r="Y87" s="58"/>
      <c r="Z87" s="58"/>
      <c r="AA87" s="58"/>
      <c r="AB87" s="58"/>
      <c r="AC87" s="58"/>
      <c r="AD87" s="58"/>
    </row>
    <row r="88" spans="1:30" ht="0.75" customHeight="1" x14ac:dyDescent="0.2"/>
    <row r="89" spans="1:30" ht="13.5" customHeight="1" x14ac:dyDescent="0.2">
      <c r="A89" s="57" t="s">
        <v>93</v>
      </c>
      <c r="B89" s="57"/>
      <c r="C89" s="57"/>
      <c r="D89" s="57"/>
      <c r="E89" s="57"/>
      <c r="F89" s="57"/>
      <c r="G89" s="57"/>
      <c r="H89" s="57"/>
      <c r="J89" s="58" t="s">
        <v>88</v>
      </c>
      <c r="K89" s="58"/>
      <c r="L89" s="58"/>
      <c r="M89" s="58"/>
      <c r="N89" s="58"/>
      <c r="O89" s="58"/>
      <c r="P89" s="58"/>
      <c r="Q89" s="58"/>
      <c r="T89" s="58" t="s">
        <v>88</v>
      </c>
      <c r="U89" s="58"/>
      <c r="V89" s="58"/>
      <c r="W89" s="58"/>
      <c r="X89" s="58"/>
      <c r="Y89" s="58"/>
      <c r="Z89" s="58"/>
      <c r="AA89" s="58"/>
      <c r="AB89" s="58"/>
      <c r="AC89" s="58"/>
      <c r="AD89" s="58"/>
    </row>
    <row r="90" spans="1:30" ht="12.75" hidden="1" customHeight="1" x14ac:dyDescent="0.2"/>
    <row r="91" spans="1:30" ht="12.75" customHeight="1" x14ac:dyDescent="0.2">
      <c r="A91" s="57" t="s">
        <v>92</v>
      </c>
      <c r="B91" s="57"/>
      <c r="C91" s="57"/>
      <c r="D91" s="57"/>
      <c r="E91" s="57"/>
      <c r="F91" s="57"/>
      <c r="G91" s="57"/>
      <c r="H91" s="57"/>
      <c r="J91" s="58" t="s">
        <v>88</v>
      </c>
      <c r="K91" s="58"/>
      <c r="L91" s="58"/>
      <c r="M91" s="58"/>
      <c r="N91" s="58"/>
      <c r="O91" s="58"/>
      <c r="P91" s="58"/>
      <c r="Q91" s="58"/>
      <c r="T91" s="58" t="s">
        <v>88</v>
      </c>
      <c r="U91" s="58"/>
      <c r="V91" s="58"/>
      <c r="W91" s="58"/>
      <c r="X91" s="58"/>
      <c r="Y91" s="58"/>
      <c r="Z91" s="58"/>
      <c r="AA91" s="58"/>
      <c r="AB91" s="58"/>
      <c r="AC91" s="58"/>
      <c r="AD91" s="58"/>
    </row>
    <row r="92" spans="1:30" ht="0.75" customHeight="1" x14ac:dyDescent="0.2">
      <c r="J92" s="58"/>
      <c r="K92" s="58"/>
      <c r="L92" s="58"/>
      <c r="M92" s="58"/>
      <c r="N92" s="58"/>
      <c r="O92" s="58"/>
      <c r="P92" s="58"/>
      <c r="Q92" s="58"/>
      <c r="T92" s="58"/>
      <c r="U92" s="58"/>
      <c r="V92" s="58"/>
      <c r="W92" s="58"/>
      <c r="X92" s="58"/>
      <c r="Y92" s="58"/>
      <c r="Z92" s="58"/>
      <c r="AA92" s="58"/>
      <c r="AB92" s="58"/>
      <c r="AC92" s="58"/>
      <c r="AD92" s="58"/>
    </row>
    <row r="93" spans="1:30" ht="13.5" customHeight="1" x14ac:dyDescent="0.2">
      <c r="A93" s="57" t="s">
        <v>91</v>
      </c>
      <c r="B93" s="57"/>
      <c r="C93" s="57"/>
      <c r="D93" s="57"/>
      <c r="E93" s="57"/>
      <c r="F93" s="57"/>
      <c r="G93" s="57"/>
      <c r="H93" s="57"/>
      <c r="J93" s="58" t="s">
        <v>88</v>
      </c>
      <c r="K93" s="58"/>
      <c r="L93" s="58"/>
      <c r="M93" s="58"/>
      <c r="N93" s="58"/>
      <c r="O93" s="58"/>
      <c r="P93" s="58"/>
      <c r="Q93" s="58"/>
      <c r="T93" s="58" t="s">
        <v>88</v>
      </c>
      <c r="U93" s="58"/>
      <c r="V93" s="58"/>
      <c r="W93" s="58"/>
      <c r="X93" s="58"/>
      <c r="Y93" s="58"/>
      <c r="Z93" s="58"/>
      <c r="AA93" s="58"/>
      <c r="AB93" s="58"/>
      <c r="AC93" s="58"/>
      <c r="AD93" s="58"/>
    </row>
    <row r="94" spans="1:30" ht="11.25" customHeight="1" x14ac:dyDescent="0.2"/>
    <row r="95" spans="1:30" ht="13.5" customHeight="1" x14ac:dyDescent="0.2">
      <c r="A95" s="57" t="s">
        <v>90</v>
      </c>
      <c r="B95" s="57"/>
      <c r="C95" s="57"/>
      <c r="D95" s="57"/>
      <c r="E95" s="57"/>
      <c r="F95" s="57"/>
      <c r="G95" s="57"/>
      <c r="H95" s="57"/>
      <c r="J95" s="58" t="s">
        <v>88</v>
      </c>
      <c r="K95" s="58"/>
      <c r="L95" s="58"/>
      <c r="M95" s="58"/>
      <c r="N95" s="58"/>
      <c r="O95" s="58"/>
      <c r="P95" s="58"/>
      <c r="Q95" s="58"/>
      <c r="T95" s="58" t="s">
        <v>88</v>
      </c>
      <c r="U95" s="58"/>
      <c r="V95" s="58"/>
      <c r="W95" s="58"/>
      <c r="X95" s="58"/>
      <c r="Y95" s="58"/>
      <c r="Z95" s="58"/>
      <c r="AA95" s="58"/>
      <c r="AB95" s="58"/>
      <c r="AC95" s="58"/>
      <c r="AD95" s="58"/>
    </row>
    <row r="96" spans="1:30" ht="13.5" customHeight="1" x14ac:dyDescent="0.2">
      <c r="A96" s="57" t="s">
        <v>89</v>
      </c>
      <c r="B96" s="57"/>
      <c r="C96" s="57"/>
      <c r="D96" s="57"/>
      <c r="E96" s="57"/>
      <c r="F96" s="57"/>
      <c r="G96" s="57"/>
      <c r="H96" s="57"/>
      <c r="J96" s="58" t="s">
        <v>88</v>
      </c>
      <c r="K96" s="58"/>
      <c r="L96" s="58"/>
      <c r="M96" s="58"/>
      <c r="N96" s="58"/>
      <c r="O96" s="58"/>
      <c r="P96" s="58"/>
      <c r="Q96" s="58"/>
      <c r="T96" s="58" t="s">
        <v>88</v>
      </c>
      <c r="U96" s="58"/>
      <c r="V96" s="58"/>
      <c r="W96" s="58"/>
      <c r="X96" s="58"/>
      <c r="Y96" s="58"/>
      <c r="Z96" s="58"/>
      <c r="AA96" s="58"/>
      <c r="AB96" s="58"/>
      <c r="AC96" s="58"/>
      <c r="AD96" s="58"/>
    </row>
    <row r="97" spans="1:34" ht="4.5" customHeight="1" x14ac:dyDescent="0.2"/>
    <row r="98" spans="1:34" ht="3" customHeight="1" x14ac:dyDescent="0.2">
      <c r="AD98" s="59" t="s">
        <v>72</v>
      </c>
      <c r="AF98" s="60">
        <v>2</v>
      </c>
    </row>
    <row r="99" spans="1:34" ht="15.75" customHeight="1" x14ac:dyDescent="0.2">
      <c r="A99" s="61" t="s">
        <v>71</v>
      </c>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59"/>
      <c r="AF99" s="60"/>
    </row>
    <row r="100" spans="1:34" ht="20.25" customHeight="1" x14ac:dyDescent="0.2">
      <c r="A100" s="65" t="s">
        <v>87</v>
      </c>
      <c r="B100" s="65"/>
      <c r="C100" s="65"/>
    </row>
    <row r="101" spans="1:34" ht="4.5" customHeight="1" x14ac:dyDescent="0.2">
      <c r="A101" s="65"/>
      <c r="B101" s="65"/>
      <c r="C101" s="65"/>
      <c r="D101" s="66" t="s">
        <v>86</v>
      </c>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row>
    <row r="102" spans="1:34" ht="15.75" customHeight="1" x14ac:dyDescent="0.2">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row>
    <row r="103" spans="1:34" ht="10.5" customHeight="1" x14ac:dyDescent="0.2"/>
    <row r="104" spans="1:34" ht="16.5" customHeight="1" x14ac:dyDescent="0.2">
      <c r="A104" s="62" t="s">
        <v>85</v>
      </c>
      <c r="B104" s="62"/>
      <c r="C104" s="62"/>
      <c r="D104" s="62"/>
      <c r="E104" s="62"/>
      <c r="G104" s="57" t="s">
        <v>84</v>
      </c>
      <c r="H104" s="57"/>
      <c r="AA104" s="64" t="s">
        <v>83</v>
      </c>
      <c r="AB104" s="64"/>
      <c r="AC104" s="67">
        <v>45791.501203703701</v>
      </c>
      <c r="AD104" s="67"/>
      <c r="AE104" s="67"/>
      <c r="AF104" s="67"/>
    </row>
    <row r="105" spans="1:34" ht="12" customHeight="1" x14ac:dyDescent="0.2">
      <c r="A105" s="62" t="s">
        <v>82</v>
      </c>
      <c r="B105" s="62"/>
      <c r="C105" s="62"/>
      <c r="D105" s="62"/>
      <c r="G105" s="63" t="s">
        <v>81</v>
      </c>
      <c r="H105" s="63"/>
      <c r="K105" s="64" t="s">
        <v>80</v>
      </c>
      <c r="L105" s="64"/>
      <c r="M105" s="64"/>
      <c r="N105" s="64"/>
      <c r="O105" s="64"/>
      <c r="P105" s="63" t="s">
        <v>79</v>
      </c>
      <c r="Q105" s="63"/>
      <c r="R105" s="62" t="s">
        <v>78</v>
      </c>
      <c r="S105" s="62"/>
      <c r="U105" s="63" t="s">
        <v>77</v>
      </c>
      <c r="V105" s="63"/>
      <c r="W105" s="63"/>
      <c r="X105" s="64" t="s">
        <v>76</v>
      </c>
      <c r="Y105" s="64"/>
      <c r="Z105" s="64"/>
      <c r="AA105" s="64"/>
      <c r="AB105" s="64"/>
      <c r="AC105" s="68" t="s">
        <v>75</v>
      </c>
      <c r="AD105" s="68"/>
      <c r="AE105" s="68"/>
      <c r="AF105" s="68"/>
    </row>
    <row r="106" spans="1:34" ht="6.75" customHeight="1" x14ac:dyDescent="0.2">
      <c r="K106" s="64"/>
      <c r="L106" s="64"/>
      <c r="M106" s="64"/>
      <c r="N106" s="64"/>
      <c r="O106" s="64"/>
      <c r="R106" s="62"/>
      <c r="S106" s="62"/>
      <c r="X106" s="64"/>
      <c r="Y106" s="64"/>
      <c r="Z106" s="64"/>
      <c r="AA106" s="64"/>
      <c r="AB106" s="64"/>
    </row>
    <row r="107" spans="1:34" ht="13.5" customHeight="1" x14ac:dyDescent="0.2">
      <c r="A107" s="57" t="s">
        <v>74</v>
      </c>
      <c r="B107" s="57"/>
      <c r="C107" s="57"/>
      <c r="D107" s="57"/>
      <c r="E107" s="57"/>
      <c r="F107" s="57"/>
      <c r="G107" s="57"/>
      <c r="H107" s="57"/>
      <c r="J107" s="58" t="s">
        <v>73</v>
      </c>
      <c r="K107" s="58"/>
      <c r="L107" s="58"/>
      <c r="M107" s="58"/>
      <c r="N107" s="58"/>
      <c r="O107" s="58"/>
      <c r="P107" s="58"/>
      <c r="Q107" s="58"/>
      <c r="T107" s="58" t="s">
        <v>73</v>
      </c>
      <c r="U107" s="58"/>
      <c r="V107" s="58"/>
      <c r="W107" s="58"/>
      <c r="X107" s="58"/>
      <c r="Y107" s="58"/>
      <c r="Z107" s="58"/>
      <c r="AA107" s="58"/>
      <c r="AB107" s="58"/>
      <c r="AC107" s="58"/>
      <c r="AD107" s="58"/>
    </row>
    <row r="108" spans="1:34" ht="409.6" customHeight="1" x14ac:dyDescent="0.2"/>
    <row r="109" spans="1:34" ht="3" customHeight="1" x14ac:dyDescent="0.2">
      <c r="AD109" s="59" t="s">
        <v>72</v>
      </c>
      <c r="AF109" s="60">
        <v>3</v>
      </c>
    </row>
    <row r="110" spans="1:34" ht="15.75" customHeight="1" x14ac:dyDescent="0.2">
      <c r="A110" s="61" t="s">
        <v>71</v>
      </c>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59"/>
      <c r="AF110" s="60"/>
    </row>
  </sheetData>
  <mergeCells count="270">
    <mergeCell ref="A1:C2"/>
    <mergeCell ref="D1:AH1"/>
    <mergeCell ref="D2:AH3"/>
    <mergeCell ref="A5:E5"/>
    <mergeCell ref="G5:H5"/>
    <mergeCell ref="AA5:AB5"/>
    <mergeCell ref="AC5:AF5"/>
    <mergeCell ref="X6:AB7"/>
    <mergeCell ref="AC6:AF6"/>
    <mergeCell ref="A8:K8"/>
    <mergeCell ref="M8:S8"/>
    <mergeCell ref="V8:X8"/>
    <mergeCell ref="Z8:AB8"/>
    <mergeCell ref="AD8:AF8"/>
    <mergeCell ref="A6:D6"/>
    <mergeCell ref="G6:H6"/>
    <mergeCell ref="K6:O7"/>
    <mergeCell ref="A10:V10"/>
    <mergeCell ref="P6:Q6"/>
    <mergeCell ref="R6:S7"/>
    <mergeCell ref="U6:W6"/>
    <mergeCell ref="B11:N11"/>
    <mergeCell ref="Q11:S11"/>
    <mergeCell ref="V11:X11"/>
    <mergeCell ref="Z11:AB11"/>
    <mergeCell ref="AD11:AF11"/>
    <mergeCell ref="B12:N12"/>
    <mergeCell ref="Q12:S12"/>
    <mergeCell ref="V12:X12"/>
    <mergeCell ref="Z12:AB12"/>
    <mergeCell ref="AD12:AF12"/>
    <mergeCell ref="B13:N13"/>
    <mergeCell ref="Q13:S13"/>
    <mergeCell ref="V13:X13"/>
    <mergeCell ref="Z13:AB13"/>
    <mergeCell ref="AD13:AF13"/>
    <mergeCell ref="B14:N14"/>
    <mergeCell ref="Q14:S14"/>
    <mergeCell ref="V14:X14"/>
    <mergeCell ref="Z14:AB14"/>
    <mergeCell ref="AD14:AF14"/>
    <mergeCell ref="A16:M16"/>
    <mergeCell ref="O16:P16"/>
    <mergeCell ref="Q16:S16"/>
    <mergeCell ref="V16:X16"/>
    <mergeCell ref="Z16:AB16"/>
    <mergeCell ref="AD16:AF16"/>
    <mergeCell ref="A17:V17"/>
    <mergeCell ref="B18:N18"/>
    <mergeCell ref="Q18:S18"/>
    <mergeCell ref="V18:X18"/>
    <mergeCell ref="Z18:AB18"/>
    <mergeCell ref="AD18:AF18"/>
    <mergeCell ref="B19:N19"/>
    <mergeCell ref="Q19:S19"/>
    <mergeCell ref="V19:X19"/>
    <mergeCell ref="Z19:AB19"/>
    <mergeCell ref="AD19:AF19"/>
    <mergeCell ref="B20:N20"/>
    <mergeCell ref="Q20:S20"/>
    <mergeCell ref="V20:X20"/>
    <mergeCell ref="Z20:AB20"/>
    <mergeCell ref="AD20:AF20"/>
    <mergeCell ref="Q23:S23"/>
    <mergeCell ref="V23:X23"/>
    <mergeCell ref="Z23:AB23"/>
    <mergeCell ref="AD23:AF23"/>
    <mergeCell ref="B21:N21"/>
    <mergeCell ref="Q21:S21"/>
    <mergeCell ref="V21:X21"/>
    <mergeCell ref="Z21:AB21"/>
    <mergeCell ref="AD21:AF21"/>
    <mergeCell ref="A23:M23"/>
    <mergeCell ref="O23:P23"/>
    <mergeCell ref="A24:V24"/>
    <mergeCell ref="B25:N25"/>
    <mergeCell ref="Q25:S25"/>
    <mergeCell ref="V25:X25"/>
    <mergeCell ref="Z25:AB25"/>
    <mergeCell ref="AD25:AF25"/>
    <mergeCell ref="B26:N26"/>
    <mergeCell ref="Q26:S26"/>
    <mergeCell ref="V26:X26"/>
    <mergeCell ref="Z26:AB26"/>
    <mergeCell ref="AD26:AF26"/>
    <mergeCell ref="B31:N31"/>
    <mergeCell ref="Q31:S31"/>
    <mergeCell ref="V31:X31"/>
    <mergeCell ref="Z31:AB31"/>
    <mergeCell ref="AD31:AF31"/>
    <mergeCell ref="A28:M28"/>
    <mergeCell ref="O28:P28"/>
    <mergeCell ref="Q28:S28"/>
    <mergeCell ref="V28:X28"/>
    <mergeCell ref="Z28:AB28"/>
    <mergeCell ref="AD28:AF28"/>
    <mergeCell ref="A29:V29"/>
    <mergeCell ref="B30:N30"/>
    <mergeCell ref="Q30:S30"/>
    <mergeCell ref="V30:X30"/>
    <mergeCell ref="Z30:AB30"/>
    <mergeCell ref="AD30:AF30"/>
    <mergeCell ref="AD33:AF33"/>
    <mergeCell ref="A35:M35"/>
    <mergeCell ref="O35:P35"/>
    <mergeCell ref="Q35:S35"/>
    <mergeCell ref="V35:X35"/>
    <mergeCell ref="Z35:AB35"/>
    <mergeCell ref="AD35:AF35"/>
    <mergeCell ref="A33:M33"/>
    <mergeCell ref="O33:P33"/>
    <mergeCell ref="Q33:S33"/>
    <mergeCell ref="V33:X33"/>
    <mergeCell ref="Z33:AB33"/>
    <mergeCell ref="AD38:AD39"/>
    <mergeCell ref="AF38:AF39"/>
    <mergeCell ref="A39:AC39"/>
    <mergeCell ref="A40:C41"/>
    <mergeCell ref="D41:AH42"/>
    <mergeCell ref="A44:E44"/>
    <mergeCell ref="G44:H44"/>
    <mergeCell ref="X45:AB46"/>
    <mergeCell ref="AC45:AF45"/>
    <mergeCell ref="AA44:AB44"/>
    <mergeCell ref="AC44:AF44"/>
    <mergeCell ref="A47:H47"/>
    <mergeCell ref="J47:Q47"/>
    <mergeCell ref="T47:AA47"/>
    <mergeCell ref="A48:H48"/>
    <mergeCell ref="J48:Q48"/>
    <mergeCell ref="A45:D45"/>
    <mergeCell ref="G45:H45"/>
    <mergeCell ref="K45:O46"/>
    <mergeCell ref="A49:H49"/>
    <mergeCell ref="J49:Q49"/>
    <mergeCell ref="T49:AD49"/>
    <mergeCell ref="P45:Q45"/>
    <mergeCell ref="R45:S46"/>
    <mergeCell ref="U45:W45"/>
    <mergeCell ref="A50:H50"/>
    <mergeCell ref="J50:Q50"/>
    <mergeCell ref="T50:AD50"/>
    <mergeCell ref="A51:H51"/>
    <mergeCell ref="J51:Q51"/>
    <mergeCell ref="T51:AD51"/>
    <mergeCell ref="A52:H52"/>
    <mergeCell ref="J52:Q52"/>
    <mergeCell ref="T52:AD52"/>
    <mergeCell ref="A54:H54"/>
    <mergeCell ref="J54:Q54"/>
    <mergeCell ref="T54:AD54"/>
    <mergeCell ref="A55:H55"/>
    <mergeCell ref="J55:Q55"/>
    <mergeCell ref="T55:AD55"/>
    <mergeCell ref="A56:H56"/>
    <mergeCell ref="J56:Q56"/>
    <mergeCell ref="T56:AD56"/>
    <mergeCell ref="A57:H57"/>
    <mergeCell ref="J57:Q57"/>
    <mergeCell ref="T57:AD57"/>
    <mergeCell ref="A58:H58"/>
    <mergeCell ref="J58:Q58"/>
    <mergeCell ref="T58:AD58"/>
    <mergeCell ref="A59:H59"/>
    <mergeCell ref="J59:Q59"/>
    <mergeCell ref="T59:AD59"/>
    <mergeCell ref="A60:H60"/>
    <mergeCell ref="J60:Q60"/>
    <mergeCell ref="T60:AD60"/>
    <mergeCell ref="A61:H61"/>
    <mergeCell ref="J61:Q61"/>
    <mergeCell ref="T61:AD61"/>
    <mergeCell ref="A62:H62"/>
    <mergeCell ref="J62:Q62"/>
    <mergeCell ref="T62:AD62"/>
    <mergeCell ref="A63:H63"/>
    <mergeCell ref="J63:Q63"/>
    <mergeCell ref="T63:AD63"/>
    <mergeCell ref="A64:H64"/>
    <mergeCell ref="J64:Q64"/>
    <mergeCell ref="T64:AD64"/>
    <mergeCell ref="A65:H65"/>
    <mergeCell ref="J65:Q65"/>
    <mergeCell ref="T65:AD65"/>
    <mergeCell ref="A66:H66"/>
    <mergeCell ref="J66:Q66"/>
    <mergeCell ref="T66:AD66"/>
    <mergeCell ref="A67:H67"/>
    <mergeCell ref="J67:Q67"/>
    <mergeCell ref="T67:AD67"/>
    <mergeCell ref="A68:H68"/>
    <mergeCell ref="J68:Q68"/>
    <mergeCell ref="T68:AD68"/>
    <mergeCell ref="A69:H69"/>
    <mergeCell ref="J69:Q69"/>
    <mergeCell ref="T69:AD69"/>
    <mergeCell ref="A70:H70"/>
    <mergeCell ref="J70:Q70"/>
    <mergeCell ref="T70:AD70"/>
    <mergeCell ref="A71:H71"/>
    <mergeCell ref="J71:Q71"/>
    <mergeCell ref="T71:AD71"/>
    <mergeCell ref="A73:H73"/>
    <mergeCell ref="J73:Q74"/>
    <mergeCell ref="T73:AD74"/>
    <mergeCell ref="A75:H75"/>
    <mergeCell ref="J75:Q75"/>
    <mergeCell ref="T75:AD75"/>
    <mergeCell ref="A78:H78"/>
    <mergeCell ref="J78:Q79"/>
    <mergeCell ref="T78:AD79"/>
    <mergeCell ref="A80:H80"/>
    <mergeCell ref="J80:Q80"/>
    <mergeCell ref="T80:AD80"/>
    <mergeCell ref="A82:H82"/>
    <mergeCell ref="J82:Q82"/>
    <mergeCell ref="T82:AD82"/>
    <mergeCell ref="A83:H83"/>
    <mergeCell ref="J83:Q83"/>
    <mergeCell ref="T83:AD83"/>
    <mergeCell ref="A84:H84"/>
    <mergeCell ref="J84:Q84"/>
    <mergeCell ref="T84:AD84"/>
    <mergeCell ref="A85:H85"/>
    <mergeCell ref="J85:Q85"/>
    <mergeCell ref="T85:AD85"/>
    <mergeCell ref="A86:H86"/>
    <mergeCell ref="J86:Q86"/>
    <mergeCell ref="T86:AD86"/>
    <mergeCell ref="A87:H87"/>
    <mergeCell ref="J87:Q87"/>
    <mergeCell ref="T87:AD87"/>
    <mergeCell ref="A89:H89"/>
    <mergeCell ref="J89:Q89"/>
    <mergeCell ref="T89:AD89"/>
    <mergeCell ref="A91:H91"/>
    <mergeCell ref="J91:Q92"/>
    <mergeCell ref="T91:AD92"/>
    <mergeCell ref="A93:H93"/>
    <mergeCell ref="J93:Q93"/>
    <mergeCell ref="T93:AD93"/>
    <mergeCell ref="A95:H95"/>
    <mergeCell ref="J95:Q95"/>
    <mergeCell ref="T95:AD95"/>
    <mergeCell ref="A96:H96"/>
    <mergeCell ref="J96:Q96"/>
    <mergeCell ref="T96:AD96"/>
    <mergeCell ref="A107:H107"/>
    <mergeCell ref="J107:Q107"/>
    <mergeCell ref="T107:AD107"/>
    <mergeCell ref="AD109:AD110"/>
    <mergeCell ref="AF109:AF110"/>
    <mergeCell ref="A110:AC110"/>
    <mergeCell ref="A105:D105"/>
    <mergeCell ref="G105:H105"/>
    <mergeCell ref="AD98:AD99"/>
    <mergeCell ref="AF98:AF99"/>
    <mergeCell ref="A99:AC99"/>
    <mergeCell ref="K105:O106"/>
    <mergeCell ref="P105:Q105"/>
    <mergeCell ref="R105:S106"/>
    <mergeCell ref="U105:W105"/>
    <mergeCell ref="A100:C101"/>
    <mergeCell ref="D101:AH102"/>
    <mergeCell ref="A104:E104"/>
    <mergeCell ref="G104:H104"/>
    <mergeCell ref="AA104:AB104"/>
    <mergeCell ref="AC104:AF104"/>
    <mergeCell ref="X105:AB106"/>
    <mergeCell ref="AC105:AF105"/>
  </mergeCells>
  <pageMargins left="0.5" right="0.5" top="0.25" bottom="0.25" header="0" footer="0"/>
  <pageSetup fitToWidth="0" fitToHeight="0" orientation="landscape"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6E85-2DA3-473F-A579-34CAC31E88EA}">
  <dimension ref="A1:M329"/>
  <sheetViews>
    <sheetView zoomScale="60" zoomScaleNormal="60" workbookViewId="0">
      <selection activeCell="B1" sqref="B1"/>
    </sheetView>
  </sheetViews>
  <sheetFormatPr defaultColWidth="8.7109375" defaultRowHeight="14.25" x14ac:dyDescent="0.2"/>
  <cols>
    <col min="1" max="1" width="16.42578125" style="17" bestFit="1" customWidth="1"/>
    <col min="2" max="2" width="54.5703125" style="17" bestFit="1" customWidth="1"/>
    <col min="3" max="5" width="16.42578125" style="17" bestFit="1" customWidth="1"/>
    <col min="6" max="6" width="21.85546875" style="17" bestFit="1" customWidth="1"/>
    <col min="7" max="7" width="24" style="17" bestFit="1" customWidth="1"/>
    <col min="8" max="8" width="5.42578125" style="17" bestFit="1" customWidth="1"/>
    <col min="9" max="9" width="54.5703125" style="17" bestFit="1" customWidth="1"/>
    <col min="10" max="12" width="16.42578125" style="17" bestFit="1" customWidth="1"/>
    <col min="13" max="13" width="21.85546875" style="17" bestFit="1" customWidth="1"/>
    <col min="14" max="14" width="24" style="17" bestFit="1" customWidth="1"/>
    <col min="15" max="16384" width="8.7109375" style="17"/>
  </cols>
  <sheetData>
    <row r="1" spans="1:13" ht="15" x14ac:dyDescent="0.25">
      <c r="A1" s="23"/>
      <c r="B1" s="23" t="s">
        <v>70</v>
      </c>
    </row>
    <row r="2" spans="1:13" ht="15" x14ac:dyDescent="0.25">
      <c r="A2" s="23"/>
      <c r="B2" s="23" t="s">
        <v>69</v>
      </c>
    </row>
    <row r="3" spans="1:13" ht="15" x14ac:dyDescent="0.25">
      <c r="A3" s="23"/>
      <c r="B3" s="23" t="s">
        <v>68</v>
      </c>
    </row>
    <row r="5" spans="1:13" x14ac:dyDescent="0.2">
      <c r="B5" s="17" t="s">
        <v>67</v>
      </c>
    </row>
    <row r="7" spans="1:13" ht="15" x14ac:dyDescent="0.25">
      <c r="A7" s="17" t="s">
        <v>19</v>
      </c>
      <c r="B7" s="23" t="s">
        <v>66</v>
      </c>
      <c r="C7" s="22" t="s">
        <v>48</v>
      </c>
      <c r="F7" s="22" t="s">
        <v>48</v>
      </c>
      <c r="G7" s="22" t="s">
        <v>50</v>
      </c>
      <c r="H7" s="17" t="s">
        <v>19</v>
      </c>
      <c r="I7" s="23" t="s">
        <v>66</v>
      </c>
      <c r="J7" s="22" t="s">
        <v>48</v>
      </c>
      <c r="M7" s="22" t="s">
        <v>48</v>
      </c>
    </row>
    <row r="8" spans="1:13" x14ac:dyDescent="0.2">
      <c r="A8" s="17" t="s">
        <v>19</v>
      </c>
      <c r="C8" s="20">
        <v>45108</v>
      </c>
      <c r="D8" s="21" t="s">
        <v>47</v>
      </c>
      <c r="E8" s="21" t="s">
        <v>46</v>
      </c>
      <c r="F8" s="20">
        <v>45473</v>
      </c>
      <c r="G8" s="20">
        <v>45473</v>
      </c>
      <c r="H8" s="17" t="s">
        <v>19</v>
      </c>
      <c r="J8" s="20">
        <v>45108</v>
      </c>
      <c r="K8" s="21" t="s">
        <v>47</v>
      </c>
      <c r="L8" s="21" t="s">
        <v>46</v>
      </c>
      <c r="M8" s="20">
        <v>45473</v>
      </c>
    </row>
    <row r="9" spans="1:13" x14ac:dyDescent="0.2">
      <c r="A9" s="17" t="s">
        <v>19</v>
      </c>
      <c r="B9" s="17" t="s">
        <v>45</v>
      </c>
      <c r="C9" s="17" t="s">
        <v>19</v>
      </c>
      <c r="D9" s="17" t="s">
        <v>19</v>
      </c>
      <c r="E9" s="17" t="s">
        <v>19</v>
      </c>
      <c r="F9" s="17" t="s">
        <v>19</v>
      </c>
      <c r="G9" s="17" t="s">
        <v>19</v>
      </c>
      <c r="H9" s="17" t="s">
        <v>19</v>
      </c>
      <c r="I9" s="17" t="s">
        <v>44</v>
      </c>
    </row>
    <row r="10" spans="1:13" x14ac:dyDescent="0.2">
      <c r="A10" s="17" t="s">
        <v>19</v>
      </c>
      <c r="B10" s="17" t="s">
        <v>38</v>
      </c>
      <c r="C10" s="17" t="s">
        <v>19</v>
      </c>
      <c r="D10" s="17" t="s">
        <v>19</v>
      </c>
      <c r="E10" s="17" t="s">
        <v>19</v>
      </c>
      <c r="F10" s="17" t="s">
        <v>19</v>
      </c>
      <c r="G10" s="17" t="s">
        <v>19</v>
      </c>
      <c r="H10" s="17" t="s">
        <v>19</v>
      </c>
      <c r="I10" s="17" t="s">
        <v>38</v>
      </c>
    </row>
    <row r="11" spans="1:13" x14ac:dyDescent="0.2">
      <c r="A11" s="17" t="s">
        <v>19</v>
      </c>
      <c r="B11" s="19" t="s">
        <v>26</v>
      </c>
      <c r="C11" s="18">
        <v>302618</v>
      </c>
      <c r="D11" s="18">
        <v>0</v>
      </c>
      <c r="E11" s="18">
        <v>302618</v>
      </c>
      <c r="F11" s="18">
        <v>0</v>
      </c>
      <c r="G11" s="18">
        <v>0</v>
      </c>
      <c r="H11" s="17" t="s">
        <v>19</v>
      </c>
      <c r="I11" s="19" t="s">
        <v>26</v>
      </c>
      <c r="J11" s="18">
        <v>525306</v>
      </c>
      <c r="K11" s="18">
        <v>0</v>
      </c>
      <c r="L11" s="18">
        <v>525306</v>
      </c>
      <c r="M11" s="18">
        <v>0</v>
      </c>
    </row>
    <row r="12" spans="1:13" x14ac:dyDescent="0.2">
      <c r="A12" s="17" t="s">
        <v>19</v>
      </c>
      <c r="B12" s="19" t="s">
        <v>43</v>
      </c>
      <c r="C12" s="18">
        <f>SUM(C11:C11)</f>
        <v>302618</v>
      </c>
      <c r="D12" s="18">
        <f>SUM(D11:D11)</f>
        <v>0</v>
      </c>
      <c r="E12" s="18">
        <f>SUM(E11:E11)</f>
        <v>302618</v>
      </c>
      <c r="F12" s="18">
        <f>SUM(F11:F11)</f>
        <v>0</v>
      </c>
      <c r="G12" s="18">
        <f>SUM(G11:G11)</f>
        <v>0</v>
      </c>
      <c r="H12" s="17" t="s">
        <v>19</v>
      </c>
      <c r="I12" s="19" t="s">
        <v>42</v>
      </c>
      <c r="J12" s="18">
        <f>SUM(J11:J11)</f>
        <v>525306</v>
      </c>
      <c r="K12" s="18">
        <f>SUM(K11:K11)</f>
        <v>0</v>
      </c>
      <c r="L12" s="18">
        <f>SUM(L11:L11)</f>
        <v>525306</v>
      </c>
      <c r="M12" s="18">
        <f>SUM(M11:M11)</f>
        <v>0</v>
      </c>
    </row>
    <row r="14" spans="1:13" x14ac:dyDescent="0.2">
      <c r="A14" s="17" t="s">
        <v>19</v>
      </c>
      <c r="B14" s="19" t="s">
        <v>41</v>
      </c>
      <c r="C14" s="18">
        <f>C12</f>
        <v>302618</v>
      </c>
      <c r="D14" s="18">
        <f>D12</f>
        <v>0</v>
      </c>
      <c r="E14" s="18">
        <f>E12</f>
        <v>302618</v>
      </c>
      <c r="F14" s="18">
        <f>F12</f>
        <v>0</v>
      </c>
      <c r="G14" s="18">
        <f>G12</f>
        <v>0</v>
      </c>
      <c r="H14" s="17" t="s">
        <v>19</v>
      </c>
      <c r="I14" s="19" t="s">
        <v>40</v>
      </c>
      <c r="J14" s="18">
        <f>J12</f>
        <v>525306</v>
      </c>
      <c r="K14" s="18">
        <f>K12</f>
        <v>0</v>
      </c>
      <c r="L14" s="18">
        <f>L12</f>
        <v>525306</v>
      </c>
      <c r="M14" s="18">
        <f>M12</f>
        <v>0</v>
      </c>
    </row>
    <row r="16" spans="1:13" x14ac:dyDescent="0.2">
      <c r="A16" s="17" t="s">
        <v>19</v>
      </c>
      <c r="B16" s="17" t="s">
        <v>19</v>
      </c>
      <c r="C16" s="17" t="s">
        <v>19</v>
      </c>
      <c r="D16" s="17" t="s">
        <v>19</v>
      </c>
      <c r="E16" s="17" t="s">
        <v>19</v>
      </c>
      <c r="F16" s="17" t="s">
        <v>19</v>
      </c>
      <c r="G16" s="17" t="s">
        <v>19</v>
      </c>
      <c r="H16" s="17" t="s">
        <v>19</v>
      </c>
      <c r="I16" s="17" t="s">
        <v>39</v>
      </c>
    </row>
    <row r="17" spans="1:13" x14ac:dyDescent="0.2">
      <c r="A17" s="17" t="s">
        <v>19</v>
      </c>
      <c r="B17" s="17" t="s">
        <v>19</v>
      </c>
      <c r="C17" s="17" t="s">
        <v>19</v>
      </c>
      <c r="D17" s="17" t="s">
        <v>19</v>
      </c>
      <c r="E17" s="17" t="s">
        <v>19</v>
      </c>
      <c r="F17" s="17" t="s">
        <v>19</v>
      </c>
      <c r="G17" s="17" t="s">
        <v>19</v>
      </c>
      <c r="H17" s="17" t="s">
        <v>19</v>
      </c>
      <c r="I17" s="17" t="s">
        <v>38</v>
      </c>
    </row>
    <row r="18" spans="1:13" x14ac:dyDescent="0.2">
      <c r="A18" s="17" t="s">
        <v>19</v>
      </c>
      <c r="B18" s="17" t="s">
        <v>19</v>
      </c>
      <c r="C18" s="17" t="s">
        <v>19</v>
      </c>
      <c r="D18" s="17" t="s">
        <v>19</v>
      </c>
      <c r="E18" s="17" t="s">
        <v>19</v>
      </c>
      <c r="F18" s="17" t="s">
        <v>19</v>
      </c>
      <c r="G18" s="17" t="s">
        <v>19</v>
      </c>
      <c r="H18" s="17" t="s">
        <v>19</v>
      </c>
      <c r="I18" s="19" t="s">
        <v>26</v>
      </c>
      <c r="J18" s="18">
        <v>225131</v>
      </c>
      <c r="K18" s="18">
        <v>65663</v>
      </c>
      <c r="L18" s="18">
        <v>290794</v>
      </c>
      <c r="M18" s="18">
        <v>0</v>
      </c>
    </row>
    <row r="19" spans="1:13" x14ac:dyDescent="0.2">
      <c r="A19" s="17" t="s">
        <v>19</v>
      </c>
      <c r="B19" s="17" t="s">
        <v>19</v>
      </c>
      <c r="C19" s="17" t="s">
        <v>19</v>
      </c>
      <c r="D19" s="17" t="s">
        <v>19</v>
      </c>
      <c r="E19" s="17" t="s">
        <v>19</v>
      </c>
      <c r="F19" s="17" t="s">
        <v>19</v>
      </c>
      <c r="G19" s="17" t="s">
        <v>19</v>
      </c>
      <c r="H19" s="17" t="s">
        <v>19</v>
      </c>
      <c r="I19" s="19" t="s">
        <v>21</v>
      </c>
      <c r="J19" s="18">
        <f>SUM(J18:J18)</f>
        <v>225131</v>
      </c>
      <c r="K19" s="18">
        <f>SUM(K18:K18)</f>
        <v>65663</v>
      </c>
      <c r="L19" s="18">
        <f>SUM(L18:L18)</f>
        <v>290794</v>
      </c>
      <c r="M19" s="18">
        <f>SUM(M18:M18)</f>
        <v>0</v>
      </c>
    </row>
    <row r="21" spans="1:13" x14ac:dyDescent="0.2">
      <c r="A21" s="17" t="s">
        <v>19</v>
      </c>
      <c r="B21" s="17" t="s">
        <v>19</v>
      </c>
      <c r="C21" s="17" t="s">
        <v>19</v>
      </c>
      <c r="D21" s="17" t="s">
        <v>19</v>
      </c>
      <c r="E21" s="17" t="s">
        <v>19</v>
      </c>
      <c r="F21" s="17" t="s">
        <v>19</v>
      </c>
      <c r="G21" s="17" t="s">
        <v>19</v>
      </c>
      <c r="H21" s="17" t="s">
        <v>19</v>
      </c>
      <c r="I21" s="19" t="s">
        <v>20</v>
      </c>
      <c r="J21" s="18">
        <f>J19</f>
        <v>225131</v>
      </c>
      <c r="K21" s="18">
        <f>K19</f>
        <v>65663</v>
      </c>
      <c r="L21" s="18">
        <f>L19</f>
        <v>290794</v>
      </c>
      <c r="M21" s="18">
        <f>M19</f>
        <v>0</v>
      </c>
    </row>
    <row r="22" spans="1:13" x14ac:dyDescent="0.2">
      <c r="A22" s="17" t="s">
        <v>19</v>
      </c>
      <c r="B22" s="17" t="s">
        <v>19</v>
      </c>
      <c r="C22" s="17" t="s">
        <v>19</v>
      </c>
      <c r="D22" s="17" t="s">
        <v>19</v>
      </c>
      <c r="E22" s="17" t="s">
        <v>19</v>
      </c>
      <c r="F22" s="17" t="s">
        <v>19</v>
      </c>
      <c r="G22" s="17" t="s">
        <v>19</v>
      </c>
      <c r="H22" s="17" t="s">
        <v>19</v>
      </c>
      <c r="I22" s="19" t="s">
        <v>65</v>
      </c>
      <c r="J22" s="18">
        <f>J14-J21</f>
        <v>300175</v>
      </c>
      <c r="K22" s="18">
        <f>K14-K21</f>
        <v>-65663</v>
      </c>
      <c r="L22" s="18">
        <f>L14-L21</f>
        <v>234512</v>
      </c>
      <c r="M22" s="18">
        <f>M14-M21</f>
        <v>0</v>
      </c>
    </row>
    <row r="24" spans="1:13" ht="15" x14ac:dyDescent="0.25">
      <c r="A24" s="17" t="s">
        <v>19</v>
      </c>
      <c r="B24" s="23" t="s">
        <v>64</v>
      </c>
      <c r="C24" s="22" t="s">
        <v>48</v>
      </c>
      <c r="F24" s="22" t="s">
        <v>48</v>
      </c>
      <c r="G24" s="22" t="s">
        <v>50</v>
      </c>
      <c r="H24" s="17" t="s">
        <v>19</v>
      </c>
      <c r="I24" s="23" t="s">
        <v>64</v>
      </c>
      <c r="J24" s="22" t="s">
        <v>48</v>
      </c>
      <c r="M24" s="22" t="s">
        <v>48</v>
      </c>
    </row>
    <row r="25" spans="1:13" x14ac:dyDescent="0.2">
      <c r="A25" s="17" t="s">
        <v>19</v>
      </c>
      <c r="C25" s="20">
        <v>45108</v>
      </c>
      <c r="D25" s="21" t="s">
        <v>47</v>
      </c>
      <c r="E25" s="21" t="s">
        <v>46</v>
      </c>
      <c r="F25" s="20">
        <v>45473</v>
      </c>
      <c r="G25" s="20">
        <v>45473</v>
      </c>
      <c r="H25" s="17" t="s">
        <v>19</v>
      </c>
      <c r="J25" s="20">
        <v>45108</v>
      </c>
      <c r="K25" s="21" t="s">
        <v>47</v>
      </c>
      <c r="L25" s="21" t="s">
        <v>46</v>
      </c>
      <c r="M25" s="20">
        <v>45473</v>
      </c>
    </row>
    <row r="26" spans="1:13" x14ac:dyDescent="0.2">
      <c r="A26" s="17" t="s">
        <v>19</v>
      </c>
      <c r="B26" s="17" t="s">
        <v>45</v>
      </c>
      <c r="C26" s="17" t="s">
        <v>19</v>
      </c>
      <c r="D26" s="17" t="s">
        <v>19</v>
      </c>
      <c r="E26" s="17" t="s">
        <v>19</v>
      </c>
      <c r="F26" s="17" t="s">
        <v>19</v>
      </c>
      <c r="G26" s="17" t="s">
        <v>19</v>
      </c>
      <c r="H26" s="17" t="s">
        <v>19</v>
      </c>
      <c r="I26" s="17" t="s">
        <v>44</v>
      </c>
    </row>
    <row r="27" spans="1:13" x14ac:dyDescent="0.2">
      <c r="A27" s="17" t="s">
        <v>19</v>
      </c>
      <c r="B27" s="17" t="s">
        <v>38</v>
      </c>
      <c r="C27" s="17" t="s">
        <v>19</v>
      </c>
      <c r="D27" s="17" t="s">
        <v>19</v>
      </c>
      <c r="E27" s="17" t="s">
        <v>19</v>
      </c>
      <c r="F27" s="17" t="s">
        <v>19</v>
      </c>
      <c r="G27" s="17" t="s">
        <v>19</v>
      </c>
      <c r="H27" s="17" t="s">
        <v>19</v>
      </c>
      <c r="I27" s="17" t="s">
        <v>38</v>
      </c>
    </row>
    <row r="28" spans="1:13" x14ac:dyDescent="0.2">
      <c r="A28" s="17" t="s">
        <v>19</v>
      </c>
      <c r="B28" s="19" t="s">
        <v>37</v>
      </c>
      <c r="C28" s="18">
        <v>55489</v>
      </c>
      <c r="D28" s="18">
        <v>0</v>
      </c>
      <c r="E28" s="18">
        <v>12868</v>
      </c>
      <c r="F28" s="18">
        <v>42621</v>
      </c>
      <c r="G28" s="18">
        <v>12983</v>
      </c>
      <c r="H28" s="17" t="s">
        <v>19</v>
      </c>
      <c r="I28" s="19" t="s">
        <v>37</v>
      </c>
      <c r="J28" s="18">
        <v>79321</v>
      </c>
      <c r="K28" s="18">
        <v>0</v>
      </c>
      <c r="L28" s="18">
        <v>0</v>
      </c>
      <c r="M28" s="18">
        <v>79321</v>
      </c>
    </row>
    <row r="29" spans="1:13" x14ac:dyDescent="0.2">
      <c r="A29" s="17" t="s">
        <v>19</v>
      </c>
      <c r="B29" s="19" t="s">
        <v>36</v>
      </c>
      <c r="C29" s="18">
        <v>13259</v>
      </c>
      <c r="D29" s="18">
        <v>0</v>
      </c>
      <c r="E29" s="18">
        <v>3271</v>
      </c>
      <c r="F29" s="18">
        <v>9989</v>
      </c>
      <c r="G29" s="18">
        <v>3300</v>
      </c>
      <c r="H29" s="17" t="s">
        <v>19</v>
      </c>
      <c r="I29" s="19" t="s">
        <v>36</v>
      </c>
      <c r="J29" s="18">
        <v>19434</v>
      </c>
      <c r="K29" s="18">
        <v>0</v>
      </c>
      <c r="L29" s="18">
        <v>0</v>
      </c>
      <c r="M29" s="18">
        <v>19434</v>
      </c>
    </row>
    <row r="30" spans="1:13" x14ac:dyDescent="0.2">
      <c r="A30" s="17" t="s">
        <v>19</v>
      </c>
      <c r="B30" s="19" t="s">
        <v>35</v>
      </c>
      <c r="C30" s="18">
        <v>8524</v>
      </c>
      <c r="D30" s="18">
        <v>0</v>
      </c>
      <c r="E30" s="18">
        <v>8524</v>
      </c>
      <c r="F30" s="18">
        <v>0</v>
      </c>
      <c r="G30" s="18">
        <v>0</v>
      </c>
      <c r="H30" s="17" t="s">
        <v>19</v>
      </c>
      <c r="I30" s="19" t="s">
        <v>35</v>
      </c>
      <c r="J30" s="18">
        <v>33820</v>
      </c>
      <c r="K30" s="18">
        <v>0</v>
      </c>
      <c r="L30" s="18">
        <v>33820</v>
      </c>
      <c r="M30" s="18">
        <v>0</v>
      </c>
    </row>
    <row r="31" spans="1:13" x14ac:dyDescent="0.2">
      <c r="A31" s="17" t="s">
        <v>19</v>
      </c>
      <c r="B31" s="19" t="s">
        <v>34</v>
      </c>
      <c r="C31" s="18">
        <v>36336</v>
      </c>
      <c r="D31" s="18">
        <v>0</v>
      </c>
      <c r="E31" s="18">
        <v>5314</v>
      </c>
      <c r="F31" s="18">
        <v>31022</v>
      </c>
      <c r="G31" s="18">
        <v>5361</v>
      </c>
      <c r="H31" s="17" t="s">
        <v>19</v>
      </c>
      <c r="I31" s="19" t="s">
        <v>34</v>
      </c>
      <c r="J31" s="18">
        <v>46858</v>
      </c>
      <c r="K31" s="18">
        <v>0</v>
      </c>
      <c r="L31" s="18">
        <v>0</v>
      </c>
      <c r="M31" s="18">
        <v>46858</v>
      </c>
    </row>
    <row r="32" spans="1:13" x14ac:dyDescent="0.2">
      <c r="A32" s="17" t="s">
        <v>19</v>
      </c>
      <c r="B32" s="19" t="s">
        <v>33</v>
      </c>
      <c r="C32" s="18">
        <v>23900</v>
      </c>
      <c r="D32" s="18">
        <v>0</v>
      </c>
      <c r="E32" s="18">
        <v>14298</v>
      </c>
      <c r="F32" s="18">
        <v>9603</v>
      </c>
      <c r="G32" s="18">
        <v>9603</v>
      </c>
      <c r="H32" s="17" t="s">
        <v>19</v>
      </c>
      <c r="I32" s="19" t="s">
        <v>33</v>
      </c>
      <c r="J32" s="18">
        <v>52155</v>
      </c>
      <c r="K32" s="18">
        <v>0</v>
      </c>
      <c r="L32" s="18">
        <v>0</v>
      </c>
      <c r="M32" s="18">
        <v>52155</v>
      </c>
    </row>
    <row r="33" spans="1:13" x14ac:dyDescent="0.2">
      <c r="A33" s="17" t="s">
        <v>19</v>
      </c>
      <c r="B33" s="19" t="s">
        <v>32</v>
      </c>
      <c r="C33" s="18">
        <v>37630</v>
      </c>
      <c r="D33" s="18">
        <v>0</v>
      </c>
      <c r="E33" s="18">
        <v>19553</v>
      </c>
      <c r="F33" s="18">
        <v>18077</v>
      </c>
      <c r="G33" s="18">
        <v>18077</v>
      </c>
      <c r="H33" s="17" t="s">
        <v>19</v>
      </c>
      <c r="I33" s="19" t="s">
        <v>32</v>
      </c>
      <c r="J33" s="18">
        <v>76274</v>
      </c>
      <c r="K33" s="18">
        <v>0</v>
      </c>
      <c r="L33" s="18">
        <v>0</v>
      </c>
      <c r="M33" s="18">
        <v>76274</v>
      </c>
    </row>
    <row r="34" spans="1:13" x14ac:dyDescent="0.2">
      <c r="A34" s="17" t="s">
        <v>19</v>
      </c>
      <c r="B34" s="19" t="s">
        <v>31</v>
      </c>
      <c r="C34" s="18">
        <v>21253</v>
      </c>
      <c r="D34" s="18">
        <v>0</v>
      </c>
      <c r="E34" s="18">
        <v>12104</v>
      </c>
      <c r="F34" s="18">
        <v>9149</v>
      </c>
      <c r="G34" s="18">
        <v>9149</v>
      </c>
      <c r="H34" s="17" t="s">
        <v>19</v>
      </c>
      <c r="I34" s="19" t="s">
        <v>31</v>
      </c>
      <c r="J34" s="18">
        <v>45174</v>
      </c>
      <c r="K34" s="18">
        <v>0</v>
      </c>
      <c r="L34" s="18">
        <v>0</v>
      </c>
      <c r="M34" s="18">
        <v>45174</v>
      </c>
    </row>
    <row r="35" spans="1:13" x14ac:dyDescent="0.2">
      <c r="A35" s="17" t="s">
        <v>19</v>
      </c>
      <c r="B35" s="19" t="s">
        <v>30</v>
      </c>
      <c r="C35" s="18">
        <v>80176</v>
      </c>
      <c r="D35" s="18">
        <v>0</v>
      </c>
      <c r="E35" s="18">
        <v>43570</v>
      </c>
      <c r="F35" s="18">
        <v>36606</v>
      </c>
      <c r="G35" s="18">
        <v>36606</v>
      </c>
      <c r="H35" s="17" t="s">
        <v>19</v>
      </c>
      <c r="I35" s="19" t="s">
        <v>30</v>
      </c>
      <c r="J35" s="18">
        <v>166285</v>
      </c>
      <c r="K35" s="18">
        <v>0</v>
      </c>
      <c r="L35" s="18">
        <v>0</v>
      </c>
      <c r="M35" s="18">
        <v>166285</v>
      </c>
    </row>
    <row r="36" spans="1:13" x14ac:dyDescent="0.2">
      <c r="A36" s="17" t="s">
        <v>19</v>
      </c>
      <c r="B36" s="19" t="s">
        <v>29</v>
      </c>
      <c r="C36" s="18">
        <v>26008</v>
      </c>
      <c r="D36" s="18">
        <v>0</v>
      </c>
      <c r="E36" s="18">
        <v>13514</v>
      </c>
      <c r="F36" s="18">
        <v>12494</v>
      </c>
      <c r="G36" s="18">
        <v>12494</v>
      </c>
      <c r="H36" s="17" t="s">
        <v>19</v>
      </c>
      <c r="I36" s="19" t="s">
        <v>29</v>
      </c>
      <c r="J36" s="18">
        <v>52315</v>
      </c>
      <c r="K36" s="18">
        <v>0</v>
      </c>
      <c r="L36" s="18">
        <v>0</v>
      </c>
      <c r="M36" s="18">
        <v>52315</v>
      </c>
    </row>
    <row r="37" spans="1:13" x14ac:dyDescent="0.2">
      <c r="A37" s="17" t="s">
        <v>19</v>
      </c>
      <c r="B37" s="19" t="s">
        <v>28</v>
      </c>
      <c r="C37" s="18">
        <v>140264</v>
      </c>
      <c r="D37" s="18">
        <v>0</v>
      </c>
      <c r="E37" s="18">
        <v>17441</v>
      </c>
      <c r="F37" s="18">
        <v>122823</v>
      </c>
      <c r="G37" s="18">
        <v>17597</v>
      </c>
      <c r="H37" s="17" t="s">
        <v>19</v>
      </c>
      <c r="I37" s="19" t="s">
        <v>28</v>
      </c>
      <c r="J37" s="18">
        <v>174814</v>
      </c>
      <c r="K37" s="18">
        <v>0</v>
      </c>
      <c r="L37" s="18">
        <v>0</v>
      </c>
      <c r="M37" s="18">
        <v>174814</v>
      </c>
    </row>
    <row r="38" spans="1:13" x14ac:dyDescent="0.2">
      <c r="A38" s="17" t="s">
        <v>19</v>
      </c>
      <c r="B38" s="19" t="s">
        <v>27</v>
      </c>
      <c r="C38" s="18">
        <v>27340</v>
      </c>
      <c r="D38" s="18">
        <v>0</v>
      </c>
      <c r="E38" s="18">
        <v>9864</v>
      </c>
      <c r="F38" s="18">
        <v>17475</v>
      </c>
      <c r="G38" s="18">
        <v>9953</v>
      </c>
      <c r="H38" s="17" t="s">
        <v>19</v>
      </c>
      <c r="I38" s="19" t="s">
        <v>27</v>
      </c>
      <c r="J38" s="18">
        <v>46464</v>
      </c>
      <c r="K38" s="18">
        <v>0</v>
      </c>
      <c r="L38" s="18">
        <v>0</v>
      </c>
      <c r="M38" s="18">
        <v>46464</v>
      </c>
    </row>
    <row r="39" spans="1:13" x14ac:dyDescent="0.2">
      <c r="A39" s="17" t="s">
        <v>19</v>
      </c>
      <c r="B39" s="19" t="s">
        <v>26</v>
      </c>
      <c r="C39" s="18">
        <v>224161</v>
      </c>
      <c r="D39" s="18">
        <v>0</v>
      </c>
      <c r="E39" s="18">
        <v>224161</v>
      </c>
      <c r="F39" s="18">
        <v>0</v>
      </c>
      <c r="G39" s="18">
        <v>0</v>
      </c>
      <c r="H39" s="17" t="s">
        <v>19</v>
      </c>
      <c r="I39" s="19" t="s">
        <v>26</v>
      </c>
      <c r="J39" s="18">
        <v>389115</v>
      </c>
      <c r="K39" s="18">
        <v>0</v>
      </c>
      <c r="L39" s="18">
        <v>389115</v>
      </c>
      <c r="M39" s="18">
        <v>0</v>
      </c>
    </row>
    <row r="40" spans="1:13" x14ac:dyDescent="0.2">
      <c r="A40" s="17" t="s">
        <v>19</v>
      </c>
      <c r="B40" s="19" t="s">
        <v>25</v>
      </c>
      <c r="C40" s="18">
        <v>37261</v>
      </c>
      <c r="D40" s="18">
        <v>0</v>
      </c>
      <c r="E40" s="18">
        <v>9598</v>
      </c>
      <c r="F40" s="18">
        <v>27663</v>
      </c>
      <c r="G40" s="18">
        <v>9684</v>
      </c>
      <c r="H40" s="17" t="s">
        <v>19</v>
      </c>
      <c r="I40" s="19" t="s">
        <v>25</v>
      </c>
      <c r="J40" s="18">
        <v>46716</v>
      </c>
      <c r="K40" s="18">
        <v>0</v>
      </c>
      <c r="L40" s="18">
        <v>0</v>
      </c>
      <c r="M40" s="18">
        <v>46716</v>
      </c>
    </row>
    <row r="41" spans="1:13" x14ac:dyDescent="0.2">
      <c r="A41" s="17" t="s">
        <v>19</v>
      </c>
      <c r="B41" s="19" t="s">
        <v>24</v>
      </c>
      <c r="C41" s="18">
        <v>111356</v>
      </c>
      <c r="D41" s="18">
        <v>0</v>
      </c>
      <c r="E41" s="18">
        <v>26350</v>
      </c>
      <c r="F41" s="18">
        <v>85006</v>
      </c>
      <c r="G41" s="18">
        <v>26586</v>
      </c>
      <c r="H41" s="17" t="s">
        <v>19</v>
      </c>
      <c r="I41" s="19" t="s">
        <v>24</v>
      </c>
      <c r="J41" s="18">
        <v>133235</v>
      </c>
      <c r="K41" s="18">
        <v>0</v>
      </c>
      <c r="L41" s="18">
        <v>0</v>
      </c>
      <c r="M41" s="18">
        <v>133235</v>
      </c>
    </row>
    <row r="42" spans="1:13" x14ac:dyDescent="0.2">
      <c r="A42" s="17" t="s">
        <v>19</v>
      </c>
      <c r="B42" s="19" t="s">
        <v>23</v>
      </c>
      <c r="C42" s="18">
        <v>90606</v>
      </c>
      <c r="D42" s="18">
        <v>0</v>
      </c>
      <c r="E42" s="18">
        <v>21962</v>
      </c>
      <c r="F42" s="18">
        <v>68645</v>
      </c>
      <c r="G42" s="18">
        <v>21469</v>
      </c>
      <c r="H42" s="17" t="s">
        <v>19</v>
      </c>
      <c r="I42" s="19" t="s">
        <v>23</v>
      </c>
      <c r="J42" s="18">
        <v>107371</v>
      </c>
      <c r="K42" s="18">
        <v>0</v>
      </c>
      <c r="L42" s="18">
        <v>1513</v>
      </c>
      <c r="M42" s="18">
        <v>105857</v>
      </c>
    </row>
    <row r="43" spans="1:13" x14ac:dyDescent="0.2">
      <c r="A43" s="17" t="s">
        <v>19</v>
      </c>
      <c r="B43" s="19" t="s">
        <v>22</v>
      </c>
      <c r="C43" s="18">
        <v>0</v>
      </c>
      <c r="D43" s="18">
        <v>58325</v>
      </c>
      <c r="E43" s="18">
        <v>3721</v>
      </c>
      <c r="F43" s="18">
        <v>54604</v>
      </c>
      <c r="G43" s="18">
        <v>10872</v>
      </c>
      <c r="H43" s="17" t="s">
        <v>19</v>
      </c>
      <c r="I43" s="19" t="s">
        <v>22</v>
      </c>
      <c r="J43" s="18">
        <v>0</v>
      </c>
      <c r="K43" s="18">
        <v>58325</v>
      </c>
      <c r="L43" s="18">
        <v>0</v>
      </c>
      <c r="M43" s="18">
        <v>58325</v>
      </c>
    </row>
    <row r="44" spans="1:13" x14ac:dyDescent="0.2">
      <c r="A44" s="17" t="s">
        <v>19</v>
      </c>
      <c r="B44" s="19" t="s">
        <v>43</v>
      </c>
      <c r="C44" s="18">
        <f>SUM(C28:C43)</f>
        <v>933563</v>
      </c>
      <c r="D44" s="18">
        <f>SUM(D28:D43)</f>
        <v>58325</v>
      </c>
      <c r="E44" s="18">
        <f>SUM(E28:E43)</f>
        <v>446113</v>
      </c>
      <c r="F44" s="18">
        <f>SUM(F28:F43)</f>
        <v>545777</v>
      </c>
      <c r="G44" s="18">
        <f>SUM(G28:G43)</f>
        <v>203734</v>
      </c>
      <c r="H44" s="17" t="s">
        <v>19</v>
      </c>
      <c r="I44" s="19" t="s">
        <v>42</v>
      </c>
      <c r="J44" s="18">
        <f>SUM(J28:J43)</f>
        <v>1469351</v>
      </c>
      <c r="K44" s="18">
        <f>SUM(K28:K43)</f>
        <v>58325</v>
      </c>
      <c r="L44" s="18">
        <f>SUM(L28:L43)</f>
        <v>424448</v>
      </c>
      <c r="M44" s="18">
        <f>SUM(M28:M43)</f>
        <v>1103227</v>
      </c>
    </row>
    <row r="46" spans="1:13" x14ac:dyDescent="0.2">
      <c r="A46" s="17" t="s">
        <v>19</v>
      </c>
      <c r="B46" s="19" t="s">
        <v>41</v>
      </c>
      <c r="C46" s="18">
        <f>C44</f>
        <v>933563</v>
      </c>
      <c r="D46" s="18">
        <f>D44</f>
        <v>58325</v>
      </c>
      <c r="E46" s="18">
        <f>E44</f>
        <v>446113</v>
      </c>
      <c r="F46" s="18">
        <f>F44</f>
        <v>545777</v>
      </c>
      <c r="G46" s="18">
        <f>G44</f>
        <v>203734</v>
      </c>
      <c r="H46" s="17" t="s">
        <v>19</v>
      </c>
      <c r="I46" s="19" t="s">
        <v>40</v>
      </c>
      <c r="J46" s="18">
        <f>J44</f>
        <v>1469351</v>
      </c>
      <c r="K46" s="18">
        <f>K44</f>
        <v>58325</v>
      </c>
      <c r="L46" s="18">
        <f>L44</f>
        <v>424448</v>
      </c>
      <c r="M46" s="18">
        <f>M44</f>
        <v>1103227</v>
      </c>
    </row>
    <row r="48" spans="1:13" x14ac:dyDescent="0.2">
      <c r="A48" s="17" t="s">
        <v>19</v>
      </c>
      <c r="B48" s="17" t="s">
        <v>19</v>
      </c>
      <c r="C48" s="17" t="s">
        <v>19</v>
      </c>
      <c r="D48" s="17" t="s">
        <v>19</v>
      </c>
      <c r="E48" s="17" t="s">
        <v>19</v>
      </c>
      <c r="F48" s="17" t="s">
        <v>19</v>
      </c>
      <c r="G48" s="17" t="s">
        <v>19</v>
      </c>
      <c r="H48" s="17" t="s">
        <v>19</v>
      </c>
      <c r="I48" s="17" t="s">
        <v>39</v>
      </c>
    </row>
    <row r="49" spans="1:13" x14ac:dyDescent="0.2">
      <c r="A49" s="17" t="s">
        <v>19</v>
      </c>
      <c r="B49" s="17" t="s">
        <v>19</v>
      </c>
      <c r="C49" s="17" t="s">
        <v>19</v>
      </c>
      <c r="D49" s="17" t="s">
        <v>19</v>
      </c>
      <c r="E49" s="17" t="s">
        <v>19</v>
      </c>
      <c r="F49" s="17" t="s">
        <v>19</v>
      </c>
      <c r="G49" s="17" t="s">
        <v>19</v>
      </c>
      <c r="H49" s="17" t="s">
        <v>19</v>
      </c>
      <c r="I49" s="17" t="s">
        <v>38</v>
      </c>
    </row>
    <row r="50" spans="1:13" x14ac:dyDescent="0.2">
      <c r="A50" s="17" t="s">
        <v>19</v>
      </c>
      <c r="B50" s="17" t="s">
        <v>19</v>
      </c>
      <c r="C50" s="17" t="s">
        <v>19</v>
      </c>
      <c r="D50" s="17" t="s">
        <v>19</v>
      </c>
      <c r="E50" s="17" t="s">
        <v>19</v>
      </c>
      <c r="F50" s="17" t="s">
        <v>19</v>
      </c>
      <c r="G50" s="17" t="s">
        <v>19</v>
      </c>
      <c r="H50" s="17" t="s">
        <v>19</v>
      </c>
      <c r="I50" s="19" t="s">
        <v>37</v>
      </c>
      <c r="J50" s="18">
        <v>25383</v>
      </c>
      <c r="K50" s="18">
        <v>12691</v>
      </c>
      <c r="L50" s="18">
        <v>0</v>
      </c>
      <c r="M50" s="18">
        <v>38074</v>
      </c>
    </row>
    <row r="51" spans="1:13" x14ac:dyDescent="0.2">
      <c r="A51" s="17" t="s">
        <v>19</v>
      </c>
      <c r="B51" s="17" t="s">
        <v>19</v>
      </c>
      <c r="C51" s="17" t="s">
        <v>19</v>
      </c>
      <c r="D51" s="17" t="s">
        <v>19</v>
      </c>
      <c r="E51" s="17" t="s">
        <v>19</v>
      </c>
      <c r="F51" s="17" t="s">
        <v>19</v>
      </c>
      <c r="G51" s="17" t="s">
        <v>19</v>
      </c>
      <c r="H51" s="17" t="s">
        <v>19</v>
      </c>
      <c r="I51" s="19" t="s">
        <v>36</v>
      </c>
      <c r="J51" s="18">
        <v>6478</v>
      </c>
      <c r="K51" s="18">
        <v>3239</v>
      </c>
      <c r="L51" s="18">
        <v>0</v>
      </c>
      <c r="M51" s="18">
        <v>9717</v>
      </c>
    </row>
    <row r="52" spans="1:13" x14ac:dyDescent="0.2">
      <c r="A52" s="17" t="s">
        <v>19</v>
      </c>
      <c r="B52" s="17" t="s">
        <v>19</v>
      </c>
      <c r="C52" s="17" t="s">
        <v>19</v>
      </c>
      <c r="D52" s="17" t="s">
        <v>19</v>
      </c>
      <c r="E52" s="17" t="s">
        <v>19</v>
      </c>
      <c r="F52" s="17" t="s">
        <v>19</v>
      </c>
      <c r="G52" s="17" t="s">
        <v>19</v>
      </c>
      <c r="H52" s="17" t="s">
        <v>19</v>
      </c>
      <c r="I52" s="19" t="s">
        <v>35</v>
      </c>
      <c r="J52" s="18">
        <v>25365</v>
      </c>
      <c r="K52" s="18">
        <v>8455</v>
      </c>
      <c r="L52" s="18">
        <v>33820</v>
      </c>
      <c r="M52" s="18">
        <v>0</v>
      </c>
    </row>
    <row r="53" spans="1:13" x14ac:dyDescent="0.2">
      <c r="A53" s="17" t="s">
        <v>19</v>
      </c>
      <c r="B53" s="17" t="s">
        <v>19</v>
      </c>
      <c r="C53" s="17" t="s">
        <v>19</v>
      </c>
      <c r="D53" s="17" t="s">
        <v>19</v>
      </c>
      <c r="E53" s="17" t="s">
        <v>19</v>
      </c>
      <c r="F53" s="17" t="s">
        <v>19</v>
      </c>
      <c r="G53" s="17" t="s">
        <v>19</v>
      </c>
      <c r="H53" s="17" t="s">
        <v>19</v>
      </c>
      <c r="I53" s="19" t="s">
        <v>34</v>
      </c>
      <c r="J53" s="18">
        <v>10813</v>
      </c>
      <c r="K53" s="18">
        <v>5407</v>
      </c>
      <c r="L53" s="18">
        <v>0</v>
      </c>
      <c r="M53" s="18">
        <v>16220</v>
      </c>
    </row>
    <row r="54" spans="1:13" x14ac:dyDescent="0.2">
      <c r="A54" s="17" t="s">
        <v>19</v>
      </c>
      <c r="B54" s="17" t="s">
        <v>19</v>
      </c>
      <c r="C54" s="17" t="s">
        <v>19</v>
      </c>
      <c r="D54" s="17" t="s">
        <v>19</v>
      </c>
      <c r="E54" s="17" t="s">
        <v>19</v>
      </c>
      <c r="F54" s="17" t="s">
        <v>19</v>
      </c>
      <c r="G54" s="17" t="s">
        <v>19</v>
      </c>
      <c r="H54" s="17" t="s">
        <v>19</v>
      </c>
      <c r="I54" s="19" t="s">
        <v>33</v>
      </c>
      <c r="J54" s="18">
        <v>28448</v>
      </c>
      <c r="K54" s="18">
        <v>14224</v>
      </c>
      <c r="L54" s="18">
        <v>0</v>
      </c>
      <c r="M54" s="18">
        <v>42672</v>
      </c>
    </row>
    <row r="55" spans="1:13" x14ac:dyDescent="0.2">
      <c r="A55" s="17" t="s">
        <v>19</v>
      </c>
      <c r="B55" s="17" t="s">
        <v>19</v>
      </c>
      <c r="C55" s="17" t="s">
        <v>19</v>
      </c>
      <c r="D55" s="17" t="s">
        <v>19</v>
      </c>
      <c r="E55" s="17" t="s">
        <v>19</v>
      </c>
      <c r="F55" s="17" t="s">
        <v>19</v>
      </c>
      <c r="G55" s="17" t="s">
        <v>19</v>
      </c>
      <c r="H55" s="17" t="s">
        <v>19</v>
      </c>
      <c r="I55" s="19" t="s">
        <v>32</v>
      </c>
      <c r="J55" s="18">
        <v>38949</v>
      </c>
      <c r="K55" s="18">
        <v>19474</v>
      </c>
      <c r="L55" s="18">
        <v>0</v>
      </c>
      <c r="M55" s="18">
        <v>58423</v>
      </c>
    </row>
    <row r="56" spans="1:13" x14ac:dyDescent="0.2">
      <c r="A56" s="17" t="s">
        <v>19</v>
      </c>
      <c r="B56" s="17" t="s">
        <v>19</v>
      </c>
      <c r="C56" s="17" t="s">
        <v>19</v>
      </c>
      <c r="D56" s="17" t="s">
        <v>19</v>
      </c>
      <c r="E56" s="17" t="s">
        <v>19</v>
      </c>
      <c r="F56" s="17" t="s">
        <v>19</v>
      </c>
      <c r="G56" s="17" t="s">
        <v>19</v>
      </c>
      <c r="H56" s="17" t="s">
        <v>19</v>
      </c>
      <c r="I56" s="19" t="s">
        <v>31</v>
      </c>
      <c r="J56" s="18">
        <v>24093</v>
      </c>
      <c r="K56" s="18">
        <v>12047</v>
      </c>
      <c r="L56" s="18">
        <v>0</v>
      </c>
      <c r="M56" s="18">
        <v>36140</v>
      </c>
    </row>
    <row r="57" spans="1:13" x14ac:dyDescent="0.2">
      <c r="A57" s="17" t="s">
        <v>19</v>
      </c>
      <c r="B57" s="17" t="s">
        <v>19</v>
      </c>
      <c r="C57" s="17" t="s">
        <v>19</v>
      </c>
      <c r="D57" s="17" t="s">
        <v>19</v>
      </c>
      <c r="E57" s="17" t="s">
        <v>19</v>
      </c>
      <c r="F57" s="17" t="s">
        <v>19</v>
      </c>
      <c r="G57" s="17" t="s">
        <v>19</v>
      </c>
      <c r="H57" s="17" t="s">
        <v>19</v>
      </c>
      <c r="I57" s="19" t="s">
        <v>30</v>
      </c>
      <c r="J57" s="18">
        <v>86757</v>
      </c>
      <c r="K57" s="18">
        <v>43379</v>
      </c>
      <c r="L57" s="18">
        <v>0</v>
      </c>
      <c r="M57" s="18">
        <v>130136</v>
      </c>
    </row>
    <row r="58" spans="1:13" x14ac:dyDescent="0.2">
      <c r="A58" s="17" t="s">
        <v>19</v>
      </c>
      <c r="B58" s="17" t="s">
        <v>19</v>
      </c>
      <c r="C58" s="17" t="s">
        <v>19</v>
      </c>
      <c r="D58" s="17" t="s">
        <v>19</v>
      </c>
      <c r="E58" s="17" t="s">
        <v>19</v>
      </c>
      <c r="F58" s="17" t="s">
        <v>19</v>
      </c>
      <c r="G58" s="17" t="s">
        <v>19</v>
      </c>
      <c r="H58" s="17" t="s">
        <v>19</v>
      </c>
      <c r="I58" s="19" t="s">
        <v>29</v>
      </c>
      <c r="J58" s="18">
        <v>26714</v>
      </c>
      <c r="K58" s="18">
        <v>13357</v>
      </c>
      <c r="L58" s="18">
        <v>0</v>
      </c>
      <c r="M58" s="18">
        <v>40071</v>
      </c>
    </row>
    <row r="59" spans="1:13" x14ac:dyDescent="0.2">
      <c r="A59" s="17" t="s">
        <v>19</v>
      </c>
      <c r="B59" s="17" t="s">
        <v>19</v>
      </c>
      <c r="C59" s="17" t="s">
        <v>19</v>
      </c>
      <c r="D59" s="17" t="s">
        <v>19</v>
      </c>
      <c r="E59" s="17" t="s">
        <v>19</v>
      </c>
      <c r="F59" s="17" t="s">
        <v>19</v>
      </c>
      <c r="G59" s="17" t="s">
        <v>19</v>
      </c>
      <c r="H59" s="17" t="s">
        <v>19</v>
      </c>
      <c r="I59" s="19" t="s">
        <v>28</v>
      </c>
      <c r="J59" s="18">
        <v>37798</v>
      </c>
      <c r="K59" s="18">
        <v>18899</v>
      </c>
      <c r="L59" s="18">
        <v>0</v>
      </c>
      <c r="M59" s="18">
        <v>56696</v>
      </c>
    </row>
    <row r="60" spans="1:13" x14ac:dyDescent="0.2">
      <c r="A60" s="17" t="s">
        <v>19</v>
      </c>
      <c r="B60" s="17" t="s">
        <v>19</v>
      </c>
      <c r="C60" s="17" t="s">
        <v>19</v>
      </c>
      <c r="D60" s="17" t="s">
        <v>19</v>
      </c>
      <c r="E60" s="17" t="s">
        <v>19</v>
      </c>
      <c r="F60" s="17" t="s">
        <v>19</v>
      </c>
      <c r="G60" s="17" t="s">
        <v>19</v>
      </c>
      <c r="H60" s="17" t="s">
        <v>19</v>
      </c>
      <c r="I60" s="19" t="s">
        <v>27</v>
      </c>
      <c r="J60" s="18">
        <v>19564</v>
      </c>
      <c r="K60" s="18">
        <v>9782</v>
      </c>
      <c r="L60" s="18">
        <v>0</v>
      </c>
      <c r="M60" s="18">
        <v>29346</v>
      </c>
    </row>
    <row r="61" spans="1:13" x14ac:dyDescent="0.2">
      <c r="A61" s="17" t="s">
        <v>19</v>
      </c>
      <c r="B61" s="17" t="s">
        <v>19</v>
      </c>
      <c r="C61" s="17" t="s">
        <v>19</v>
      </c>
      <c r="D61" s="17" t="s">
        <v>19</v>
      </c>
      <c r="E61" s="17" t="s">
        <v>19</v>
      </c>
      <c r="F61" s="17" t="s">
        <v>19</v>
      </c>
      <c r="G61" s="17" t="s">
        <v>19</v>
      </c>
      <c r="H61" s="17" t="s">
        <v>19</v>
      </c>
      <c r="I61" s="19" t="s">
        <v>26</v>
      </c>
      <c r="J61" s="18">
        <v>166764</v>
      </c>
      <c r="K61" s="18">
        <v>48639</v>
      </c>
      <c r="L61" s="18">
        <v>215403</v>
      </c>
      <c r="M61" s="18">
        <v>0</v>
      </c>
    </row>
    <row r="62" spans="1:13" x14ac:dyDescent="0.2">
      <c r="A62" s="17" t="s">
        <v>19</v>
      </c>
      <c r="B62" s="17" t="s">
        <v>19</v>
      </c>
      <c r="C62" s="17" t="s">
        <v>19</v>
      </c>
      <c r="D62" s="17" t="s">
        <v>19</v>
      </c>
      <c r="E62" s="17" t="s">
        <v>19</v>
      </c>
      <c r="F62" s="17" t="s">
        <v>19</v>
      </c>
      <c r="G62" s="17" t="s">
        <v>19</v>
      </c>
      <c r="H62" s="17" t="s">
        <v>19</v>
      </c>
      <c r="I62" s="19" t="s">
        <v>25</v>
      </c>
      <c r="J62" s="18">
        <v>10900</v>
      </c>
      <c r="K62" s="18">
        <v>9343</v>
      </c>
      <c r="L62" s="18">
        <v>0</v>
      </c>
      <c r="M62" s="18">
        <v>20243</v>
      </c>
    </row>
    <row r="63" spans="1:13" x14ac:dyDescent="0.2">
      <c r="A63" s="17" t="s">
        <v>19</v>
      </c>
      <c r="B63" s="17" t="s">
        <v>19</v>
      </c>
      <c r="C63" s="17" t="s">
        <v>19</v>
      </c>
      <c r="D63" s="17" t="s">
        <v>19</v>
      </c>
      <c r="E63" s="17" t="s">
        <v>19</v>
      </c>
      <c r="F63" s="17" t="s">
        <v>19</v>
      </c>
      <c r="G63" s="17" t="s">
        <v>19</v>
      </c>
      <c r="H63" s="17" t="s">
        <v>19</v>
      </c>
      <c r="I63" s="19" t="s">
        <v>24</v>
      </c>
      <c r="J63" s="18">
        <v>22206</v>
      </c>
      <c r="K63" s="18">
        <v>26647</v>
      </c>
      <c r="L63" s="18">
        <v>0</v>
      </c>
      <c r="M63" s="18">
        <v>48853</v>
      </c>
    </row>
    <row r="64" spans="1:13" x14ac:dyDescent="0.2">
      <c r="A64" s="17" t="s">
        <v>19</v>
      </c>
      <c r="B64" s="17" t="s">
        <v>19</v>
      </c>
      <c r="C64" s="17" t="s">
        <v>19</v>
      </c>
      <c r="D64" s="17" t="s">
        <v>19</v>
      </c>
      <c r="E64" s="17" t="s">
        <v>19</v>
      </c>
      <c r="F64" s="17" t="s">
        <v>19</v>
      </c>
      <c r="G64" s="17" t="s">
        <v>19</v>
      </c>
      <c r="H64" s="17" t="s">
        <v>19</v>
      </c>
      <c r="I64" s="19" t="s">
        <v>23</v>
      </c>
      <c r="J64" s="18">
        <v>17895</v>
      </c>
      <c r="K64" s="18">
        <v>21111</v>
      </c>
      <c r="L64" s="18">
        <v>0</v>
      </c>
      <c r="M64" s="18">
        <v>39006</v>
      </c>
    </row>
    <row r="65" spans="1:13" x14ac:dyDescent="0.2">
      <c r="A65" s="17" t="s">
        <v>19</v>
      </c>
      <c r="B65" s="17" t="s">
        <v>19</v>
      </c>
      <c r="C65" s="17" t="s">
        <v>19</v>
      </c>
      <c r="D65" s="17" t="s">
        <v>19</v>
      </c>
      <c r="E65" s="17" t="s">
        <v>19</v>
      </c>
      <c r="F65" s="17" t="s">
        <v>19</v>
      </c>
      <c r="G65" s="17" t="s">
        <v>19</v>
      </c>
      <c r="H65" s="17" t="s">
        <v>19</v>
      </c>
      <c r="I65" s="19" t="s">
        <v>22</v>
      </c>
      <c r="J65" s="18">
        <v>0</v>
      </c>
      <c r="K65" s="18">
        <v>3888</v>
      </c>
      <c r="L65" s="18">
        <v>0</v>
      </c>
      <c r="M65" s="18">
        <v>3888</v>
      </c>
    </row>
    <row r="66" spans="1:13" x14ac:dyDescent="0.2">
      <c r="A66" s="17" t="s">
        <v>19</v>
      </c>
      <c r="B66" s="17" t="s">
        <v>19</v>
      </c>
      <c r="C66" s="17" t="s">
        <v>19</v>
      </c>
      <c r="D66" s="17" t="s">
        <v>19</v>
      </c>
      <c r="E66" s="17" t="s">
        <v>19</v>
      </c>
      <c r="F66" s="17" t="s">
        <v>19</v>
      </c>
      <c r="G66" s="17" t="s">
        <v>19</v>
      </c>
      <c r="H66" s="17" t="s">
        <v>19</v>
      </c>
      <c r="I66" s="19" t="s">
        <v>21</v>
      </c>
      <c r="J66" s="18">
        <f>SUM(J50:J65)</f>
        <v>548127</v>
      </c>
      <c r="K66" s="18">
        <f>SUM(K50:K65)</f>
        <v>270582</v>
      </c>
      <c r="L66" s="18">
        <f>SUM(L50:L65)</f>
        <v>249223</v>
      </c>
      <c r="M66" s="18">
        <f>SUM(M50:M65)</f>
        <v>569485</v>
      </c>
    </row>
    <row r="68" spans="1:13" x14ac:dyDescent="0.2">
      <c r="A68" s="17" t="s">
        <v>19</v>
      </c>
      <c r="B68" s="17" t="s">
        <v>19</v>
      </c>
      <c r="C68" s="17" t="s">
        <v>19</v>
      </c>
      <c r="D68" s="17" t="s">
        <v>19</v>
      </c>
      <c r="E68" s="17" t="s">
        <v>19</v>
      </c>
      <c r="F68" s="17" t="s">
        <v>19</v>
      </c>
      <c r="G68" s="17" t="s">
        <v>19</v>
      </c>
      <c r="H68" s="17" t="s">
        <v>19</v>
      </c>
      <c r="I68" s="19" t="s">
        <v>20</v>
      </c>
      <c r="J68" s="18">
        <f>J66</f>
        <v>548127</v>
      </c>
      <c r="K68" s="18">
        <f>K66</f>
        <v>270582</v>
      </c>
      <c r="L68" s="18">
        <f>L66</f>
        <v>249223</v>
      </c>
      <c r="M68" s="18">
        <f>M66</f>
        <v>569485</v>
      </c>
    </row>
    <row r="69" spans="1:13" x14ac:dyDescent="0.2">
      <c r="A69" s="17" t="s">
        <v>19</v>
      </c>
      <c r="B69" s="17" t="s">
        <v>19</v>
      </c>
      <c r="C69" s="17" t="s">
        <v>19</v>
      </c>
      <c r="D69" s="17" t="s">
        <v>19</v>
      </c>
      <c r="E69" s="17" t="s">
        <v>19</v>
      </c>
      <c r="F69" s="17" t="s">
        <v>19</v>
      </c>
      <c r="G69" s="17" t="s">
        <v>19</v>
      </c>
      <c r="H69" s="17" t="s">
        <v>19</v>
      </c>
      <c r="I69" s="19" t="s">
        <v>63</v>
      </c>
      <c r="J69" s="18">
        <f>J46-J68</f>
        <v>921224</v>
      </c>
      <c r="K69" s="18">
        <f>K46-K68</f>
        <v>-212257</v>
      </c>
      <c r="L69" s="18">
        <f>L46-L68</f>
        <v>175225</v>
      </c>
      <c r="M69" s="18">
        <f>M46-M68</f>
        <v>533742</v>
      </c>
    </row>
    <row r="71" spans="1:13" ht="15" x14ac:dyDescent="0.25">
      <c r="A71" s="17" t="s">
        <v>19</v>
      </c>
      <c r="B71" s="23" t="s">
        <v>62</v>
      </c>
      <c r="C71" s="22" t="s">
        <v>48</v>
      </c>
      <c r="F71" s="22" t="s">
        <v>48</v>
      </c>
      <c r="G71" s="22" t="s">
        <v>50</v>
      </c>
      <c r="H71" s="17" t="s">
        <v>19</v>
      </c>
      <c r="I71" s="23" t="s">
        <v>62</v>
      </c>
      <c r="J71" s="22" t="s">
        <v>48</v>
      </c>
      <c r="M71" s="22" t="s">
        <v>48</v>
      </c>
    </row>
    <row r="72" spans="1:13" x14ac:dyDescent="0.2">
      <c r="A72" s="17" t="s">
        <v>19</v>
      </c>
      <c r="C72" s="20">
        <v>45108</v>
      </c>
      <c r="D72" s="21" t="s">
        <v>47</v>
      </c>
      <c r="E72" s="21" t="s">
        <v>46</v>
      </c>
      <c r="F72" s="20">
        <v>45473</v>
      </c>
      <c r="G72" s="20">
        <v>45473</v>
      </c>
      <c r="H72" s="17" t="s">
        <v>19</v>
      </c>
      <c r="J72" s="20">
        <v>45108</v>
      </c>
      <c r="K72" s="21" t="s">
        <v>47</v>
      </c>
      <c r="L72" s="21" t="s">
        <v>46</v>
      </c>
      <c r="M72" s="20">
        <v>45473</v>
      </c>
    </row>
    <row r="73" spans="1:13" x14ac:dyDescent="0.2">
      <c r="A73" s="17" t="s">
        <v>19</v>
      </c>
      <c r="B73" s="17" t="s">
        <v>45</v>
      </c>
      <c r="C73" s="17" t="s">
        <v>19</v>
      </c>
      <c r="D73" s="17" t="s">
        <v>19</v>
      </c>
      <c r="E73" s="17" t="s">
        <v>19</v>
      </c>
      <c r="F73" s="17" t="s">
        <v>19</v>
      </c>
      <c r="G73" s="17" t="s">
        <v>19</v>
      </c>
      <c r="H73" s="17" t="s">
        <v>19</v>
      </c>
      <c r="I73" s="17" t="s">
        <v>44</v>
      </c>
    </row>
    <row r="74" spans="1:13" x14ac:dyDescent="0.2">
      <c r="A74" s="17" t="s">
        <v>19</v>
      </c>
      <c r="B74" s="17" t="s">
        <v>38</v>
      </c>
      <c r="C74" s="17" t="s">
        <v>19</v>
      </c>
      <c r="D74" s="17" t="s">
        <v>19</v>
      </c>
      <c r="E74" s="17" t="s">
        <v>19</v>
      </c>
      <c r="F74" s="17" t="s">
        <v>19</v>
      </c>
      <c r="G74" s="17" t="s">
        <v>19</v>
      </c>
      <c r="H74" s="17" t="s">
        <v>19</v>
      </c>
      <c r="I74" s="17" t="s">
        <v>38</v>
      </c>
    </row>
    <row r="75" spans="1:13" x14ac:dyDescent="0.2">
      <c r="A75" s="17" t="s">
        <v>19</v>
      </c>
      <c r="B75" s="19" t="s">
        <v>37</v>
      </c>
      <c r="C75" s="18">
        <v>1850</v>
      </c>
      <c r="D75" s="18">
        <v>0</v>
      </c>
      <c r="E75" s="18">
        <v>429</v>
      </c>
      <c r="F75" s="18">
        <v>1421</v>
      </c>
      <c r="G75" s="18">
        <v>433</v>
      </c>
      <c r="H75" s="17" t="s">
        <v>19</v>
      </c>
      <c r="I75" s="19" t="s">
        <v>37</v>
      </c>
      <c r="J75" s="18">
        <v>2644</v>
      </c>
      <c r="K75" s="18">
        <v>0</v>
      </c>
      <c r="L75" s="18">
        <v>0</v>
      </c>
      <c r="M75" s="18">
        <v>2644</v>
      </c>
    </row>
    <row r="76" spans="1:13" x14ac:dyDescent="0.2">
      <c r="A76" s="17" t="s">
        <v>19</v>
      </c>
      <c r="B76" s="19" t="s">
        <v>36</v>
      </c>
      <c r="C76" s="18">
        <v>520</v>
      </c>
      <c r="D76" s="18">
        <v>0</v>
      </c>
      <c r="E76" s="18">
        <v>128</v>
      </c>
      <c r="F76" s="18">
        <v>392</v>
      </c>
      <c r="G76" s="18">
        <v>129</v>
      </c>
      <c r="H76" s="17" t="s">
        <v>19</v>
      </c>
      <c r="I76" s="19" t="s">
        <v>36</v>
      </c>
      <c r="J76" s="18">
        <v>762</v>
      </c>
      <c r="K76" s="18">
        <v>0</v>
      </c>
      <c r="L76" s="18">
        <v>0</v>
      </c>
      <c r="M76" s="18">
        <v>762</v>
      </c>
    </row>
    <row r="77" spans="1:13" x14ac:dyDescent="0.2">
      <c r="A77" s="17" t="s">
        <v>19</v>
      </c>
      <c r="B77" s="19" t="s">
        <v>35</v>
      </c>
      <c r="C77" s="18">
        <v>203</v>
      </c>
      <c r="D77" s="18">
        <v>0</v>
      </c>
      <c r="E77" s="18">
        <v>203</v>
      </c>
      <c r="F77" s="18">
        <v>0</v>
      </c>
      <c r="G77" s="18">
        <v>0</v>
      </c>
      <c r="H77" s="17" t="s">
        <v>19</v>
      </c>
      <c r="I77" s="19" t="s">
        <v>35</v>
      </c>
      <c r="J77" s="18">
        <v>805</v>
      </c>
      <c r="K77" s="18">
        <v>0</v>
      </c>
      <c r="L77" s="18">
        <v>805</v>
      </c>
      <c r="M77" s="18">
        <v>0</v>
      </c>
    </row>
    <row r="78" spans="1:13" x14ac:dyDescent="0.2">
      <c r="A78" s="17" t="s">
        <v>19</v>
      </c>
      <c r="B78" s="19" t="s">
        <v>34</v>
      </c>
      <c r="C78" s="18">
        <v>13626</v>
      </c>
      <c r="D78" s="18">
        <v>0</v>
      </c>
      <c r="E78" s="18">
        <v>1993</v>
      </c>
      <c r="F78" s="18">
        <v>11633</v>
      </c>
      <c r="G78" s="18">
        <v>2011</v>
      </c>
      <c r="H78" s="17" t="s">
        <v>19</v>
      </c>
      <c r="I78" s="19" t="s">
        <v>34</v>
      </c>
      <c r="J78" s="18">
        <v>17572</v>
      </c>
      <c r="K78" s="18">
        <v>0</v>
      </c>
      <c r="L78" s="18">
        <v>0</v>
      </c>
      <c r="M78" s="18">
        <v>17572</v>
      </c>
    </row>
    <row r="79" spans="1:13" x14ac:dyDescent="0.2">
      <c r="A79" s="17" t="s">
        <v>19</v>
      </c>
      <c r="B79" s="19" t="s">
        <v>33</v>
      </c>
      <c r="C79" s="18">
        <v>1236</v>
      </c>
      <c r="D79" s="18">
        <v>0</v>
      </c>
      <c r="E79" s="18">
        <v>740</v>
      </c>
      <c r="F79" s="18">
        <v>497</v>
      </c>
      <c r="G79" s="18">
        <v>497</v>
      </c>
      <c r="H79" s="17" t="s">
        <v>19</v>
      </c>
      <c r="I79" s="19" t="s">
        <v>33</v>
      </c>
      <c r="J79" s="18">
        <v>2698</v>
      </c>
      <c r="K79" s="18">
        <v>0</v>
      </c>
      <c r="L79" s="18">
        <v>0</v>
      </c>
      <c r="M79" s="18">
        <v>2698</v>
      </c>
    </row>
    <row r="80" spans="1:13" x14ac:dyDescent="0.2">
      <c r="A80" s="17" t="s">
        <v>19</v>
      </c>
      <c r="B80" s="19" t="s">
        <v>32</v>
      </c>
      <c r="C80" s="18">
        <v>1368</v>
      </c>
      <c r="D80" s="18">
        <v>0</v>
      </c>
      <c r="E80" s="18">
        <v>711</v>
      </c>
      <c r="F80" s="18">
        <v>657</v>
      </c>
      <c r="G80" s="18">
        <v>657</v>
      </c>
      <c r="H80" s="17" t="s">
        <v>19</v>
      </c>
      <c r="I80" s="19" t="s">
        <v>32</v>
      </c>
      <c r="J80" s="18">
        <v>2774</v>
      </c>
      <c r="K80" s="18">
        <v>0</v>
      </c>
      <c r="L80" s="18">
        <v>0</v>
      </c>
      <c r="M80" s="18">
        <v>2774</v>
      </c>
    </row>
    <row r="81" spans="1:13" x14ac:dyDescent="0.2">
      <c r="A81" s="17" t="s">
        <v>19</v>
      </c>
      <c r="B81" s="19" t="s">
        <v>31</v>
      </c>
      <c r="C81" s="18">
        <v>1099</v>
      </c>
      <c r="D81" s="18">
        <v>0</v>
      </c>
      <c r="E81" s="18">
        <v>626</v>
      </c>
      <c r="F81" s="18">
        <v>473</v>
      </c>
      <c r="G81" s="18">
        <v>473</v>
      </c>
      <c r="H81" s="17" t="s">
        <v>19</v>
      </c>
      <c r="I81" s="19" t="s">
        <v>31</v>
      </c>
      <c r="J81" s="18">
        <v>2337</v>
      </c>
      <c r="K81" s="18">
        <v>0</v>
      </c>
      <c r="L81" s="18">
        <v>0</v>
      </c>
      <c r="M81" s="18">
        <v>2337</v>
      </c>
    </row>
    <row r="82" spans="1:13" x14ac:dyDescent="0.2">
      <c r="A82" s="17" t="s">
        <v>19</v>
      </c>
      <c r="B82" s="19" t="s">
        <v>30</v>
      </c>
      <c r="C82" s="18">
        <v>2863</v>
      </c>
      <c r="D82" s="18">
        <v>0</v>
      </c>
      <c r="E82" s="18">
        <v>1556</v>
      </c>
      <c r="F82" s="18">
        <v>1307</v>
      </c>
      <c r="G82" s="18">
        <v>1307</v>
      </c>
      <c r="H82" s="17" t="s">
        <v>19</v>
      </c>
      <c r="I82" s="19" t="s">
        <v>30</v>
      </c>
      <c r="J82" s="18">
        <v>5939</v>
      </c>
      <c r="K82" s="18">
        <v>0</v>
      </c>
      <c r="L82" s="18">
        <v>0</v>
      </c>
      <c r="M82" s="18">
        <v>5939</v>
      </c>
    </row>
    <row r="83" spans="1:13" x14ac:dyDescent="0.2">
      <c r="A83" s="17" t="s">
        <v>19</v>
      </c>
      <c r="B83" s="19" t="s">
        <v>29</v>
      </c>
      <c r="C83" s="18">
        <v>1393</v>
      </c>
      <c r="D83" s="18">
        <v>0</v>
      </c>
      <c r="E83" s="18">
        <v>724</v>
      </c>
      <c r="F83" s="18">
        <v>669</v>
      </c>
      <c r="G83" s="18">
        <v>669</v>
      </c>
      <c r="H83" s="17" t="s">
        <v>19</v>
      </c>
      <c r="I83" s="19" t="s">
        <v>29</v>
      </c>
      <c r="J83" s="18">
        <v>2803</v>
      </c>
      <c r="K83" s="18">
        <v>0</v>
      </c>
      <c r="L83" s="18">
        <v>0</v>
      </c>
      <c r="M83" s="18">
        <v>2803</v>
      </c>
    </row>
    <row r="84" spans="1:13" x14ac:dyDescent="0.2">
      <c r="A84" s="17" t="s">
        <v>19</v>
      </c>
      <c r="B84" s="19" t="s">
        <v>28</v>
      </c>
      <c r="C84" s="18">
        <v>4755</v>
      </c>
      <c r="D84" s="18">
        <v>0</v>
      </c>
      <c r="E84" s="18">
        <v>591</v>
      </c>
      <c r="F84" s="18">
        <v>4163</v>
      </c>
      <c r="G84" s="18">
        <v>597</v>
      </c>
      <c r="H84" s="17" t="s">
        <v>19</v>
      </c>
      <c r="I84" s="19" t="s">
        <v>28</v>
      </c>
      <c r="J84" s="18">
        <v>5926</v>
      </c>
      <c r="K84" s="18">
        <v>0</v>
      </c>
      <c r="L84" s="18">
        <v>0</v>
      </c>
      <c r="M84" s="18">
        <v>5926</v>
      </c>
    </row>
    <row r="85" spans="1:13" x14ac:dyDescent="0.2">
      <c r="A85" s="17" t="s">
        <v>19</v>
      </c>
      <c r="B85" s="19" t="s">
        <v>27</v>
      </c>
      <c r="C85" s="18">
        <v>1032</v>
      </c>
      <c r="D85" s="18">
        <v>0</v>
      </c>
      <c r="E85" s="18">
        <v>372</v>
      </c>
      <c r="F85" s="18">
        <v>659</v>
      </c>
      <c r="G85" s="18">
        <v>376</v>
      </c>
      <c r="H85" s="17" t="s">
        <v>19</v>
      </c>
      <c r="I85" s="19" t="s">
        <v>27</v>
      </c>
      <c r="J85" s="18">
        <v>1753</v>
      </c>
      <c r="K85" s="18">
        <v>0</v>
      </c>
      <c r="L85" s="18">
        <v>0</v>
      </c>
      <c r="M85" s="18">
        <v>1753</v>
      </c>
    </row>
    <row r="86" spans="1:13" x14ac:dyDescent="0.2">
      <c r="A86" s="17" t="s">
        <v>19</v>
      </c>
      <c r="B86" s="19" t="s">
        <v>26</v>
      </c>
      <c r="C86" s="18">
        <v>168121</v>
      </c>
      <c r="D86" s="18">
        <v>0</v>
      </c>
      <c r="E86" s="18">
        <v>168121</v>
      </c>
      <c r="F86" s="18">
        <v>0</v>
      </c>
      <c r="G86" s="18">
        <v>0</v>
      </c>
      <c r="H86" s="17" t="s">
        <v>19</v>
      </c>
      <c r="I86" s="19" t="s">
        <v>26</v>
      </c>
      <c r="J86" s="18">
        <v>291836</v>
      </c>
      <c r="K86" s="18">
        <v>0</v>
      </c>
      <c r="L86" s="18">
        <v>291836</v>
      </c>
      <c r="M86" s="18">
        <v>0</v>
      </c>
    </row>
    <row r="87" spans="1:13" x14ac:dyDescent="0.2">
      <c r="A87" s="17" t="s">
        <v>19</v>
      </c>
      <c r="B87" s="19" t="s">
        <v>25</v>
      </c>
      <c r="C87" s="18">
        <v>1380</v>
      </c>
      <c r="D87" s="18">
        <v>0</v>
      </c>
      <c r="E87" s="18">
        <v>355</v>
      </c>
      <c r="F87" s="18">
        <v>1025</v>
      </c>
      <c r="G87" s="18">
        <v>359</v>
      </c>
      <c r="H87" s="17" t="s">
        <v>19</v>
      </c>
      <c r="I87" s="19" t="s">
        <v>25</v>
      </c>
      <c r="J87" s="18">
        <v>1730</v>
      </c>
      <c r="K87" s="18">
        <v>0</v>
      </c>
      <c r="L87" s="18">
        <v>0</v>
      </c>
      <c r="M87" s="18">
        <v>1730</v>
      </c>
    </row>
    <row r="88" spans="1:13" x14ac:dyDescent="0.2">
      <c r="A88" s="17" t="s">
        <v>19</v>
      </c>
      <c r="B88" s="19" t="s">
        <v>24</v>
      </c>
      <c r="C88" s="18">
        <v>4367</v>
      </c>
      <c r="D88" s="18">
        <v>0</v>
      </c>
      <c r="E88" s="18">
        <v>1033</v>
      </c>
      <c r="F88" s="18">
        <v>3334</v>
      </c>
      <c r="G88" s="18">
        <v>1043</v>
      </c>
      <c r="H88" s="17" t="s">
        <v>19</v>
      </c>
      <c r="I88" s="19" t="s">
        <v>24</v>
      </c>
      <c r="J88" s="18">
        <v>5225</v>
      </c>
      <c r="K88" s="18">
        <v>0</v>
      </c>
      <c r="L88" s="18">
        <v>0</v>
      </c>
      <c r="M88" s="18">
        <v>5225</v>
      </c>
    </row>
    <row r="89" spans="1:13" x14ac:dyDescent="0.2">
      <c r="A89" s="17" t="s">
        <v>19</v>
      </c>
      <c r="B89" s="19" t="s">
        <v>23</v>
      </c>
      <c r="C89" s="18">
        <v>2059</v>
      </c>
      <c r="D89" s="18">
        <v>0</v>
      </c>
      <c r="E89" s="18">
        <v>499</v>
      </c>
      <c r="F89" s="18">
        <v>1560</v>
      </c>
      <c r="G89" s="18">
        <v>488</v>
      </c>
      <c r="H89" s="17" t="s">
        <v>19</v>
      </c>
      <c r="I89" s="19" t="s">
        <v>23</v>
      </c>
      <c r="J89" s="18">
        <v>2440</v>
      </c>
      <c r="K89" s="18">
        <v>0</v>
      </c>
      <c r="L89" s="18">
        <v>34</v>
      </c>
      <c r="M89" s="18">
        <v>2406</v>
      </c>
    </row>
    <row r="90" spans="1:13" x14ac:dyDescent="0.2">
      <c r="A90" s="17" t="s">
        <v>19</v>
      </c>
      <c r="B90" s="19" t="s">
        <v>22</v>
      </c>
      <c r="C90" s="18">
        <v>0</v>
      </c>
      <c r="D90" s="18">
        <v>1389</v>
      </c>
      <c r="E90" s="18">
        <v>89</v>
      </c>
      <c r="F90" s="18">
        <v>1300</v>
      </c>
      <c r="G90" s="18">
        <v>259</v>
      </c>
      <c r="H90" s="17" t="s">
        <v>19</v>
      </c>
      <c r="I90" s="19" t="s">
        <v>22</v>
      </c>
      <c r="J90" s="18">
        <v>0</v>
      </c>
      <c r="K90" s="18">
        <v>1389</v>
      </c>
      <c r="L90" s="18">
        <v>0</v>
      </c>
      <c r="M90" s="18">
        <v>1389</v>
      </c>
    </row>
    <row r="91" spans="1:13" x14ac:dyDescent="0.2">
      <c r="A91" s="17" t="s">
        <v>19</v>
      </c>
      <c r="B91" s="19" t="s">
        <v>43</v>
      </c>
      <c r="C91" s="18">
        <f>SUM(C75:C90)</f>
        <v>205872</v>
      </c>
      <c r="D91" s="18">
        <f>SUM(D75:D90)</f>
        <v>1389</v>
      </c>
      <c r="E91" s="18">
        <f>SUM(E75:E90)</f>
        <v>178170</v>
      </c>
      <c r="F91" s="18">
        <f>SUM(F75:F90)</f>
        <v>29090</v>
      </c>
      <c r="G91" s="18">
        <f>SUM(G75:G90)</f>
        <v>9298</v>
      </c>
      <c r="H91" s="17" t="s">
        <v>19</v>
      </c>
      <c r="I91" s="19" t="s">
        <v>42</v>
      </c>
      <c r="J91" s="18">
        <f>SUM(J75:J90)</f>
        <v>347244</v>
      </c>
      <c r="K91" s="18">
        <f>SUM(K75:K90)</f>
        <v>1389</v>
      </c>
      <c r="L91" s="18">
        <f>SUM(L75:L90)</f>
        <v>292675</v>
      </c>
      <c r="M91" s="18">
        <f>SUM(M75:M90)</f>
        <v>55958</v>
      </c>
    </row>
    <row r="93" spans="1:13" x14ac:dyDescent="0.2">
      <c r="A93" s="17" t="s">
        <v>19</v>
      </c>
      <c r="B93" s="19" t="s">
        <v>41</v>
      </c>
      <c r="C93" s="18">
        <f>C91</f>
        <v>205872</v>
      </c>
      <c r="D93" s="18">
        <f>D91</f>
        <v>1389</v>
      </c>
      <c r="E93" s="18">
        <f>E91</f>
        <v>178170</v>
      </c>
      <c r="F93" s="18">
        <f>F91</f>
        <v>29090</v>
      </c>
      <c r="G93" s="18">
        <f>G91</f>
        <v>9298</v>
      </c>
      <c r="H93" s="17" t="s">
        <v>19</v>
      </c>
      <c r="I93" s="19" t="s">
        <v>40</v>
      </c>
      <c r="J93" s="18">
        <f>J91</f>
        <v>347244</v>
      </c>
      <c r="K93" s="18">
        <f>K91</f>
        <v>1389</v>
      </c>
      <c r="L93" s="18">
        <f>L91</f>
        <v>292675</v>
      </c>
      <c r="M93" s="18">
        <f>M91</f>
        <v>55958</v>
      </c>
    </row>
    <row r="95" spans="1:13" x14ac:dyDescent="0.2">
      <c r="A95" s="17" t="s">
        <v>19</v>
      </c>
      <c r="B95" s="17" t="s">
        <v>19</v>
      </c>
      <c r="C95" s="17" t="s">
        <v>19</v>
      </c>
      <c r="D95" s="17" t="s">
        <v>19</v>
      </c>
      <c r="E95" s="17" t="s">
        <v>19</v>
      </c>
      <c r="F95" s="17" t="s">
        <v>19</v>
      </c>
      <c r="G95" s="17" t="s">
        <v>19</v>
      </c>
      <c r="H95" s="17" t="s">
        <v>19</v>
      </c>
      <c r="I95" s="17" t="s">
        <v>39</v>
      </c>
    </row>
    <row r="96" spans="1:13" x14ac:dyDescent="0.2">
      <c r="A96" s="17" t="s">
        <v>19</v>
      </c>
      <c r="B96" s="17" t="s">
        <v>19</v>
      </c>
      <c r="C96" s="17" t="s">
        <v>19</v>
      </c>
      <c r="D96" s="17" t="s">
        <v>19</v>
      </c>
      <c r="E96" s="17" t="s">
        <v>19</v>
      </c>
      <c r="F96" s="17" t="s">
        <v>19</v>
      </c>
      <c r="G96" s="17" t="s">
        <v>19</v>
      </c>
      <c r="H96" s="17" t="s">
        <v>19</v>
      </c>
      <c r="I96" s="17" t="s">
        <v>38</v>
      </c>
    </row>
    <row r="97" spans="1:13" x14ac:dyDescent="0.2">
      <c r="A97" s="17" t="s">
        <v>19</v>
      </c>
      <c r="B97" s="17" t="s">
        <v>19</v>
      </c>
      <c r="C97" s="17" t="s">
        <v>19</v>
      </c>
      <c r="D97" s="17" t="s">
        <v>19</v>
      </c>
      <c r="E97" s="17" t="s">
        <v>19</v>
      </c>
      <c r="F97" s="17" t="s">
        <v>19</v>
      </c>
      <c r="G97" s="17" t="s">
        <v>19</v>
      </c>
      <c r="H97" s="17" t="s">
        <v>19</v>
      </c>
      <c r="I97" s="19" t="s">
        <v>37</v>
      </c>
      <c r="J97" s="18">
        <v>846</v>
      </c>
      <c r="K97" s="18">
        <v>423</v>
      </c>
      <c r="L97" s="18">
        <v>0</v>
      </c>
      <c r="M97" s="18">
        <v>1269</v>
      </c>
    </row>
    <row r="98" spans="1:13" x14ac:dyDescent="0.2">
      <c r="A98" s="17" t="s">
        <v>19</v>
      </c>
      <c r="B98" s="17" t="s">
        <v>19</v>
      </c>
      <c r="C98" s="17" t="s">
        <v>19</v>
      </c>
      <c r="D98" s="17" t="s">
        <v>19</v>
      </c>
      <c r="E98" s="17" t="s">
        <v>19</v>
      </c>
      <c r="F98" s="17" t="s">
        <v>19</v>
      </c>
      <c r="G98" s="17" t="s">
        <v>19</v>
      </c>
      <c r="H98" s="17" t="s">
        <v>19</v>
      </c>
      <c r="I98" s="19" t="s">
        <v>36</v>
      </c>
      <c r="J98" s="18">
        <v>254</v>
      </c>
      <c r="K98" s="18">
        <v>127</v>
      </c>
      <c r="L98" s="18">
        <v>0</v>
      </c>
      <c r="M98" s="18">
        <v>381</v>
      </c>
    </row>
    <row r="99" spans="1:13" x14ac:dyDescent="0.2">
      <c r="A99" s="17" t="s">
        <v>19</v>
      </c>
      <c r="B99" s="17" t="s">
        <v>19</v>
      </c>
      <c r="C99" s="17" t="s">
        <v>19</v>
      </c>
      <c r="D99" s="17" t="s">
        <v>19</v>
      </c>
      <c r="E99" s="17" t="s">
        <v>19</v>
      </c>
      <c r="F99" s="17" t="s">
        <v>19</v>
      </c>
      <c r="G99" s="17" t="s">
        <v>19</v>
      </c>
      <c r="H99" s="17" t="s">
        <v>19</v>
      </c>
      <c r="I99" s="19" t="s">
        <v>35</v>
      </c>
      <c r="J99" s="18">
        <v>604</v>
      </c>
      <c r="K99" s="18">
        <v>201</v>
      </c>
      <c r="L99" s="18">
        <v>805</v>
      </c>
      <c r="M99" s="18">
        <v>0</v>
      </c>
    </row>
    <row r="100" spans="1:13" x14ac:dyDescent="0.2">
      <c r="A100" s="17" t="s">
        <v>19</v>
      </c>
      <c r="B100" s="17" t="s">
        <v>19</v>
      </c>
      <c r="C100" s="17" t="s">
        <v>19</v>
      </c>
      <c r="D100" s="17" t="s">
        <v>19</v>
      </c>
      <c r="E100" s="17" t="s">
        <v>19</v>
      </c>
      <c r="F100" s="17" t="s">
        <v>19</v>
      </c>
      <c r="G100" s="17" t="s">
        <v>19</v>
      </c>
      <c r="H100" s="17" t="s">
        <v>19</v>
      </c>
      <c r="I100" s="19" t="s">
        <v>34</v>
      </c>
      <c r="J100" s="18">
        <v>4055</v>
      </c>
      <c r="K100" s="18">
        <v>2027</v>
      </c>
      <c r="L100" s="18">
        <v>0</v>
      </c>
      <c r="M100" s="18">
        <v>6082</v>
      </c>
    </row>
    <row r="101" spans="1:13" x14ac:dyDescent="0.2">
      <c r="A101" s="17" t="s">
        <v>19</v>
      </c>
      <c r="B101" s="17" t="s">
        <v>19</v>
      </c>
      <c r="C101" s="17" t="s">
        <v>19</v>
      </c>
      <c r="D101" s="17" t="s">
        <v>19</v>
      </c>
      <c r="E101" s="17" t="s">
        <v>19</v>
      </c>
      <c r="F101" s="17" t="s">
        <v>19</v>
      </c>
      <c r="G101" s="17" t="s">
        <v>19</v>
      </c>
      <c r="H101" s="17" t="s">
        <v>19</v>
      </c>
      <c r="I101" s="19" t="s">
        <v>33</v>
      </c>
      <c r="J101" s="18">
        <v>1471</v>
      </c>
      <c r="K101" s="18">
        <v>736</v>
      </c>
      <c r="L101" s="18">
        <v>0</v>
      </c>
      <c r="M101" s="18">
        <v>2207</v>
      </c>
    </row>
    <row r="102" spans="1:13" x14ac:dyDescent="0.2">
      <c r="A102" s="17" t="s">
        <v>19</v>
      </c>
      <c r="B102" s="17" t="s">
        <v>19</v>
      </c>
      <c r="C102" s="17" t="s">
        <v>19</v>
      </c>
      <c r="D102" s="17" t="s">
        <v>19</v>
      </c>
      <c r="E102" s="17" t="s">
        <v>19</v>
      </c>
      <c r="F102" s="17" t="s">
        <v>19</v>
      </c>
      <c r="G102" s="17" t="s">
        <v>19</v>
      </c>
      <c r="H102" s="17" t="s">
        <v>19</v>
      </c>
      <c r="I102" s="19" t="s">
        <v>32</v>
      </c>
      <c r="J102" s="18">
        <v>1416</v>
      </c>
      <c r="K102" s="18">
        <v>708</v>
      </c>
      <c r="L102" s="18">
        <v>0</v>
      </c>
      <c r="M102" s="18">
        <v>2124</v>
      </c>
    </row>
    <row r="103" spans="1:13" x14ac:dyDescent="0.2">
      <c r="A103" s="17" t="s">
        <v>19</v>
      </c>
      <c r="B103" s="17" t="s">
        <v>19</v>
      </c>
      <c r="C103" s="17" t="s">
        <v>19</v>
      </c>
      <c r="D103" s="17" t="s">
        <v>19</v>
      </c>
      <c r="E103" s="17" t="s">
        <v>19</v>
      </c>
      <c r="F103" s="17" t="s">
        <v>19</v>
      </c>
      <c r="G103" s="17" t="s">
        <v>19</v>
      </c>
      <c r="H103" s="17" t="s">
        <v>19</v>
      </c>
      <c r="I103" s="19" t="s">
        <v>31</v>
      </c>
      <c r="J103" s="18">
        <v>1246</v>
      </c>
      <c r="K103" s="18">
        <v>623</v>
      </c>
      <c r="L103" s="18">
        <v>0</v>
      </c>
      <c r="M103" s="18">
        <v>1869</v>
      </c>
    </row>
    <row r="104" spans="1:13" x14ac:dyDescent="0.2">
      <c r="A104" s="17" t="s">
        <v>19</v>
      </c>
      <c r="B104" s="17" t="s">
        <v>19</v>
      </c>
      <c r="C104" s="17" t="s">
        <v>19</v>
      </c>
      <c r="D104" s="17" t="s">
        <v>19</v>
      </c>
      <c r="E104" s="17" t="s">
        <v>19</v>
      </c>
      <c r="F104" s="17" t="s">
        <v>19</v>
      </c>
      <c r="G104" s="17" t="s">
        <v>19</v>
      </c>
      <c r="H104" s="17" t="s">
        <v>19</v>
      </c>
      <c r="I104" s="19" t="s">
        <v>30</v>
      </c>
      <c r="J104" s="18">
        <v>3098</v>
      </c>
      <c r="K104" s="18">
        <v>1549</v>
      </c>
      <c r="L104" s="18">
        <v>0</v>
      </c>
      <c r="M104" s="18">
        <v>4648</v>
      </c>
    </row>
    <row r="105" spans="1:13" x14ac:dyDescent="0.2">
      <c r="A105" s="17" t="s">
        <v>19</v>
      </c>
      <c r="B105" s="17" t="s">
        <v>19</v>
      </c>
      <c r="C105" s="17" t="s">
        <v>19</v>
      </c>
      <c r="D105" s="17" t="s">
        <v>19</v>
      </c>
      <c r="E105" s="17" t="s">
        <v>19</v>
      </c>
      <c r="F105" s="17" t="s">
        <v>19</v>
      </c>
      <c r="G105" s="17" t="s">
        <v>19</v>
      </c>
      <c r="H105" s="17" t="s">
        <v>19</v>
      </c>
      <c r="I105" s="19" t="s">
        <v>29</v>
      </c>
      <c r="J105" s="18">
        <v>1431</v>
      </c>
      <c r="K105" s="18">
        <v>716</v>
      </c>
      <c r="L105" s="18">
        <v>0</v>
      </c>
      <c r="M105" s="18">
        <v>2147</v>
      </c>
    </row>
    <row r="106" spans="1:13" x14ac:dyDescent="0.2">
      <c r="A106" s="17" t="s">
        <v>19</v>
      </c>
      <c r="B106" s="17" t="s">
        <v>19</v>
      </c>
      <c r="C106" s="17" t="s">
        <v>19</v>
      </c>
      <c r="D106" s="17" t="s">
        <v>19</v>
      </c>
      <c r="E106" s="17" t="s">
        <v>19</v>
      </c>
      <c r="F106" s="17" t="s">
        <v>19</v>
      </c>
      <c r="G106" s="17" t="s">
        <v>19</v>
      </c>
      <c r="H106" s="17" t="s">
        <v>19</v>
      </c>
      <c r="I106" s="19" t="s">
        <v>28</v>
      </c>
      <c r="J106" s="18">
        <v>1281</v>
      </c>
      <c r="K106" s="18">
        <v>641</v>
      </c>
      <c r="L106" s="18">
        <v>0</v>
      </c>
      <c r="M106" s="18">
        <v>1922</v>
      </c>
    </row>
    <row r="107" spans="1:13" x14ac:dyDescent="0.2">
      <c r="A107" s="17" t="s">
        <v>19</v>
      </c>
      <c r="B107" s="17" t="s">
        <v>19</v>
      </c>
      <c r="C107" s="17" t="s">
        <v>19</v>
      </c>
      <c r="D107" s="17" t="s">
        <v>19</v>
      </c>
      <c r="E107" s="17" t="s">
        <v>19</v>
      </c>
      <c r="F107" s="17" t="s">
        <v>19</v>
      </c>
      <c r="G107" s="17" t="s">
        <v>19</v>
      </c>
      <c r="H107" s="17" t="s">
        <v>19</v>
      </c>
      <c r="I107" s="19" t="s">
        <v>27</v>
      </c>
      <c r="J107" s="18">
        <v>738</v>
      </c>
      <c r="K107" s="18">
        <v>369</v>
      </c>
      <c r="L107" s="18">
        <v>0</v>
      </c>
      <c r="M107" s="18">
        <v>1107</v>
      </c>
    </row>
    <row r="108" spans="1:13" x14ac:dyDescent="0.2">
      <c r="A108" s="17" t="s">
        <v>19</v>
      </c>
      <c r="B108" s="17" t="s">
        <v>19</v>
      </c>
      <c r="C108" s="17" t="s">
        <v>19</v>
      </c>
      <c r="D108" s="17" t="s">
        <v>19</v>
      </c>
      <c r="E108" s="17" t="s">
        <v>19</v>
      </c>
      <c r="F108" s="17" t="s">
        <v>19</v>
      </c>
      <c r="G108" s="17" t="s">
        <v>19</v>
      </c>
      <c r="H108" s="17" t="s">
        <v>19</v>
      </c>
      <c r="I108" s="19" t="s">
        <v>26</v>
      </c>
      <c r="J108" s="18">
        <v>125073</v>
      </c>
      <c r="K108" s="18">
        <v>36480</v>
      </c>
      <c r="L108" s="18">
        <v>161552</v>
      </c>
      <c r="M108" s="18">
        <v>0</v>
      </c>
    </row>
    <row r="109" spans="1:13" x14ac:dyDescent="0.2">
      <c r="A109" s="17" t="s">
        <v>19</v>
      </c>
      <c r="B109" s="17" t="s">
        <v>19</v>
      </c>
      <c r="C109" s="17" t="s">
        <v>19</v>
      </c>
      <c r="D109" s="17" t="s">
        <v>19</v>
      </c>
      <c r="E109" s="17" t="s">
        <v>19</v>
      </c>
      <c r="F109" s="17" t="s">
        <v>19</v>
      </c>
      <c r="G109" s="17" t="s">
        <v>19</v>
      </c>
      <c r="H109" s="17" t="s">
        <v>19</v>
      </c>
      <c r="I109" s="19" t="s">
        <v>25</v>
      </c>
      <c r="J109" s="18">
        <v>404</v>
      </c>
      <c r="K109" s="18">
        <v>346</v>
      </c>
      <c r="L109" s="18">
        <v>0</v>
      </c>
      <c r="M109" s="18">
        <v>750</v>
      </c>
    </row>
    <row r="110" spans="1:13" x14ac:dyDescent="0.2">
      <c r="A110" s="17" t="s">
        <v>19</v>
      </c>
      <c r="B110" s="17" t="s">
        <v>19</v>
      </c>
      <c r="C110" s="17" t="s">
        <v>19</v>
      </c>
      <c r="D110" s="17" t="s">
        <v>19</v>
      </c>
      <c r="E110" s="17" t="s">
        <v>19</v>
      </c>
      <c r="F110" s="17" t="s">
        <v>19</v>
      </c>
      <c r="G110" s="17" t="s">
        <v>19</v>
      </c>
      <c r="H110" s="17" t="s">
        <v>19</v>
      </c>
      <c r="I110" s="19" t="s">
        <v>24</v>
      </c>
      <c r="J110" s="18">
        <v>871</v>
      </c>
      <c r="K110" s="18">
        <v>1045</v>
      </c>
      <c r="L110" s="18">
        <v>0</v>
      </c>
      <c r="M110" s="18">
        <v>1916</v>
      </c>
    </row>
    <row r="111" spans="1:13" x14ac:dyDescent="0.2">
      <c r="A111" s="17" t="s">
        <v>19</v>
      </c>
      <c r="B111" s="17" t="s">
        <v>19</v>
      </c>
      <c r="C111" s="17" t="s">
        <v>19</v>
      </c>
      <c r="D111" s="17" t="s">
        <v>19</v>
      </c>
      <c r="E111" s="17" t="s">
        <v>19</v>
      </c>
      <c r="F111" s="17" t="s">
        <v>19</v>
      </c>
      <c r="G111" s="17" t="s">
        <v>19</v>
      </c>
      <c r="H111" s="17" t="s">
        <v>19</v>
      </c>
      <c r="I111" s="19" t="s">
        <v>23</v>
      </c>
      <c r="J111" s="18">
        <v>407</v>
      </c>
      <c r="K111" s="18">
        <v>480</v>
      </c>
      <c r="L111" s="18">
        <v>0</v>
      </c>
      <c r="M111" s="18">
        <v>887</v>
      </c>
    </row>
    <row r="112" spans="1:13" x14ac:dyDescent="0.2">
      <c r="A112" s="17" t="s">
        <v>19</v>
      </c>
      <c r="B112" s="17" t="s">
        <v>19</v>
      </c>
      <c r="C112" s="17" t="s">
        <v>19</v>
      </c>
      <c r="D112" s="17" t="s">
        <v>19</v>
      </c>
      <c r="E112" s="17" t="s">
        <v>19</v>
      </c>
      <c r="F112" s="17" t="s">
        <v>19</v>
      </c>
      <c r="G112" s="17" t="s">
        <v>19</v>
      </c>
      <c r="H112" s="17" t="s">
        <v>19</v>
      </c>
      <c r="I112" s="19" t="s">
        <v>22</v>
      </c>
      <c r="J112" s="18">
        <v>0</v>
      </c>
      <c r="K112" s="18">
        <v>93</v>
      </c>
      <c r="L112" s="18">
        <v>0</v>
      </c>
      <c r="M112" s="18">
        <v>93</v>
      </c>
    </row>
    <row r="113" spans="1:13" x14ac:dyDescent="0.2">
      <c r="A113" s="17" t="s">
        <v>19</v>
      </c>
      <c r="B113" s="17" t="s">
        <v>19</v>
      </c>
      <c r="C113" s="17" t="s">
        <v>19</v>
      </c>
      <c r="D113" s="17" t="s">
        <v>19</v>
      </c>
      <c r="E113" s="17" t="s">
        <v>19</v>
      </c>
      <c r="F113" s="17" t="s">
        <v>19</v>
      </c>
      <c r="G113" s="17" t="s">
        <v>19</v>
      </c>
      <c r="H113" s="17" t="s">
        <v>19</v>
      </c>
      <c r="I113" s="19" t="s">
        <v>21</v>
      </c>
      <c r="J113" s="18">
        <f>SUM(J97:J112)</f>
        <v>143195</v>
      </c>
      <c r="K113" s="18">
        <f>SUM(K97:K112)</f>
        <v>46564</v>
      </c>
      <c r="L113" s="18">
        <f>SUM(L97:L112)</f>
        <v>162357</v>
      </c>
      <c r="M113" s="18">
        <f>SUM(M97:M112)</f>
        <v>27402</v>
      </c>
    </row>
    <row r="115" spans="1:13" x14ac:dyDescent="0.2">
      <c r="A115" s="17" t="s">
        <v>19</v>
      </c>
      <c r="B115" s="17" t="s">
        <v>19</v>
      </c>
      <c r="C115" s="17" t="s">
        <v>19</v>
      </c>
      <c r="D115" s="17" t="s">
        <v>19</v>
      </c>
      <c r="E115" s="17" t="s">
        <v>19</v>
      </c>
      <c r="F115" s="17" t="s">
        <v>19</v>
      </c>
      <c r="G115" s="17" t="s">
        <v>19</v>
      </c>
      <c r="H115" s="17" t="s">
        <v>19</v>
      </c>
      <c r="I115" s="19" t="s">
        <v>20</v>
      </c>
      <c r="J115" s="18">
        <f>J113</f>
        <v>143195</v>
      </c>
      <c r="K115" s="18">
        <f>K113</f>
        <v>46564</v>
      </c>
      <c r="L115" s="18">
        <f>L113</f>
        <v>162357</v>
      </c>
      <c r="M115" s="18">
        <f>M113</f>
        <v>27402</v>
      </c>
    </row>
    <row r="116" spans="1:13" x14ac:dyDescent="0.2">
      <c r="A116" s="17" t="s">
        <v>19</v>
      </c>
      <c r="B116" s="17" t="s">
        <v>19</v>
      </c>
      <c r="C116" s="17" t="s">
        <v>19</v>
      </c>
      <c r="D116" s="17" t="s">
        <v>19</v>
      </c>
      <c r="E116" s="17" t="s">
        <v>19</v>
      </c>
      <c r="F116" s="17" t="s">
        <v>19</v>
      </c>
      <c r="G116" s="17" t="s">
        <v>19</v>
      </c>
      <c r="H116" s="17" t="s">
        <v>19</v>
      </c>
      <c r="I116" s="19" t="s">
        <v>61</v>
      </c>
      <c r="J116" s="18">
        <f>J93-J115</f>
        <v>204049</v>
      </c>
      <c r="K116" s="18">
        <f>K93-K115</f>
        <v>-45175</v>
      </c>
      <c r="L116" s="18">
        <f>L93-L115</f>
        <v>130318</v>
      </c>
      <c r="M116" s="18">
        <f>M93-M115</f>
        <v>28556</v>
      </c>
    </row>
    <row r="118" spans="1:13" ht="15" x14ac:dyDescent="0.25">
      <c r="A118" s="17" t="s">
        <v>19</v>
      </c>
      <c r="B118" s="23" t="s">
        <v>60</v>
      </c>
      <c r="C118" s="22" t="s">
        <v>48</v>
      </c>
      <c r="F118" s="22" t="s">
        <v>48</v>
      </c>
      <c r="G118" s="22" t="s">
        <v>50</v>
      </c>
      <c r="H118" s="17" t="s">
        <v>19</v>
      </c>
      <c r="I118" s="23" t="s">
        <v>60</v>
      </c>
      <c r="J118" s="22" t="s">
        <v>48</v>
      </c>
      <c r="M118" s="22" t="s">
        <v>48</v>
      </c>
    </row>
    <row r="119" spans="1:13" x14ac:dyDescent="0.2">
      <c r="A119" s="17" t="s">
        <v>19</v>
      </c>
      <c r="C119" s="20">
        <v>45108</v>
      </c>
      <c r="D119" s="21" t="s">
        <v>47</v>
      </c>
      <c r="E119" s="21" t="s">
        <v>46</v>
      </c>
      <c r="F119" s="20">
        <v>45473</v>
      </c>
      <c r="G119" s="20">
        <v>45473</v>
      </c>
      <c r="H119" s="17" t="s">
        <v>19</v>
      </c>
      <c r="J119" s="20">
        <v>45108</v>
      </c>
      <c r="K119" s="21" t="s">
        <v>47</v>
      </c>
      <c r="L119" s="21" t="s">
        <v>46</v>
      </c>
      <c r="M119" s="20">
        <v>45473</v>
      </c>
    </row>
    <row r="120" spans="1:13" x14ac:dyDescent="0.2">
      <c r="A120" s="17" t="s">
        <v>19</v>
      </c>
      <c r="B120" s="17" t="s">
        <v>45</v>
      </c>
      <c r="C120" s="17" t="s">
        <v>19</v>
      </c>
      <c r="D120" s="17" t="s">
        <v>19</v>
      </c>
      <c r="E120" s="17" t="s">
        <v>19</v>
      </c>
      <c r="F120" s="17" t="s">
        <v>19</v>
      </c>
      <c r="G120" s="17" t="s">
        <v>19</v>
      </c>
      <c r="H120" s="17" t="s">
        <v>19</v>
      </c>
      <c r="I120" s="17" t="s">
        <v>44</v>
      </c>
    </row>
    <row r="121" spans="1:13" x14ac:dyDescent="0.2">
      <c r="A121" s="17" t="s">
        <v>19</v>
      </c>
      <c r="B121" s="17" t="s">
        <v>38</v>
      </c>
      <c r="C121" s="17" t="s">
        <v>19</v>
      </c>
      <c r="D121" s="17" t="s">
        <v>19</v>
      </c>
      <c r="E121" s="17" t="s">
        <v>19</v>
      </c>
      <c r="F121" s="17" t="s">
        <v>19</v>
      </c>
      <c r="G121" s="17" t="s">
        <v>19</v>
      </c>
      <c r="H121" s="17" t="s">
        <v>19</v>
      </c>
      <c r="I121" s="17" t="s">
        <v>38</v>
      </c>
    </row>
    <row r="122" spans="1:13" x14ac:dyDescent="0.2">
      <c r="A122" s="17" t="s">
        <v>19</v>
      </c>
      <c r="B122" s="19" t="s">
        <v>37</v>
      </c>
      <c r="C122" s="18">
        <v>13872</v>
      </c>
      <c r="D122" s="18">
        <v>0</v>
      </c>
      <c r="E122" s="18">
        <v>3217</v>
      </c>
      <c r="F122" s="18">
        <v>10655</v>
      </c>
      <c r="G122" s="18">
        <v>3246</v>
      </c>
      <c r="H122" s="17" t="s">
        <v>19</v>
      </c>
      <c r="I122" s="19" t="s">
        <v>37</v>
      </c>
      <c r="J122" s="18">
        <v>19830</v>
      </c>
      <c r="K122" s="18">
        <v>0</v>
      </c>
      <c r="L122" s="18">
        <v>0</v>
      </c>
      <c r="M122" s="18">
        <v>19830</v>
      </c>
    </row>
    <row r="123" spans="1:13" x14ac:dyDescent="0.2">
      <c r="A123" s="17" t="s">
        <v>19</v>
      </c>
      <c r="B123" s="19" t="s">
        <v>36</v>
      </c>
      <c r="C123" s="18">
        <v>3900</v>
      </c>
      <c r="D123" s="18">
        <v>0</v>
      </c>
      <c r="E123" s="18">
        <v>962</v>
      </c>
      <c r="F123" s="18">
        <v>2938</v>
      </c>
      <c r="G123" s="18">
        <v>971</v>
      </c>
      <c r="H123" s="17" t="s">
        <v>19</v>
      </c>
      <c r="I123" s="19" t="s">
        <v>36</v>
      </c>
      <c r="J123" s="18">
        <v>5716</v>
      </c>
      <c r="K123" s="18">
        <v>0</v>
      </c>
      <c r="L123" s="18">
        <v>0</v>
      </c>
      <c r="M123" s="18">
        <v>5716</v>
      </c>
    </row>
    <row r="124" spans="1:13" x14ac:dyDescent="0.2">
      <c r="A124" s="17" t="s">
        <v>19</v>
      </c>
      <c r="B124" s="19" t="s">
        <v>35</v>
      </c>
      <c r="C124" s="18">
        <v>3247</v>
      </c>
      <c r="D124" s="18">
        <v>0</v>
      </c>
      <c r="E124" s="18">
        <v>3247</v>
      </c>
      <c r="F124" s="18">
        <v>0</v>
      </c>
      <c r="G124" s="18">
        <v>0</v>
      </c>
      <c r="H124" s="17" t="s">
        <v>19</v>
      </c>
      <c r="I124" s="19" t="s">
        <v>35</v>
      </c>
      <c r="J124" s="18">
        <v>12884</v>
      </c>
      <c r="K124" s="18">
        <v>0</v>
      </c>
      <c r="L124" s="18">
        <v>12884</v>
      </c>
      <c r="M124" s="18">
        <v>0</v>
      </c>
    </row>
    <row r="125" spans="1:13" x14ac:dyDescent="0.2">
      <c r="A125" s="17" t="s">
        <v>19</v>
      </c>
      <c r="B125" s="19" t="s">
        <v>34</v>
      </c>
      <c r="C125" s="18">
        <v>59046</v>
      </c>
      <c r="D125" s="18">
        <v>0</v>
      </c>
      <c r="E125" s="18">
        <v>8635</v>
      </c>
      <c r="F125" s="18">
        <v>50411</v>
      </c>
      <c r="G125" s="18">
        <v>8712</v>
      </c>
      <c r="H125" s="17" t="s">
        <v>19</v>
      </c>
      <c r="I125" s="19" t="s">
        <v>34</v>
      </c>
      <c r="J125" s="18">
        <v>76144</v>
      </c>
      <c r="K125" s="18">
        <v>0</v>
      </c>
      <c r="L125" s="18">
        <v>0</v>
      </c>
      <c r="M125" s="18">
        <v>76144</v>
      </c>
    </row>
    <row r="126" spans="1:13" x14ac:dyDescent="0.2">
      <c r="A126" s="17" t="s">
        <v>19</v>
      </c>
      <c r="B126" s="19" t="s">
        <v>33</v>
      </c>
      <c r="C126" s="18">
        <v>6181</v>
      </c>
      <c r="D126" s="18">
        <v>0</v>
      </c>
      <c r="E126" s="18">
        <v>3698</v>
      </c>
      <c r="F126" s="18">
        <v>2483</v>
      </c>
      <c r="G126" s="18">
        <v>2483</v>
      </c>
      <c r="H126" s="17" t="s">
        <v>19</v>
      </c>
      <c r="I126" s="19" t="s">
        <v>33</v>
      </c>
      <c r="J126" s="18">
        <v>13488</v>
      </c>
      <c r="K126" s="18">
        <v>0</v>
      </c>
      <c r="L126" s="18">
        <v>0</v>
      </c>
      <c r="M126" s="18">
        <v>13488</v>
      </c>
    </row>
    <row r="127" spans="1:13" x14ac:dyDescent="0.2">
      <c r="A127" s="17" t="s">
        <v>19</v>
      </c>
      <c r="B127" s="19" t="s">
        <v>32</v>
      </c>
      <c r="C127" s="18">
        <v>9579</v>
      </c>
      <c r="D127" s="18">
        <v>0</v>
      </c>
      <c r="E127" s="18">
        <v>4977</v>
      </c>
      <c r="F127" s="18">
        <v>4601</v>
      </c>
      <c r="G127" s="18">
        <v>4601</v>
      </c>
      <c r="H127" s="17" t="s">
        <v>19</v>
      </c>
      <c r="I127" s="19" t="s">
        <v>32</v>
      </c>
      <c r="J127" s="18">
        <v>19415</v>
      </c>
      <c r="K127" s="18">
        <v>0</v>
      </c>
      <c r="L127" s="18">
        <v>0</v>
      </c>
      <c r="M127" s="18">
        <v>19415</v>
      </c>
    </row>
    <row r="128" spans="1:13" x14ac:dyDescent="0.2">
      <c r="A128" s="17" t="s">
        <v>19</v>
      </c>
      <c r="B128" s="19" t="s">
        <v>31</v>
      </c>
      <c r="C128" s="18">
        <v>5497</v>
      </c>
      <c r="D128" s="18">
        <v>0</v>
      </c>
      <c r="E128" s="18">
        <v>3130</v>
      </c>
      <c r="F128" s="18">
        <v>2366</v>
      </c>
      <c r="G128" s="18">
        <v>2366</v>
      </c>
      <c r="H128" s="17" t="s">
        <v>19</v>
      </c>
      <c r="I128" s="19" t="s">
        <v>31</v>
      </c>
      <c r="J128" s="18">
        <v>11683</v>
      </c>
      <c r="K128" s="18">
        <v>0</v>
      </c>
      <c r="L128" s="18">
        <v>0</v>
      </c>
      <c r="M128" s="18">
        <v>11683</v>
      </c>
    </row>
    <row r="129" spans="1:13" x14ac:dyDescent="0.2">
      <c r="A129" s="17" t="s">
        <v>19</v>
      </c>
      <c r="B129" s="19" t="s">
        <v>30</v>
      </c>
      <c r="C129" s="18">
        <v>21476</v>
      </c>
      <c r="D129" s="18">
        <v>0</v>
      </c>
      <c r="E129" s="18">
        <v>11671</v>
      </c>
      <c r="F129" s="18">
        <v>9805</v>
      </c>
      <c r="G129" s="18">
        <v>9805</v>
      </c>
      <c r="H129" s="17" t="s">
        <v>19</v>
      </c>
      <c r="I129" s="19" t="s">
        <v>30</v>
      </c>
      <c r="J129" s="18">
        <v>44541</v>
      </c>
      <c r="K129" s="18">
        <v>0</v>
      </c>
      <c r="L129" s="18">
        <v>0</v>
      </c>
      <c r="M129" s="18">
        <v>44541</v>
      </c>
    </row>
    <row r="130" spans="1:13" x14ac:dyDescent="0.2">
      <c r="A130" s="17" t="s">
        <v>19</v>
      </c>
      <c r="B130" s="19" t="s">
        <v>29</v>
      </c>
      <c r="C130" s="18">
        <v>6967</v>
      </c>
      <c r="D130" s="18">
        <v>0</v>
      </c>
      <c r="E130" s="18">
        <v>3620</v>
      </c>
      <c r="F130" s="18">
        <v>3347</v>
      </c>
      <c r="G130" s="18">
        <v>3347</v>
      </c>
      <c r="H130" s="17" t="s">
        <v>19</v>
      </c>
      <c r="I130" s="19" t="s">
        <v>29</v>
      </c>
      <c r="J130" s="18">
        <v>14013</v>
      </c>
      <c r="K130" s="18">
        <v>0</v>
      </c>
      <c r="L130" s="18">
        <v>0</v>
      </c>
      <c r="M130" s="18">
        <v>14013</v>
      </c>
    </row>
    <row r="131" spans="1:13" x14ac:dyDescent="0.2">
      <c r="A131" s="17" t="s">
        <v>19</v>
      </c>
      <c r="B131" s="19" t="s">
        <v>28</v>
      </c>
      <c r="C131" s="18">
        <v>35660</v>
      </c>
      <c r="D131" s="18">
        <v>0</v>
      </c>
      <c r="E131" s="18">
        <v>4434</v>
      </c>
      <c r="F131" s="18">
        <v>31226</v>
      </c>
      <c r="G131" s="18">
        <v>4474</v>
      </c>
      <c r="H131" s="17" t="s">
        <v>19</v>
      </c>
      <c r="I131" s="19" t="s">
        <v>28</v>
      </c>
      <c r="J131" s="18">
        <v>44444</v>
      </c>
      <c r="K131" s="18">
        <v>0</v>
      </c>
      <c r="L131" s="18">
        <v>0</v>
      </c>
      <c r="M131" s="18">
        <v>44444</v>
      </c>
    </row>
    <row r="132" spans="1:13" x14ac:dyDescent="0.2">
      <c r="A132" s="17" t="s">
        <v>19</v>
      </c>
      <c r="B132" s="19" t="s">
        <v>27</v>
      </c>
      <c r="C132" s="18">
        <v>7738</v>
      </c>
      <c r="D132" s="18">
        <v>0</v>
      </c>
      <c r="E132" s="18">
        <v>2792</v>
      </c>
      <c r="F132" s="18">
        <v>4946</v>
      </c>
      <c r="G132" s="18">
        <v>2817</v>
      </c>
      <c r="H132" s="17" t="s">
        <v>19</v>
      </c>
      <c r="I132" s="19" t="s">
        <v>27</v>
      </c>
      <c r="J132" s="18">
        <v>13150</v>
      </c>
      <c r="K132" s="18">
        <v>0</v>
      </c>
      <c r="L132" s="18">
        <v>0</v>
      </c>
      <c r="M132" s="18">
        <v>13150</v>
      </c>
    </row>
    <row r="133" spans="1:13" x14ac:dyDescent="0.2">
      <c r="A133" s="17" t="s">
        <v>19</v>
      </c>
      <c r="B133" s="19" t="s">
        <v>26</v>
      </c>
      <c r="C133" s="18">
        <v>89665</v>
      </c>
      <c r="D133" s="18">
        <v>0</v>
      </c>
      <c r="E133" s="18">
        <v>89665</v>
      </c>
      <c r="F133" s="18">
        <v>0</v>
      </c>
      <c r="G133" s="18">
        <v>0</v>
      </c>
      <c r="H133" s="17" t="s">
        <v>19</v>
      </c>
      <c r="I133" s="19" t="s">
        <v>26</v>
      </c>
      <c r="J133" s="18">
        <v>155646</v>
      </c>
      <c r="K133" s="18">
        <v>0</v>
      </c>
      <c r="L133" s="18">
        <v>155646</v>
      </c>
      <c r="M133" s="18">
        <v>0</v>
      </c>
    </row>
    <row r="134" spans="1:13" x14ac:dyDescent="0.2">
      <c r="A134" s="17" t="s">
        <v>19</v>
      </c>
      <c r="B134" s="19" t="s">
        <v>25</v>
      </c>
      <c r="C134" s="18">
        <v>10350</v>
      </c>
      <c r="D134" s="18">
        <v>0</v>
      </c>
      <c r="E134" s="18">
        <v>2666</v>
      </c>
      <c r="F134" s="18">
        <v>7684</v>
      </c>
      <c r="G134" s="18">
        <v>2690</v>
      </c>
      <c r="H134" s="17" t="s">
        <v>19</v>
      </c>
      <c r="I134" s="19" t="s">
        <v>25</v>
      </c>
      <c r="J134" s="18">
        <v>12977</v>
      </c>
      <c r="K134" s="18">
        <v>0</v>
      </c>
      <c r="L134" s="18">
        <v>0</v>
      </c>
      <c r="M134" s="18">
        <v>12977</v>
      </c>
    </row>
    <row r="135" spans="1:13" x14ac:dyDescent="0.2">
      <c r="A135" s="17" t="s">
        <v>19</v>
      </c>
      <c r="B135" s="19" t="s">
        <v>24</v>
      </c>
      <c r="C135" s="18">
        <v>32752</v>
      </c>
      <c r="D135" s="18">
        <v>0</v>
      </c>
      <c r="E135" s="18">
        <v>7750</v>
      </c>
      <c r="F135" s="18">
        <v>25002</v>
      </c>
      <c r="G135" s="18">
        <v>7819</v>
      </c>
      <c r="H135" s="17" t="s">
        <v>19</v>
      </c>
      <c r="I135" s="19" t="s">
        <v>24</v>
      </c>
      <c r="J135" s="18">
        <v>39187</v>
      </c>
      <c r="K135" s="18">
        <v>0</v>
      </c>
      <c r="L135" s="18">
        <v>0</v>
      </c>
      <c r="M135" s="18">
        <v>39187</v>
      </c>
    </row>
    <row r="136" spans="1:13" x14ac:dyDescent="0.2">
      <c r="A136" s="17" t="s">
        <v>19</v>
      </c>
      <c r="B136" s="19" t="s">
        <v>23</v>
      </c>
      <c r="C136" s="18">
        <v>30888</v>
      </c>
      <c r="D136" s="18">
        <v>0</v>
      </c>
      <c r="E136" s="18">
        <v>7487</v>
      </c>
      <c r="F136" s="18">
        <v>23402</v>
      </c>
      <c r="G136" s="18">
        <v>7319</v>
      </c>
      <c r="H136" s="17" t="s">
        <v>19</v>
      </c>
      <c r="I136" s="19" t="s">
        <v>23</v>
      </c>
      <c r="J136" s="18">
        <v>36604</v>
      </c>
      <c r="K136" s="18">
        <v>0</v>
      </c>
      <c r="L136" s="18">
        <v>516</v>
      </c>
      <c r="M136" s="18">
        <v>36088</v>
      </c>
    </row>
    <row r="137" spans="1:13" x14ac:dyDescent="0.2">
      <c r="A137" s="17" t="s">
        <v>19</v>
      </c>
      <c r="B137" s="19" t="s">
        <v>22</v>
      </c>
      <c r="C137" s="18">
        <v>0</v>
      </c>
      <c r="D137" s="18">
        <v>22219</v>
      </c>
      <c r="E137" s="18">
        <v>1418</v>
      </c>
      <c r="F137" s="18">
        <v>20802</v>
      </c>
      <c r="G137" s="18">
        <v>4142</v>
      </c>
      <c r="H137" s="17" t="s">
        <v>19</v>
      </c>
      <c r="I137" s="19" t="s">
        <v>22</v>
      </c>
      <c r="J137" s="18">
        <v>0</v>
      </c>
      <c r="K137" s="18">
        <v>22219</v>
      </c>
      <c r="L137" s="18">
        <v>0</v>
      </c>
      <c r="M137" s="18">
        <v>22219</v>
      </c>
    </row>
    <row r="138" spans="1:13" x14ac:dyDescent="0.2">
      <c r="A138" s="17" t="s">
        <v>19</v>
      </c>
      <c r="B138" s="19" t="s">
        <v>43</v>
      </c>
      <c r="C138" s="18">
        <f>SUM(C122:C137)</f>
        <v>336818</v>
      </c>
      <c r="D138" s="18">
        <f>SUM(D122:D137)</f>
        <v>22219</v>
      </c>
      <c r="E138" s="18">
        <f>SUM(E122:E137)</f>
        <v>159369</v>
      </c>
      <c r="F138" s="18">
        <f>SUM(F122:F137)</f>
        <v>199668</v>
      </c>
      <c r="G138" s="18">
        <f>SUM(G122:G137)</f>
        <v>64792</v>
      </c>
      <c r="H138" s="17" t="s">
        <v>19</v>
      </c>
      <c r="I138" s="19" t="s">
        <v>42</v>
      </c>
      <c r="J138" s="18">
        <f>SUM(J122:J137)</f>
        <v>519722</v>
      </c>
      <c r="K138" s="18">
        <f>SUM(K122:K137)</f>
        <v>22219</v>
      </c>
      <c r="L138" s="18">
        <f>SUM(L122:L137)</f>
        <v>169046</v>
      </c>
      <c r="M138" s="18">
        <f>SUM(M122:M137)</f>
        <v>372895</v>
      </c>
    </row>
    <row r="140" spans="1:13" x14ac:dyDescent="0.2">
      <c r="A140" s="17" t="s">
        <v>19</v>
      </c>
      <c r="B140" s="19" t="s">
        <v>41</v>
      </c>
      <c r="C140" s="18">
        <f>C138</f>
        <v>336818</v>
      </c>
      <c r="D140" s="18">
        <f>D138</f>
        <v>22219</v>
      </c>
      <c r="E140" s="18">
        <f>E138</f>
        <v>159369</v>
      </c>
      <c r="F140" s="18">
        <f>F138</f>
        <v>199668</v>
      </c>
      <c r="G140" s="18">
        <f>G138</f>
        <v>64792</v>
      </c>
      <c r="H140" s="17" t="s">
        <v>19</v>
      </c>
      <c r="I140" s="19" t="s">
        <v>40</v>
      </c>
      <c r="J140" s="18">
        <f>J138</f>
        <v>519722</v>
      </c>
      <c r="K140" s="18">
        <f>K138</f>
        <v>22219</v>
      </c>
      <c r="L140" s="18">
        <f>L138</f>
        <v>169046</v>
      </c>
      <c r="M140" s="18">
        <f>M138</f>
        <v>372895</v>
      </c>
    </row>
    <row r="142" spans="1:13" x14ac:dyDescent="0.2">
      <c r="A142" s="17" t="s">
        <v>19</v>
      </c>
      <c r="B142" s="17" t="s">
        <v>19</v>
      </c>
      <c r="C142" s="17" t="s">
        <v>19</v>
      </c>
      <c r="D142" s="17" t="s">
        <v>19</v>
      </c>
      <c r="E142" s="17" t="s">
        <v>19</v>
      </c>
      <c r="F142" s="17" t="s">
        <v>19</v>
      </c>
      <c r="G142" s="17" t="s">
        <v>19</v>
      </c>
      <c r="H142" s="17" t="s">
        <v>19</v>
      </c>
      <c r="I142" s="17" t="s">
        <v>39</v>
      </c>
    </row>
    <row r="143" spans="1:13" x14ac:dyDescent="0.2">
      <c r="A143" s="17" t="s">
        <v>19</v>
      </c>
      <c r="B143" s="17" t="s">
        <v>19</v>
      </c>
      <c r="C143" s="17" t="s">
        <v>19</v>
      </c>
      <c r="D143" s="17" t="s">
        <v>19</v>
      </c>
      <c r="E143" s="17" t="s">
        <v>19</v>
      </c>
      <c r="F143" s="17" t="s">
        <v>19</v>
      </c>
      <c r="G143" s="17" t="s">
        <v>19</v>
      </c>
      <c r="H143" s="17" t="s">
        <v>19</v>
      </c>
      <c r="I143" s="17" t="s">
        <v>38</v>
      </c>
    </row>
    <row r="144" spans="1:13" x14ac:dyDescent="0.2">
      <c r="A144" s="17" t="s">
        <v>19</v>
      </c>
      <c r="B144" s="17" t="s">
        <v>19</v>
      </c>
      <c r="C144" s="17" t="s">
        <v>19</v>
      </c>
      <c r="D144" s="17" t="s">
        <v>19</v>
      </c>
      <c r="E144" s="17" t="s">
        <v>19</v>
      </c>
      <c r="F144" s="17" t="s">
        <v>19</v>
      </c>
      <c r="G144" s="17" t="s">
        <v>19</v>
      </c>
      <c r="H144" s="17" t="s">
        <v>19</v>
      </c>
      <c r="I144" s="19" t="s">
        <v>37</v>
      </c>
      <c r="J144" s="18">
        <v>6346</v>
      </c>
      <c r="K144" s="18">
        <v>3173</v>
      </c>
      <c r="L144" s="18">
        <v>0</v>
      </c>
      <c r="M144" s="18">
        <v>9519</v>
      </c>
    </row>
    <row r="145" spans="1:13" x14ac:dyDescent="0.2">
      <c r="A145" s="17" t="s">
        <v>19</v>
      </c>
      <c r="B145" s="17" t="s">
        <v>19</v>
      </c>
      <c r="C145" s="17" t="s">
        <v>19</v>
      </c>
      <c r="D145" s="17" t="s">
        <v>19</v>
      </c>
      <c r="E145" s="17" t="s">
        <v>19</v>
      </c>
      <c r="F145" s="17" t="s">
        <v>19</v>
      </c>
      <c r="G145" s="17" t="s">
        <v>19</v>
      </c>
      <c r="H145" s="17" t="s">
        <v>19</v>
      </c>
      <c r="I145" s="19" t="s">
        <v>36</v>
      </c>
      <c r="J145" s="18">
        <v>1905</v>
      </c>
      <c r="K145" s="18">
        <v>953</v>
      </c>
      <c r="L145" s="18">
        <v>0</v>
      </c>
      <c r="M145" s="18">
        <v>2858</v>
      </c>
    </row>
    <row r="146" spans="1:13" x14ac:dyDescent="0.2">
      <c r="A146" s="17" t="s">
        <v>19</v>
      </c>
      <c r="B146" s="17" t="s">
        <v>19</v>
      </c>
      <c r="C146" s="17" t="s">
        <v>19</v>
      </c>
      <c r="D146" s="17" t="s">
        <v>19</v>
      </c>
      <c r="E146" s="17" t="s">
        <v>19</v>
      </c>
      <c r="F146" s="17" t="s">
        <v>19</v>
      </c>
      <c r="G146" s="17" t="s">
        <v>19</v>
      </c>
      <c r="H146" s="17" t="s">
        <v>19</v>
      </c>
      <c r="I146" s="19" t="s">
        <v>35</v>
      </c>
      <c r="J146" s="18">
        <v>9663</v>
      </c>
      <c r="K146" s="18">
        <v>3221</v>
      </c>
      <c r="L146" s="18">
        <v>12884</v>
      </c>
      <c r="M146" s="18">
        <v>0</v>
      </c>
    </row>
    <row r="147" spans="1:13" x14ac:dyDescent="0.2">
      <c r="A147" s="17" t="s">
        <v>19</v>
      </c>
      <c r="B147" s="17" t="s">
        <v>19</v>
      </c>
      <c r="C147" s="17" t="s">
        <v>19</v>
      </c>
      <c r="D147" s="17" t="s">
        <v>19</v>
      </c>
      <c r="E147" s="17" t="s">
        <v>19</v>
      </c>
      <c r="F147" s="17" t="s">
        <v>19</v>
      </c>
      <c r="G147" s="17" t="s">
        <v>19</v>
      </c>
      <c r="H147" s="17" t="s">
        <v>19</v>
      </c>
      <c r="I147" s="19" t="s">
        <v>34</v>
      </c>
      <c r="J147" s="18">
        <v>17572</v>
      </c>
      <c r="K147" s="18">
        <v>8786</v>
      </c>
      <c r="L147" s="18">
        <v>0</v>
      </c>
      <c r="M147" s="18">
        <v>26357</v>
      </c>
    </row>
    <row r="148" spans="1:13" x14ac:dyDescent="0.2">
      <c r="A148" s="17" t="s">
        <v>19</v>
      </c>
      <c r="B148" s="17" t="s">
        <v>19</v>
      </c>
      <c r="C148" s="17" t="s">
        <v>19</v>
      </c>
      <c r="D148" s="17" t="s">
        <v>19</v>
      </c>
      <c r="E148" s="17" t="s">
        <v>19</v>
      </c>
      <c r="F148" s="17" t="s">
        <v>19</v>
      </c>
      <c r="G148" s="17" t="s">
        <v>19</v>
      </c>
      <c r="H148" s="17" t="s">
        <v>19</v>
      </c>
      <c r="I148" s="19" t="s">
        <v>33</v>
      </c>
      <c r="J148" s="18">
        <v>7357</v>
      </c>
      <c r="K148" s="18">
        <v>3679</v>
      </c>
      <c r="L148" s="18">
        <v>0</v>
      </c>
      <c r="M148" s="18">
        <v>11036</v>
      </c>
    </row>
    <row r="149" spans="1:13" x14ac:dyDescent="0.2">
      <c r="A149" s="17" t="s">
        <v>19</v>
      </c>
      <c r="B149" s="17" t="s">
        <v>19</v>
      </c>
      <c r="C149" s="17" t="s">
        <v>19</v>
      </c>
      <c r="D149" s="17" t="s">
        <v>19</v>
      </c>
      <c r="E149" s="17" t="s">
        <v>19</v>
      </c>
      <c r="F149" s="17" t="s">
        <v>19</v>
      </c>
      <c r="G149" s="17" t="s">
        <v>19</v>
      </c>
      <c r="H149" s="17" t="s">
        <v>19</v>
      </c>
      <c r="I149" s="19" t="s">
        <v>32</v>
      </c>
      <c r="J149" s="18">
        <v>9914</v>
      </c>
      <c r="K149" s="18">
        <v>4957</v>
      </c>
      <c r="L149" s="18">
        <v>0</v>
      </c>
      <c r="M149" s="18">
        <v>14871</v>
      </c>
    </row>
    <row r="150" spans="1:13" x14ac:dyDescent="0.2">
      <c r="A150" s="17" t="s">
        <v>19</v>
      </c>
      <c r="B150" s="17" t="s">
        <v>19</v>
      </c>
      <c r="C150" s="17" t="s">
        <v>19</v>
      </c>
      <c r="D150" s="17" t="s">
        <v>19</v>
      </c>
      <c r="E150" s="17" t="s">
        <v>19</v>
      </c>
      <c r="F150" s="17" t="s">
        <v>19</v>
      </c>
      <c r="G150" s="17" t="s">
        <v>19</v>
      </c>
      <c r="H150" s="17" t="s">
        <v>19</v>
      </c>
      <c r="I150" s="19" t="s">
        <v>31</v>
      </c>
      <c r="J150" s="18">
        <v>6231</v>
      </c>
      <c r="K150" s="18">
        <v>3115</v>
      </c>
      <c r="L150" s="18">
        <v>0</v>
      </c>
      <c r="M150" s="18">
        <v>9346</v>
      </c>
    </row>
    <row r="151" spans="1:13" x14ac:dyDescent="0.2">
      <c r="A151" s="17" t="s">
        <v>19</v>
      </c>
      <c r="B151" s="17" t="s">
        <v>19</v>
      </c>
      <c r="C151" s="17" t="s">
        <v>19</v>
      </c>
      <c r="D151" s="17" t="s">
        <v>19</v>
      </c>
      <c r="E151" s="17" t="s">
        <v>19</v>
      </c>
      <c r="F151" s="17" t="s">
        <v>19</v>
      </c>
      <c r="G151" s="17" t="s">
        <v>19</v>
      </c>
      <c r="H151" s="17" t="s">
        <v>19</v>
      </c>
      <c r="I151" s="19" t="s">
        <v>30</v>
      </c>
      <c r="J151" s="18">
        <v>23239</v>
      </c>
      <c r="K151" s="18">
        <v>11619</v>
      </c>
      <c r="L151" s="18">
        <v>0</v>
      </c>
      <c r="M151" s="18">
        <v>34858</v>
      </c>
    </row>
    <row r="152" spans="1:13" x14ac:dyDescent="0.2">
      <c r="A152" s="17" t="s">
        <v>19</v>
      </c>
      <c r="B152" s="17" t="s">
        <v>19</v>
      </c>
      <c r="C152" s="17" t="s">
        <v>19</v>
      </c>
      <c r="D152" s="17" t="s">
        <v>19</v>
      </c>
      <c r="E152" s="17" t="s">
        <v>19</v>
      </c>
      <c r="F152" s="17" t="s">
        <v>19</v>
      </c>
      <c r="G152" s="17" t="s">
        <v>19</v>
      </c>
      <c r="H152" s="17" t="s">
        <v>19</v>
      </c>
      <c r="I152" s="19" t="s">
        <v>29</v>
      </c>
      <c r="J152" s="18">
        <v>7156</v>
      </c>
      <c r="K152" s="18">
        <v>3578</v>
      </c>
      <c r="L152" s="18">
        <v>0</v>
      </c>
      <c r="M152" s="18">
        <v>10733</v>
      </c>
    </row>
    <row r="153" spans="1:13" x14ac:dyDescent="0.2">
      <c r="A153" s="17" t="s">
        <v>19</v>
      </c>
      <c r="B153" s="17" t="s">
        <v>19</v>
      </c>
      <c r="C153" s="17" t="s">
        <v>19</v>
      </c>
      <c r="D153" s="17" t="s">
        <v>19</v>
      </c>
      <c r="E153" s="17" t="s">
        <v>19</v>
      </c>
      <c r="F153" s="17" t="s">
        <v>19</v>
      </c>
      <c r="G153" s="17" t="s">
        <v>19</v>
      </c>
      <c r="H153" s="17" t="s">
        <v>19</v>
      </c>
      <c r="I153" s="19" t="s">
        <v>28</v>
      </c>
      <c r="J153" s="18">
        <v>9610</v>
      </c>
      <c r="K153" s="18">
        <v>4805</v>
      </c>
      <c r="L153" s="18">
        <v>0</v>
      </c>
      <c r="M153" s="18">
        <v>14414</v>
      </c>
    </row>
    <row r="154" spans="1:13" x14ac:dyDescent="0.2">
      <c r="A154" s="17" t="s">
        <v>19</v>
      </c>
      <c r="B154" s="17" t="s">
        <v>19</v>
      </c>
      <c r="C154" s="17" t="s">
        <v>19</v>
      </c>
      <c r="D154" s="17" t="s">
        <v>19</v>
      </c>
      <c r="E154" s="17" t="s">
        <v>19</v>
      </c>
      <c r="F154" s="17" t="s">
        <v>19</v>
      </c>
      <c r="G154" s="17" t="s">
        <v>19</v>
      </c>
      <c r="H154" s="17" t="s">
        <v>19</v>
      </c>
      <c r="I154" s="19" t="s">
        <v>27</v>
      </c>
      <c r="J154" s="18">
        <v>5537</v>
      </c>
      <c r="K154" s="18">
        <v>2768</v>
      </c>
      <c r="L154" s="18">
        <v>0</v>
      </c>
      <c r="M154" s="18">
        <v>8305</v>
      </c>
    </row>
    <row r="155" spans="1:13" x14ac:dyDescent="0.2">
      <c r="A155" s="17" t="s">
        <v>19</v>
      </c>
      <c r="B155" s="17" t="s">
        <v>19</v>
      </c>
      <c r="C155" s="17" t="s">
        <v>19</v>
      </c>
      <c r="D155" s="17" t="s">
        <v>19</v>
      </c>
      <c r="E155" s="17" t="s">
        <v>19</v>
      </c>
      <c r="F155" s="17" t="s">
        <v>19</v>
      </c>
      <c r="G155" s="17" t="s">
        <v>19</v>
      </c>
      <c r="H155" s="17" t="s">
        <v>19</v>
      </c>
      <c r="I155" s="19" t="s">
        <v>26</v>
      </c>
      <c r="J155" s="18">
        <v>66705</v>
      </c>
      <c r="K155" s="18">
        <v>19456</v>
      </c>
      <c r="L155" s="18">
        <v>86161</v>
      </c>
      <c r="M155" s="18">
        <v>0</v>
      </c>
    </row>
    <row r="156" spans="1:13" x14ac:dyDescent="0.2">
      <c r="A156" s="17" t="s">
        <v>19</v>
      </c>
      <c r="B156" s="17" t="s">
        <v>19</v>
      </c>
      <c r="C156" s="17" t="s">
        <v>19</v>
      </c>
      <c r="D156" s="17" t="s">
        <v>19</v>
      </c>
      <c r="E156" s="17" t="s">
        <v>19</v>
      </c>
      <c r="F156" s="17" t="s">
        <v>19</v>
      </c>
      <c r="G156" s="17" t="s">
        <v>19</v>
      </c>
      <c r="H156" s="17" t="s">
        <v>19</v>
      </c>
      <c r="I156" s="19" t="s">
        <v>25</v>
      </c>
      <c r="J156" s="18">
        <v>3028</v>
      </c>
      <c r="K156" s="18">
        <v>2595</v>
      </c>
      <c r="L156" s="18">
        <v>0</v>
      </c>
      <c r="M156" s="18">
        <v>5623</v>
      </c>
    </row>
    <row r="157" spans="1:13" x14ac:dyDescent="0.2">
      <c r="A157" s="17" t="s">
        <v>19</v>
      </c>
      <c r="B157" s="17" t="s">
        <v>19</v>
      </c>
      <c r="C157" s="17" t="s">
        <v>19</v>
      </c>
      <c r="D157" s="17" t="s">
        <v>19</v>
      </c>
      <c r="E157" s="17" t="s">
        <v>19</v>
      </c>
      <c r="F157" s="17" t="s">
        <v>19</v>
      </c>
      <c r="G157" s="17" t="s">
        <v>19</v>
      </c>
      <c r="H157" s="17" t="s">
        <v>19</v>
      </c>
      <c r="I157" s="19" t="s">
        <v>24</v>
      </c>
      <c r="J157" s="18">
        <v>6531</v>
      </c>
      <c r="K157" s="18">
        <v>7837</v>
      </c>
      <c r="L157" s="18">
        <v>0</v>
      </c>
      <c r="M157" s="18">
        <v>14368</v>
      </c>
    </row>
    <row r="158" spans="1:13" x14ac:dyDescent="0.2">
      <c r="A158" s="17" t="s">
        <v>19</v>
      </c>
      <c r="B158" s="17" t="s">
        <v>19</v>
      </c>
      <c r="C158" s="17" t="s">
        <v>19</v>
      </c>
      <c r="D158" s="17" t="s">
        <v>19</v>
      </c>
      <c r="E158" s="17" t="s">
        <v>19</v>
      </c>
      <c r="F158" s="17" t="s">
        <v>19</v>
      </c>
      <c r="G158" s="17" t="s">
        <v>19</v>
      </c>
      <c r="H158" s="17" t="s">
        <v>19</v>
      </c>
      <c r="I158" s="19" t="s">
        <v>23</v>
      </c>
      <c r="J158" s="18">
        <v>6101</v>
      </c>
      <c r="K158" s="18">
        <v>7197</v>
      </c>
      <c r="L158" s="18">
        <v>0</v>
      </c>
      <c r="M158" s="18">
        <v>13297</v>
      </c>
    </row>
    <row r="159" spans="1:13" x14ac:dyDescent="0.2">
      <c r="A159" s="17" t="s">
        <v>19</v>
      </c>
      <c r="B159" s="17" t="s">
        <v>19</v>
      </c>
      <c r="C159" s="17" t="s">
        <v>19</v>
      </c>
      <c r="D159" s="17" t="s">
        <v>19</v>
      </c>
      <c r="E159" s="17" t="s">
        <v>19</v>
      </c>
      <c r="F159" s="17" t="s">
        <v>19</v>
      </c>
      <c r="G159" s="17" t="s">
        <v>19</v>
      </c>
      <c r="H159" s="17" t="s">
        <v>19</v>
      </c>
      <c r="I159" s="19" t="s">
        <v>22</v>
      </c>
      <c r="J159" s="18">
        <v>0</v>
      </c>
      <c r="K159" s="18">
        <v>1481</v>
      </c>
      <c r="L159" s="18">
        <v>0</v>
      </c>
      <c r="M159" s="18">
        <v>1481</v>
      </c>
    </row>
    <row r="160" spans="1:13" x14ac:dyDescent="0.2">
      <c r="A160" s="17" t="s">
        <v>19</v>
      </c>
      <c r="B160" s="17" t="s">
        <v>19</v>
      </c>
      <c r="C160" s="17" t="s">
        <v>19</v>
      </c>
      <c r="D160" s="17" t="s">
        <v>19</v>
      </c>
      <c r="E160" s="17" t="s">
        <v>19</v>
      </c>
      <c r="F160" s="17" t="s">
        <v>19</v>
      </c>
      <c r="G160" s="17" t="s">
        <v>19</v>
      </c>
      <c r="H160" s="17" t="s">
        <v>19</v>
      </c>
      <c r="I160" s="19" t="s">
        <v>21</v>
      </c>
      <c r="J160" s="18">
        <f>SUM(J144:J159)</f>
        <v>186895</v>
      </c>
      <c r="K160" s="18">
        <f>SUM(K144:K159)</f>
        <v>89220</v>
      </c>
      <c r="L160" s="18">
        <f>SUM(L144:L159)</f>
        <v>99045</v>
      </c>
      <c r="M160" s="18">
        <f>SUM(M144:M159)</f>
        <v>177066</v>
      </c>
    </row>
    <row r="162" spans="1:13" x14ac:dyDescent="0.2">
      <c r="A162" s="17" t="s">
        <v>19</v>
      </c>
      <c r="B162" s="17" t="s">
        <v>19</v>
      </c>
      <c r="C162" s="17" t="s">
        <v>19</v>
      </c>
      <c r="D162" s="17" t="s">
        <v>19</v>
      </c>
      <c r="E162" s="17" t="s">
        <v>19</v>
      </c>
      <c r="F162" s="17" t="s">
        <v>19</v>
      </c>
      <c r="G162" s="17" t="s">
        <v>19</v>
      </c>
      <c r="H162" s="17" t="s">
        <v>19</v>
      </c>
      <c r="I162" s="19" t="s">
        <v>20</v>
      </c>
      <c r="J162" s="18">
        <f>J160</f>
        <v>186895</v>
      </c>
      <c r="K162" s="18">
        <f>K160</f>
        <v>89220</v>
      </c>
      <c r="L162" s="18">
        <f>L160</f>
        <v>99045</v>
      </c>
      <c r="M162" s="18">
        <f>M160</f>
        <v>177066</v>
      </c>
    </row>
    <row r="163" spans="1:13" x14ac:dyDescent="0.2">
      <c r="A163" s="17" t="s">
        <v>19</v>
      </c>
      <c r="B163" s="17" t="s">
        <v>19</v>
      </c>
      <c r="C163" s="17" t="s">
        <v>19</v>
      </c>
      <c r="D163" s="17" t="s">
        <v>19</v>
      </c>
      <c r="E163" s="17" t="s">
        <v>19</v>
      </c>
      <c r="F163" s="17" t="s">
        <v>19</v>
      </c>
      <c r="G163" s="17" t="s">
        <v>19</v>
      </c>
      <c r="H163" s="17" t="s">
        <v>19</v>
      </c>
      <c r="I163" s="19" t="s">
        <v>59</v>
      </c>
      <c r="J163" s="18">
        <f>J140-J162</f>
        <v>332827</v>
      </c>
      <c r="K163" s="18">
        <f>K140-K162</f>
        <v>-67001</v>
      </c>
      <c r="L163" s="18">
        <f>L140-L162</f>
        <v>70001</v>
      </c>
      <c r="M163" s="18">
        <f>M140-M162</f>
        <v>195829</v>
      </c>
    </row>
    <row r="165" spans="1:13" ht="15" x14ac:dyDescent="0.25">
      <c r="A165" s="17" t="s">
        <v>19</v>
      </c>
      <c r="B165" s="23" t="s">
        <v>58</v>
      </c>
      <c r="C165" s="22" t="s">
        <v>48</v>
      </c>
      <c r="F165" s="22" t="s">
        <v>48</v>
      </c>
      <c r="G165" s="22" t="s">
        <v>50</v>
      </c>
      <c r="H165" s="17" t="s">
        <v>19</v>
      </c>
      <c r="I165" s="23" t="s">
        <v>58</v>
      </c>
      <c r="J165" s="22" t="s">
        <v>48</v>
      </c>
      <c r="M165" s="22" t="s">
        <v>48</v>
      </c>
    </row>
    <row r="166" spans="1:13" x14ac:dyDescent="0.2">
      <c r="A166" s="17" t="s">
        <v>19</v>
      </c>
      <c r="C166" s="20">
        <v>45108</v>
      </c>
      <c r="D166" s="21" t="s">
        <v>47</v>
      </c>
      <c r="E166" s="21" t="s">
        <v>46</v>
      </c>
      <c r="F166" s="20">
        <v>45473</v>
      </c>
      <c r="G166" s="20">
        <v>45473</v>
      </c>
      <c r="H166" s="17" t="s">
        <v>19</v>
      </c>
      <c r="J166" s="20">
        <v>45108</v>
      </c>
      <c r="K166" s="21" t="s">
        <v>47</v>
      </c>
      <c r="L166" s="21" t="s">
        <v>46</v>
      </c>
      <c r="M166" s="20">
        <v>45473</v>
      </c>
    </row>
    <row r="167" spans="1:13" x14ac:dyDescent="0.2">
      <c r="A167" s="17" t="s">
        <v>19</v>
      </c>
      <c r="B167" s="17" t="s">
        <v>45</v>
      </c>
      <c r="C167" s="17" t="s">
        <v>19</v>
      </c>
      <c r="D167" s="17" t="s">
        <v>19</v>
      </c>
      <c r="E167" s="17" t="s">
        <v>19</v>
      </c>
      <c r="F167" s="17" t="s">
        <v>19</v>
      </c>
      <c r="G167" s="17" t="s">
        <v>19</v>
      </c>
      <c r="H167" s="17" t="s">
        <v>19</v>
      </c>
      <c r="I167" s="17" t="s">
        <v>44</v>
      </c>
    </row>
    <row r="168" spans="1:13" x14ac:dyDescent="0.2">
      <c r="A168" s="17" t="s">
        <v>19</v>
      </c>
      <c r="B168" s="17" t="s">
        <v>38</v>
      </c>
      <c r="C168" s="17" t="s">
        <v>19</v>
      </c>
      <c r="D168" s="17" t="s">
        <v>19</v>
      </c>
      <c r="E168" s="17" t="s">
        <v>19</v>
      </c>
      <c r="F168" s="17" t="s">
        <v>19</v>
      </c>
      <c r="G168" s="17" t="s">
        <v>19</v>
      </c>
      <c r="H168" s="17" t="s">
        <v>19</v>
      </c>
      <c r="I168" s="17" t="s">
        <v>38</v>
      </c>
    </row>
    <row r="169" spans="1:13" x14ac:dyDescent="0.2">
      <c r="A169" s="17" t="s">
        <v>19</v>
      </c>
      <c r="B169" s="19" t="s">
        <v>26</v>
      </c>
      <c r="C169" s="18">
        <v>11208</v>
      </c>
      <c r="D169" s="18">
        <v>0</v>
      </c>
      <c r="E169" s="18">
        <v>11208</v>
      </c>
      <c r="F169" s="18">
        <v>0</v>
      </c>
      <c r="G169" s="18">
        <v>0</v>
      </c>
      <c r="H169" s="17" t="s">
        <v>19</v>
      </c>
      <c r="I169" s="19" t="s">
        <v>26</v>
      </c>
      <c r="J169" s="18">
        <v>19456</v>
      </c>
      <c r="K169" s="18">
        <v>0</v>
      </c>
      <c r="L169" s="18">
        <v>19456</v>
      </c>
      <c r="M169" s="18">
        <v>0</v>
      </c>
    </row>
    <row r="170" spans="1:13" x14ac:dyDescent="0.2">
      <c r="A170" s="17" t="s">
        <v>19</v>
      </c>
      <c r="B170" s="19" t="s">
        <v>43</v>
      </c>
      <c r="C170" s="18">
        <f>SUM(C169:C169)</f>
        <v>11208</v>
      </c>
      <c r="D170" s="18">
        <f>SUM(D169:D169)</f>
        <v>0</v>
      </c>
      <c r="E170" s="18">
        <f>SUM(E169:E169)</f>
        <v>11208</v>
      </c>
      <c r="F170" s="18">
        <f>SUM(F169:F169)</f>
        <v>0</v>
      </c>
      <c r="G170" s="18">
        <f>SUM(G169:G169)</f>
        <v>0</v>
      </c>
      <c r="H170" s="17" t="s">
        <v>19</v>
      </c>
      <c r="I170" s="19" t="s">
        <v>42</v>
      </c>
      <c r="J170" s="18">
        <f>SUM(J169:J169)</f>
        <v>19456</v>
      </c>
      <c r="K170" s="18">
        <f>SUM(K169:K169)</f>
        <v>0</v>
      </c>
      <c r="L170" s="18">
        <f>SUM(L169:L169)</f>
        <v>19456</v>
      </c>
      <c r="M170" s="18">
        <f>SUM(M169:M169)</f>
        <v>0</v>
      </c>
    </row>
    <row r="172" spans="1:13" x14ac:dyDescent="0.2">
      <c r="A172" s="17" t="s">
        <v>19</v>
      </c>
      <c r="B172" s="19" t="s">
        <v>41</v>
      </c>
      <c r="C172" s="18">
        <f>C170</f>
        <v>11208</v>
      </c>
      <c r="D172" s="18">
        <f>D170</f>
        <v>0</v>
      </c>
      <c r="E172" s="18">
        <f>E170</f>
        <v>11208</v>
      </c>
      <c r="F172" s="18">
        <f>F170</f>
        <v>0</v>
      </c>
      <c r="G172" s="18">
        <f>G170</f>
        <v>0</v>
      </c>
      <c r="H172" s="17" t="s">
        <v>19</v>
      </c>
      <c r="I172" s="19" t="s">
        <v>40</v>
      </c>
      <c r="J172" s="18">
        <f>J170</f>
        <v>19456</v>
      </c>
      <c r="K172" s="18">
        <f>K170</f>
        <v>0</v>
      </c>
      <c r="L172" s="18">
        <f>L170</f>
        <v>19456</v>
      </c>
      <c r="M172" s="18">
        <f>M170</f>
        <v>0</v>
      </c>
    </row>
    <row r="174" spans="1:13" x14ac:dyDescent="0.2">
      <c r="A174" s="17" t="s">
        <v>19</v>
      </c>
      <c r="B174" s="17" t="s">
        <v>19</v>
      </c>
      <c r="C174" s="17" t="s">
        <v>19</v>
      </c>
      <c r="D174" s="17" t="s">
        <v>19</v>
      </c>
      <c r="E174" s="17" t="s">
        <v>19</v>
      </c>
      <c r="F174" s="17" t="s">
        <v>19</v>
      </c>
      <c r="G174" s="17" t="s">
        <v>19</v>
      </c>
      <c r="H174" s="17" t="s">
        <v>19</v>
      </c>
      <c r="I174" s="17" t="s">
        <v>39</v>
      </c>
    </row>
    <row r="175" spans="1:13" x14ac:dyDescent="0.2">
      <c r="A175" s="17" t="s">
        <v>19</v>
      </c>
      <c r="B175" s="17" t="s">
        <v>19</v>
      </c>
      <c r="C175" s="17" t="s">
        <v>19</v>
      </c>
      <c r="D175" s="17" t="s">
        <v>19</v>
      </c>
      <c r="E175" s="17" t="s">
        <v>19</v>
      </c>
      <c r="F175" s="17" t="s">
        <v>19</v>
      </c>
      <c r="G175" s="17" t="s">
        <v>19</v>
      </c>
      <c r="H175" s="17" t="s">
        <v>19</v>
      </c>
      <c r="I175" s="17" t="s">
        <v>38</v>
      </c>
    </row>
    <row r="176" spans="1:13" x14ac:dyDescent="0.2">
      <c r="A176" s="17" t="s">
        <v>19</v>
      </c>
      <c r="B176" s="17" t="s">
        <v>19</v>
      </c>
      <c r="C176" s="17" t="s">
        <v>19</v>
      </c>
      <c r="D176" s="17" t="s">
        <v>19</v>
      </c>
      <c r="E176" s="17" t="s">
        <v>19</v>
      </c>
      <c r="F176" s="17" t="s">
        <v>19</v>
      </c>
      <c r="G176" s="17" t="s">
        <v>19</v>
      </c>
      <c r="H176" s="17" t="s">
        <v>19</v>
      </c>
      <c r="I176" s="19" t="s">
        <v>26</v>
      </c>
      <c r="J176" s="18">
        <v>8338</v>
      </c>
      <c r="K176" s="18">
        <v>2432</v>
      </c>
      <c r="L176" s="18">
        <v>10770</v>
      </c>
      <c r="M176" s="18">
        <v>0</v>
      </c>
    </row>
    <row r="177" spans="1:13" x14ac:dyDescent="0.2">
      <c r="A177" s="17" t="s">
        <v>19</v>
      </c>
      <c r="B177" s="17" t="s">
        <v>19</v>
      </c>
      <c r="C177" s="17" t="s">
        <v>19</v>
      </c>
      <c r="D177" s="17" t="s">
        <v>19</v>
      </c>
      <c r="E177" s="17" t="s">
        <v>19</v>
      </c>
      <c r="F177" s="17" t="s">
        <v>19</v>
      </c>
      <c r="G177" s="17" t="s">
        <v>19</v>
      </c>
      <c r="H177" s="17" t="s">
        <v>19</v>
      </c>
      <c r="I177" s="19" t="s">
        <v>21</v>
      </c>
      <c r="J177" s="18">
        <f>SUM(J176:J176)</f>
        <v>8338</v>
      </c>
      <c r="K177" s="18">
        <f>SUM(K176:K176)</f>
        <v>2432</v>
      </c>
      <c r="L177" s="18">
        <f>SUM(L176:L176)</f>
        <v>10770</v>
      </c>
      <c r="M177" s="18">
        <f>SUM(M176:M176)</f>
        <v>0</v>
      </c>
    </row>
    <row r="179" spans="1:13" x14ac:dyDescent="0.2">
      <c r="A179" s="17" t="s">
        <v>19</v>
      </c>
      <c r="B179" s="17" t="s">
        <v>19</v>
      </c>
      <c r="C179" s="17" t="s">
        <v>19</v>
      </c>
      <c r="D179" s="17" t="s">
        <v>19</v>
      </c>
      <c r="E179" s="17" t="s">
        <v>19</v>
      </c>
      <c r="F179" s="17" t="s">
        <v>19</v>
      </c>
      <c r="G179" s="17" t="s">
        <v>19</v>
      </c>
      <c r="H179" s="17" t="s">
        <v>19</v>
      </c>
      <c r="I179" s="19" t="s">
        <v>20</v>
      </c>
      <c r="J179" s="18">
        <f>J177</f>
        <v>8338</v>
      </c>
      <c r="K179" s="18">
        <f>K177</f>
        <v>2432</v>
      </c>
      <c r="L179" s="18">
        <f>L177</f>
        <v>10770</v>
      </c>
      <c r="M179" s="18">
        <f>M177</f>
        <v>0</v>
      </c>
    </row>
    <row r="180" spans="1:13" x14ac:dyDescent="0.2">
      <c r="A180" s="17" t="s">
        <v>19</v>
      </c>
      <c r="B180" s="17" t="s">
        <v>19</v>
      </c>
      <c r="C180" s="17" t="s">
        <v>19</v>
      </c>
      <c r="D180" s="17" t="s">
        <v>19</v>
      </c>
      <c r="E180" s="17" t="s">
        <v>19</v>
      </c>
      <c r="F180" s="17" t="s">
        <v>19</v>
      </c>
      <c r="G180" s="17" t="s">
        <v>19</v>
      </c>
      <c r="H180" s="17" t="s">
        <v>19</v>
      </c>
      <c r="I180" s="19" t="s">
        <v>57</v>
      </c>
      <c r="J180" s="18">
        <f>J172-J179</f>
        <v>11118</v>
      </c>
      <c r="K180" s="18">
        <f>K172-K179</f>
        <v>-2432</v>
      </c>
      <c r="L180" s="18">
        <f>L172-L179</f>
        <v>8686</v>
      </c>
      <c r="M180" s="18">
        <f>M172-M179</f>
        <v>0</v>
      </c>
    </row>
    <row r="182" spans="1:13" ht="15" x14ac:dyDescent="0.25">
      <c r="A182" s="17" t="s">
        <v>19</v>
      </c>
      <c r="B182" s="23" t="s">
        <v>56</v>
      </c>
      <c r="C182" s="22" t="s">
        <v>48</v>
      </c>
      <c r="F182" s="22" t="s">
        <v>48</v>
      </c>
      <c r="G182" s="22" t="s">
        <v>50</v>
      </c>
      <c r="H182" s="17" t="s">
        <v>19</v>
      </c>
      <c r="I182" s="23" t="s">
        <v>56</v>
      </c>
      <c r="J182" s="22" t="s">
        <v>48</v>
      </c>
      <c r="M182" s="22" t="s">
        <v>48</v>
      </c>
    </row>
    <row r="183" spans="1:13" x14ac:dyDescent="0.2">
      <c r="A183" s="17" t="s">
        <v>19</v>
      </c>
      <c r="C183" s="20">
        <v>45108</v>
      </c>
      <c r="D183" s="21" t="s">
        <v>47</v>
      </c>
      <c r="E183" s="21" t="s">
        <v>46</v>
      </c>
      <c r="F183" s="20">
        <v>45473</v>
      </c>
      <c r="G183" s="20">
        <v>45473</v>
      </c>
      <c r="H183" s="17" t="s">
        <v>19</v>
      </c>
      <c r="J183" s="20">
        <v>45108</v>
      </c>
      <c r="K183" s="21" t="s">
        <v>47</v>
      </c>
      <c r="L183" s="21" t="s">
        <v>46</v>
      </c>
      <c r="M183" s="20">
        <v>45473</v>
      </c>
    </row>
    <row r="184" spans="1:13" x14ac:dyDescent="0.2">
      <c r="A184" s="17" t="s">
        <v>19</v>
      </c>
      <c r="B184" s="17" t="s">
        <v>45</v>
      </c>
      <c r="C184" s="17" t="s">
        <v>19</v>
      </c>
      <c r="D184" s="17" t="s">
        <v>19</v>
      </c>
      <c r="E184" s="17" t="s">
        <v>19</v>
      </c>
      <c r="F184" s="17" t="s">
        <v>19</v>
      </c>
      <c r="G184" s="17" t="s">
        <v>19</v>
      </c>
      <c r="H184" s="17" t="s">
        <v>19</v>
      </c>
      <c r="I184" s="17" t="s">
        <v>44</v>
      </c>
    </row>
    <row r="185" spans="1:13" x14ac:dyDescent="0.2">
      <c r="A185" s="17" t="s">
        <v>19</v>
      </c>
      <c r="B185" s="17" t="s">
        <v>38</v>
      </c>
      <c r="C185" s="17" t="s">
        <v>19</v>
      </c>
      <c r="D185" s="17" t="s">
        <v>19</v>
      </c>
      <c r="E185" s="17" t="s">
        <v>19</v>
      </c>
      <c r="F185" s="17" t="s">
        <v>19</v>
      </c>
      <c r="G185" s="17" t="s">
        <v>19</v>
      </c>
      <c r="H185" s="17" t="s">
        <v>19</v>
      </c>
      <c r="I185" s="17" t="s">
        <v>38</v>
      </c>
    </row>
    <row r="186" spans="1:13" x14ac:dyDescent="0.2">
      <c r="A186" s="17" t="s">
        <v>19</v>
      </c>
      <c r="B186" s="19" t="s">
        <v>37</v>
      </c>
      <c r="C186" s="18">
        <v>441135</v>
      </c>
      <c r="D186" s="18">
        <v>0</v>
      </c>
      <c r="E186" s="18">
        <v>102301</v>
      </c>
      <c r="F186" s="18">
        <v>338834</v>
      </c>
      <c r="G186" s="18">
        <v>103215</v>
      </c>
      <c r="H186" s="17" t="s">
        <v>19</v>
      </c>
      <c r="I186" s="19" t="s">
        <v>37</v>
      </c>
      <c r="J186" s="18">
        <v>630603</v>
      </c>
      <c r="K186" s="18">
        <v>0</v>
      </c>
      <c r="L186" s="18">
        <v>0</v>
      </c>
      <c r="M186" s="18">
        <v>630603</v>
      </c>
    </row>
    <row r="187" spans="1:13" x14ac:dyDescent="0.2">
      <c r="A187" s="17" t="s">
        <v>19</v>
      </c>
      <c r="B187" s="19" t="s">
        <v>36</v>
      </c>
      <c r="C187" s="18">
        <v>121935</v>
      </c>
      <c r="D187" s="18">
        <v>0</v>
      </c>
      <c r="E187" s="18">
        <v>30078</v>
      </c>
      <c r="F187" s="18">
        <v>91857</v>
      </c>
      <c r="G187" s="18">
        <v>30347</v>
      </c>
      <c r="H187" s="17" t="s">
        <v>19</v>
      </c>
      <c r="I187" s="19" t="s">
        <v>36</v>
      </c>
      <c r="J187" s="18">
        <v>178716</v>
      </c>
      <c r="K187" s="18">
        <v>0</v>
      </c>
      <c r="L187" s="18">
        <v>0</v>
      </c>
      <c r="M187" s="18">
        <v>178716</v>
      </c>
    </row>
    <row r="188" spans="1:13" x14ac:dyDescent="0.2">
      <c r="A188" s="17" t="s">
        <v>19</v>
      </c>
      <c r="B188" s="19" t="s">
        <v>35</v>
      </c>
      <c r="C188" s="18">
        <v>93561</v>
      </c>
      <c r="D188" s="18">
        <v>0</v>
      </c>
      <c r="E188" s="18">
        <v>93561</v>
      </c>
      <c r="F188" s="18">
        <v>0</v>
      </c>
      <c r="G188" s="18">
        <v>0</v>
      </c>
      <c r="H188" s="17" t="s">
        <v>19</v>
      </c>
      <c r="I188" s="19" t="s">
        <v>35</v>
      </c>
      <c r="J188" s="18">
        <v>371212</v>
      </c>
      <c r="K188" s="18">
        <v>0</v>
      </c>
      <c r="L188" s="18">
        <v>371212</v>
      </c>
      <c r="M188" s="18">
        <v>0</v>
      </c>
    </row>
    <row r="189" spans="1:13" x14ac:dyDescent="0.2">
      <c r="A189" s="17" t="s">
        <v>19</v>
      </c>
      <c r="B189" s="19" t="s">
        <v>34</v>
      </c>
      <c r="C189" s="18">
        <v>2130188</v>
      </c>
      <c r="D189" s="18">
        <v>0</v>
      </c>
      <c r="E189" s="18">
        <v>311530</v>
      </c>
      <c r="F189" s="18">
        <v>1818658</v>
      </c>
      <c r="G189" s="18">
        <v>314314</v>
      </c>
      <c r="H189" s="17" t="s">
        <v>19</v>
      </c>
      <c r="I189" s="19" t="s">
        <v>34</v>
      </c>
      <c r="J189" s="18">
        <v>2747030</v>
      </c>
      <c r="K189" s="18">
        <v>0</v>
      </c>
      <c r="L189" s="18">
        <v>0</v>
      </c>
      <c r="M189" s="18">
        <v>2747030</v>
      </c>
    </row>
    <row r="190" spans="1:13" x14ac:dyDescent="0.2">
      <c r="A190" s="17" t="s">
        <v>19</v>
      </c>
      <c r="B190" s="19" t="s">
        <v>53</v>
      </c>
      <c r="C190" s="18">
        <v>334960</v>
      </c>
      <c r="D190" s="18">
        <v>0</v>
      </c>
      <c r="E190" s="18">
        <v>334960</v>
      </c>
      <c r="F190" s="18">
        <v>0</v>
      </c>
      <c r="G190" s="18">
        <v>0</v>
      </c>
      <c r="H190" s="17" t="s">
        <v>19</v>
      </c>
      <c r="I190" s="19" t="s">
        <v>53</v>
      </c>
      <c r="J190" s="18">
        <v>996744</v>
      </c>
      <c r="K190" s="18">
        <v>0</v>
      </c>
      <c r="L190" s="18">
        <v>996744</v>
      </c>
      <c r="M190" s="18">
        <v>0</v>
      </c>
    </row>
    <row r="191" spans="1:13" x14ac:dyDescent="0.2">
      <c r="A191" s="17" t="s">
        <v>19</v>
      </c>
      <c r="B191" s="19" t="s">
        <v>33</v>
      </c>
      <c r="C191" s="18">
        <v>195734</v>
      </c>
      <c r="D191" s="18">
        <v>0</v>
      </c>
      <c r="E191" s="18">
        <v>117092</v>
      </c>
      <c r="F191" s="18">
        <v>78642</v>
      </c>
      <c r="G191" s="18">
        <v>78642</v>
      </c>
      <c r="H191" s="17" t="s">
        <v>19</v>
      </c>
      <c r="I191" s="19" t="s">
        <v>33</v>
      </c>
      <c r="J191" s="18">
        <v>427132</v>
      </c>
      <c r="K191" s="18">
        <v>0</v>
      </c>
      <c r="L191" s="18">
        <v>0</v>
      </c>
      <c r="M191" s="18">
        <v>427132</v>
      </c>
    </row>
    <row r="192" spans="1:13" x14ac:dyDescent="0.2">
      <c r="A192" s="17" t="s">
        <v>19</v>
      </c>
      <c r="B192" s="19" t="s">
        <v>52</v>
      </c>
      <c r="C192" s="18">
        <v>130354</v>
      </c>
      <c r="D192" s="18">
        <v>0</v>
      </c>
      <c r="E192" s="18">
        <v>82115</v>
      </c>
      <c r="F192" s="18">
        <v>48239</v>
      </c>
      <c r="G192" s="18">
        <v>48239</v>
      </c>
      <c r="H192" s="17" t="s">
        <v>19</v>
      </c>
      <c r="I192" s="19" t="s">
        <v>52</v>
      </c>
      <c r="J192" s="18">
        <v>292625</v>
      </c>
      <c r="K192" s="18">
        <v>0</v>
      </c>
      <c r="L192" s="18">
        <v>0</v>
      </c>
      <c r="M192" s="18">
        <v>292625</v>
      </c>
    </row>
    <row r="193" spans="1:13" x14ac:dyDescent="0.2">
      <c r="A193" s="17" t="s">
        <v>19</v>
      </c>
      <c r="B193" s="19" t="s">
        <v>32</v>
      </c>
      <c r="C193" s="18">
        <v>329776</v>
      </c>
      <c r="D193" s="18">
        <v>0</v>
      </c>
      <c r="E193" s="18">
        <v>171355</v>
      </c>
      <c r="F193" s="18">
        <v>158420</v>
      </c>
      <c r="G193" s="18">
        <v>158420</v>
      </c>
      <c r="H193" s="17" t="s">
        <v>19</v>
      </c>
      <c r="I193" s="19" t="s">
        <v>32</v>
      </c>
      <c r="J193" s="18">
        <v>668442</v>
      </c>
      <c r="K193" s="18">
        <v>0</v>
      </c>
      <c r="L193" s="18">
        <v>0</v>
      </c>
      <c r="M193" s="18">
        <v>668442</v>
      </c>
    </row>
    <row r="194" spans="1:13" x14ac:dyDescent="0.2">
      <c r="A194" s="17" t="s">
        <v>19</v>
      </c>
      <c r="B194" s="19" t="s">
        <v>31</v>
      </c>
      <c r="C194" s="18">
        <v>174057</v>
      </c>
      <c r="D194" s="18">
        <v>0</v>
      </c>
      <c r="E194" s="18">
        <v>99129</v>
      </c>
      <c r="F194" s="18">
        <v>74928</v>
      </c>
      <c r="G194" s="18">
        <v>74928</v>
      </c>
      <c r="H194" s="17" t="s">
        <v>19</v>
      </c>
      <c r="I194" s="19" t="s">
        <v>31</v>
      </c>
      <c r="J194" s="18">
        <v>369963</v>
      </c>
      <c r="K194" s="18">
        <v>0</v>
      </c>
      <c r="L194" s="18">
        <v>0</v>
      </c>
      <c r="M194" s="18">
        <v>369963</v>
      </c>
    </row>
    <row r="195" spans="1:13" x14ac:dyDescent="0.2">
      <c r="A195" s="17" t="s">
        <v>19</v>
      </c>
      <c r="B195" s="19" t="s">
        <v>30</v>
      </c>
      <c r="C195" s="18">
        <v>677198</v>
      </c>
      <c r="D195" s="18">
        <v>0</v>
      </c>
      <c r="E195" s="18">
        <v>368011</v>
      </c>
      <c r="F195" s="18">
        <v>309187</v>
      </c>
      <c r="G195" s="18">
        <v>309187</v>
      </c>
      <c r="H195" s="17" t="s">
        <v>19</v>
      </c>
      <c r="I195" s="19" t="s">
        <v>30</v>
      </c>
      <c r="J195" s="18">
        <v>1404512</v>
      </c>
      <c r="K195" s="18">
        <v>0</v>
      </c>
      <c r="L195" s="18">
        <v>0</v>
      </c>
      <c r="M195" s="18">
        <v>1404512</v>
      </c>
    </row>
    <row r="196" spans="1:13" x14ac:dyDescent="0.2">
      <c r="A196" s="17" t="s">
        <v>19</v>
      </c>
      <c r="B196" s="19" t="s">
        <v>29</v>
      </c>
      <c r="C196" s="18">
        <v>220607</v>
      </c>
      <c r="D196" s="18">
        <v>0</v>
      </c>
      <c r="E196" s="18">
        <v>114630</v>
      </c>
      <c r="F196" s="18">
        <v>105977</v>
      </c>
      <c r="G196" s="18">
        <v>105977</v>
      </c>
      <c r="H196" s="17" t="s">
        <v>19</v>
      </c>
      <c r="I196" s="19" t="s">
        <v>29</v>
      </c>
      <c r="J196" s="18">
        <v>443746</v>
      </c>
      <c r="K196" s="18">
        <v>0</v>
      </c>
      <c r="L196" s="18">
        <v>0</v>
      </c>
      <c r="M196" s="18">
        <v>443746</v>
      </c>
    </row>
    <row r="197" spans="1:13" x14ac:dyDescent="0.2">
      <c r="A197" s="17" t="s">
        <v>19</v>
      </c>
      <c r="B197" s="19" t="s">
        <v>28</v>
      </c>
      <c r="C197" s="18">
        <v>1114981</v>
      </c>
      <c r="D197" s="18">
        <v>0</v>
      </c>
      <c r="E197" s="18">
        <v>138643</v>
      </c>
      <c r="F197" s="18">
        <v>976338</v>
      </c>
      <c r="G197" s="18">
        <v>139882</v>
      </c>
      <c r="H197" s="17" t="s">
        <v>19</v>
      </c>
      <c r="I197" s="19" t="s">
        <v>28</v>
      </c>
      <c r="J197" s="18">
        <v>1389623</v>
      </c>
      <c r="K197" s="18">
        <v>0</v>
      </c>
      <c r="L197" s="18">
        <v>0</v>
      </c>
      <c r="M197" s="18">
        <v>1389623</v>
      </c>
    </row>
    <row r="198" spans="1:13" x14ac:dyDescent="0.2">
      <c r="A198" s="17" t="s">
        <v>19</v>
      </c>
      <c r="B198" s="19" t="s">
        <v>27</v>
      </c>
      <c r="C198" s="18">
        <v>242447</v>
      </c>
      <c r="D198" s="18">
        <v>0</v>
      </c>
      <c r="E198" s="18">
        <v>87477</v>
      </c>
      <c r="F198" s="18">
        <v>154970</v>
      </c>
      <c r="G198" s="18">
        <v>88259</v>
      </c>
      <c r="H198" s="17" t="s">
        <v>19</v>
      </c>
      <c r="I198" s="19" t="s">
        <v>27</v>
      </c>
      <c r="J198" s="18">
        <v>412037</v>
      </c>
      <c r="K198" s="18">
        <v>0</v>
      </c>
      <c r="L198" s="18">
        <v>0</v>
      </c>
      <c r="M198" s="18">
        <v>412037</v>
      </c>
    </row>
    <row r="199" spans="1:13" x14ac:dyDescent="0.2">
      <c r="A199" s="17" t="s">
        <v>19</v>
      </c>
      <c r="B199" s="19" t="s">
        <v>26</v>
      </c>
      <c r="C199" s="18">
        <v>2364904</v>
      </c>
      <c r="D199" s="18">
        <v>0</v>
      </c>
      <c r="E199" s="18">
        <v>2364904</v>
      </c>
      <c r="F199" s="18">
        <v>0</v>
      </c>
      <c r="G199" s="18">
        <v>0</v>
      </c>
      <c r="H199" s="17" t="s">
        <v>19</v>
      </c>
      <c r="I199" s="19" t="s">
        <v>26</v>
      </c>
      <c r="J199" s="18">
        <v>4105166</v>
      </c>
      <c r="K199" s="18">
        <v>0</v>
      </c>
      <c r="L199" s="18">
        <v>4105166</v>
      </c>
      <c r="M199" s="18">
        <v>0</v>
      </c>
    </row>
    <row r="200" spans="1:13" x14ac:dyDescent="0.2">
      <c r="A200" s="17" t="s">
        <v>19</v>
      </c>
      <c r="B200" s="19" t="s">
        <v>25</v>
      </c>
      <c r="C200" s="18">
        <v>325002</v>
      </c>
      <c r="D200" s="18">
        <v>0</v>
      </c>
      <c r="E200" s="18">
        <v>83718</v>
      </c>
      <c r="F200" s="18">
        <v>241285</v>
      </c>
      <c r="G200" s="18">
        <v>84466</v>
      </c>
      <c r="H200" s="17" t="s">
        <v>19</v>
      </c>
      <c r="I200" s="19" t="s">
        <v>25</v>
      </c>
      <c r="J200" s="18">
        <v>407464</v>
      </c>
      <c r="K200" s="18">
        <v>0</v>
      </c>
      <c r="L200" s="18">
        <v>0</v>
      </c>
      <c r="M200" s="18">
        <v>407464</v>
      </c>
    </row>
    <row r="201" spans="1:13" x14ac:dyDescent="0.2">
      <c r="A201" s="17" t="s">
        <v>19</v>
      </c>
      <c r="B201" s="19" t="s">
        <v>24</v>
      </c>
      <c r="C201" s="18">
        <v>1024041</v>
      </c>
      <c r="D201" s="18">
        <v>0</v>
      </c>
      <c r="E201" s="18">
        <v>242319</v>
      </c>
      <c r="F201" s="18">
        <v>781722</v>
      </c>
      <c r="G201" s="18">
        <v>244484</v>
      </c>
      <c r="H201" s="17" t="s">
        <v>19</v>
      </c>
      <c r="I201" s="19" t="s">
        <v>24</v>
      </c>
      <c r="J201" s="18">
        <v>1225241</v>
      </c>
      <c r="K201" s="18">
        <v>0</v>
      </c>
      <c r="L201" s="18">
        <v>0</v>
      </c>
      <c r="M201" s="18">
        <v>1225241</v>
      </c>
    </row>
    <row r="202" spans="1:13" x14ac:dyDescent="0.2">
      <c r="A202" s="17" t="s">
        <v>19</v>
      </c>
      <c r="B202" s="19" t="s">
        <v>23</v>
      </c>
      <c r="C202" s="18">
        <v>949305</v>
      </c>
      <c r="D202" s="18">
        <v>0</v>
      </c>
      <c r="E202" s="18">
        <v>230097</v>
      </c>
      <c r="F202" s="18">
        <v>719207</v>
      </c>
      <c r="G202" s="18">
        <v>224933</v>
      </c>
      <c r="H202" s="17" t="s">
        <v>19</v>
      </c>
      <c r="I202" s="19" t="s">
        <v>23</v>
      </c>
      <c r="J202" s="18">
        <v>1124950</v>
      </c>
      <c r="K202" s="18">
        <v>0</v>
      </c>
      <c r="L202" s="18">
        <v>15857</v>
      </c>
      <c r="M202" s="18">
        <v>1109093</v>
      </c>
    </row>
    <row r="203" spans="1:13" x14ac:dyDescent="0.2">
      <c r="A203" s="17" t="s">
        <v>19</v>
      </c>
      <c r="B203" s="19" t="s">
        <v>22</v>
      </c>
      <c r="C203" s="18">
        <v>0</v>
      </c>
      <c r="D203" s="18">
        <v>640188</v>
      </c>
      <c r="E203" s="18">
        <v>40842</v>
      </c>
      <c r="F203" s="18">
        <v>599346</v>
      </c>
      <c r="G203" s="18">
        <v>119336</v>
      </c>
      <c r="H203" s="17" t="s">
        <v>19</v>
      </c>
      <c r="I203" s="19" t="s">
        <v>22</v>
      </c>
      <c r="J203" s="18">
        <v>0</v>
      </c>
      <c r="K203" s="18">
        <v>640188</v>
      </c>
      <c r="L203" s="18">
        <v>0</v>
      </c>
      <c r="M203" s="18">
        <v>640188</v>
      </c>
    </row>
    <row r="204" spans="1:13" x14ac:dyDescent="0.2">
      <c r="A204" s="17" t="s">
        <v>19</v>
      </c>
      <c r="B204" s="19" t="s">
        <v>43</v>
      </c>
      <c r="C204" s="18">
        <f>SUM(C186:C203)</f>
        <v>10870185</v>
      </c>
      <c r="D204" s="18">
        <f>SUM(D186:D203)</f>
        <v>640188</v>
      </c>
      <c r="E204" s="18">
        <f>SUM(E186:E203)</f>
        <v>5012762</v>
      </c>
      <c r="F204" s="18">
        <f>SUM(F186:F203)</f>
        <v>6497610</v>
      </c>
      <c r="G204" s="18">
        <f>SUM(G186:G203)</f>
        <v>2124629</v>
      </c>
      <c r="H204" s="17" t="s">
        <v>19</v>
      </c>
      <c r="I204" s="19" t="s">
        <v>42</v>
      </c>
      <c r="J204" s="18">
        <f>SUM(J186:J203)</f>
        <v>17195206</v>
      </c>
      <c r="K204" s="18">
        <f>SUM(K186:K203)</f>
        <v>640188</v>
      </c>
      <c r="L204" s="18">
        <f>SUM(L186:L203)</f>
        <v>5488979</v>
      </c>
      <c r="M204" s="18">
        <f>SUM(M186:M203)</f>
        <v>12346415</v>
      </c>
    </row>
    <row r="206" spans="1:13" x14ac:dyDescent="0.2">
      <c r="A206" s="17" t="s">
        <v>19</v>
      </c>
      <c r="B206" s="19" t="s">
        <v>41</v>
      </c>
      <c r="C206" s="18">
        <f>C204</f>
        <v>10870185</v>
      </c>
      <c r="D206" s="18">
        <f>D204</f>
        <v>640188</v>
      </c>
      <c r="E206" s="18">
        <f>E204</f>
        <v>5012762</v>
      </c>
      <c r="F206" s="18">
        <f>F204</f>
        <v>6497610</v>
      </c>
      <c r="G206" s="18">
        <f>G204</f>
        <v>2124629</v>
      </c>
      <c r="H206" s="17" t="s">
        <v>19</v>
      </c>
      <c r="I206" s="19" t="s">
        <v>40</v>
      </c>
      <c r="J206" s="18">
        <f>J204</f>
        <v>17195206</v>
      </c>
      <c r="K206" s="18">
        <f>K204</f>
        <v>640188</v>
      </c>
      <c r="L206" s="18">
        <f>L204</f>
        <v>5488979</v>
      </c>
      <c r="M206" s="18">
        <f>M204</f>
        <v>12346415</v>
      </c>
    </row>
    <row r="208" spans="1:13" x14ac:dyDescent="0.2">
      <c r="A208" s="17" t="s">
        <v>19</v>
      </c>
      <c r="B208" s="17" t="s">
        <v>19</v>
      </c>
      <c r="C208" s="17" t="s">
        <v>19</v>
      </c>
      <c r="D208" s="17" t="s">
        <v>19</v>
      </c>
      <c r="E208" s="17" t="s">
        <v>19</v>
      </c>
      <c r="F208" s="17" t="s">
        <v>19</v>
      </c>
      <c r="G208" s="17" t="s">
        <v>19</v>
      </c>
      <c r="H208" s="17" t="s">
        <v>19</v>
      </c>
      <c r="I208" s="17" t="s">
        <v>39</v>
      </c>
    </row>
    <row r="209" spans="1:13" x14ac:dyDescent="0.2">
      <c r="A209" s="17" t="s">
        <v>19</v>
      </c>
      <c r="B209" s="17" t="s">
        <v>19</v>
      </c>
      <c r="C209" s="17" t="s">
        <v>19</v>
      </c>
      <c r="D209" s="17" t="s">
        <v>19</v>
      </c>
      <c r="E209" s="17" t="s">
        <v>19</v>
      </c>
      <c r="F209" s="17" t="s">
        <v>19</v>
      </c>
      <c r="G209" s="17" t="s">
        <v>19</v>
      </c>
      <c r="H209" s="17" t="s">
        <v>19</v>
      </c>
      <c r="I209" s="17" t="s">
        <v>38</v>
      </c>
    </row>
    <row r="210" spans="1:13" x14ac:dyDescent="0.2">
      <c r="A210" s="17" t="s">
        <v>19</v>
      </c>
      <c r="B210" s="17" t="s">
        <v>19</v>
      </c>
      <c r="C210" s="17" t="s">
        <v>19</v>
      </c>
      <c r="D210" s="17" t="s">
        <v>19</v>
      </c>
      <c r="E210" s="17" t="s">
        <v>19</v>
      </c>
      <c r="F210" s="17" t="s">
        <v>19</v>
      </c>
      <c r="G210" s="17" t="s">
        <v>19</v>
      </c>
      <c r="H210" s="17" t="s">
        <v>19</v>
      </c>
      <c r="I210" s="19" t="s">
        <v>37</v>
      </c>
      <c r="J210" s="18">
        <v>201793</v>
      </c>
      <c r="K210" s="18">
        <v>100897</v>
      </c>
      <c r="L210" s="18">
        <v>0</v>
      </c>
      <c r="M210" s="18">
        <v>302689</v>
      </c>
    </row>
    <row r="211" spans="1:13" x14ac:dyDescent="0.2">
      <c r="A211" s="17" t="s">
        <v>19</v>
      </c>
      <c r="B211" s="17" t="s">
        <v>19</v>
      </c>
      <c r="C211" s="17" t="s">
        <v>19</v>
      </c>
      <c r="D211" s="17" t="s">
        <v>19</v>
      </c>
      <c r="E211" s="17" t="s">
        <v>19</v>
      </c>
      <c r="F211" s="17" t="s">
        <v>19</v>
      </c>
      <c r="G211" s="17" t="s">
        <v>19</v>
      </c>
      <c r="H211" s="17" t="s">
        <v>19</v>
      </c>
      <c r="I211" s="19" t="s">
        <v>36</v>
      </c>
      <c r="J211" s="18">
        <v>59572</v>
      </c>
      <c r="K211" s="18">
        <v>29786</v>
      </c>
      <c r="L211" s="18">
        <v>0</v>
      </c>
      <c r="M211" s="18">
        <v>89358</v>
      </c>
    </row>
    <row r="212" spans="1:13" x14ac:dyDescent="0.2">
      <c r="A212" s="17" t="s">
        <v>19</v>
      </c>
      <c r="B212" s="17" t="s">
        <v>19</v>
      </c>
      <c r="C212" s="17" t="s">
        <v>19</v>
      </c>
      <c r="D212" s="17" t="s">
        <v>19</v>
      </c>
      <c r="E212" s="17" t="s">
        <v>19</v>
      </c>
      <c r="F212" s="17" t="s">
        <v>19</v>
      </c>
      <c r="G212" s="17" t="s">
        <v>19</v>
      </c>
      <c r="H212" s="17" t="s">
        <v>19</v>
      </c>
      <c r="I212" s="19" t="s">
        <v>35</v>
      </c>
      <c r="J212" s="18">
        <v>278409</v>
      </c>
      <c r="K212" s="18">
        <v>92803</v>
      </c>
      <c r="L212" s="18">
        <v>371212</v>
      </c>
      <c r="M212" s="18">
        <v>0</v>
      </c>
    </row>
    <row r="213" spans="1:13" x14ac:dyDescent="0.2">
      <c r="A213" s="17" t="s">
        <v>19</v>
      </c>
      <c r="B213" s="17" t="s">
        <v>19</v>
      </c>
      <c r="C213" s="17" t="s">
        <v>19</v>
      </c>
      <c r="D213" s="17" t="s">
        <v>19</v>
      </c>
      <c r="E213" s="17" t="s">
        <v>19</v>
      </c>
      <c r="F213" s="17" t="s">
        <v>19</v>
      </c>
      <c r="G213" s="17" t="s">
        <v>19</v>
      </c>
      <c r="H213" s="17" t="s">
        <v>19</v>
      </c>
      <c r="I213" s="19" t="s">
        <v>34</v>
      </c>
      <c r="J213" s="18">
        <v>633930</v>
      </c>
      <c r="K213" s="18">
        <v>316965</v>
      </c>
      <c r="L213" s="18">
        <v>0</v>
      </c>
      <c r="M213" s="18">
        <v>950895</v>
      </c>
    </row>
    <row r="214" spans="1:13" x14ac:dyDescent="0.2">
      <c r="A214" s="17" t="s">
        <v>19</v>
      </c>
      <c r="B214" s="17" t="s">
        <v>19</v>
      </c>
      <c r="C214" s="17" t="s">
        <v>19</v>
      </c>
      <c r="D214" s="17" t="s">
        <v>19</v>
      </c>
      <c r="E214" s="17" t="s">
        <v>19</v>
      </c>
      <c r="F214" s="17" t="s">
        <v>19</v>
      </c>
      <c r="G214" s="17" t="s">
        <v>19</v>
      </c>
      <c r="H214" s="17" t="s">
        <v>19</v>
      </c>
      <c r="I214" s="19" t="s">
        <v>53</v>
      </c>
      <c r="J214" s="18">
        <v>664496</v>
      </c>
      <c r="K214" s="18">
        <v>166124</v>
      </c>
      <c r="L214" s="18">
        <v>830620</v>
      </c>
      <c r="M214" s="18">
        <v>0</v>
      </c>
    </row>
    <row r="215" spans="1:13" x14ac:dyDescent="0.2">
      <c r="A215" s="17" t="s">
        <v>19</v>
      </c>
      <c r="B215" s="17" t="s">
        <v>19</v>
      </c>
      <c r="C215" s="17" t="s">
        <v>19</v>
      </c>
      <c r="D215" s="17" t="s">
        <v>19</v>
      </c>
      <c r="E215" s="17" t="s">
        <v>19</v>
      </c>
      <c r="F215" s="17" t="s">
        <v>19</v>
      </c>
      <c r="G215" s="17" t="s">
        <v>19</v>
      </c>
      <c r="H215" s="17" t="s">
        <v>19</v>
      </c>
      <c r="I215" s="19" t="s">
        <v>33</v>
      </c>
      <c r="J215" s="18">
        <v>232981</v>
      </c>
      <c r="K215" s="18">
        <v>116491</v>
      </c>
      <c r="L215" s="18">
        <v>0</v>
      </c>
      <c r="M215" s="18">
        <v>349472</v>
      </c>
    </row>
    <row r="216" spans="1:13" x14ac:dyDescent="0.2">
      <c r="A216" s="17" t="s">
        <v>19</v>
      </c>
      <c r="B216" s="17" t="s">
        <v>19</v>
      </c>
      <c r="C216" s="17" t="s">
        <v>19</v>
      </c>
      <c r="D216" s="17" t="s">
        <v>19</v>
      </c>
      <c r="E216" s="17" t="s">
        <v>19</v>
      </c>
      <c r="F216" s="17" t="s">
        <v>19</v>
      </c>
      <c r="G216" s="17" t="s">
        <v>19</v>
      </c>
      <c r="H216" s="17" t="s">
        <v>19</v>
      </c>
      <c r="I216" s="19" t="s">
        <v>52</v>
      </c>
      <c r="J216" s="18">
        <v>163326</v>
      </c>
      <c r="K216" s="18">
        <v>81663</v>
      </c>
      <c r="L216" s="18">
        <v>0</v>
      </c>
      <c r="M216" s="18">
        <v>244988</v>
      </c>
    </row>
    <row r="217" spans="1:13" x14ac:dyDescent="0.2">
      <c r="A217" s="17" t="s">
        <v>19</v>
      </c>
      <c r="B217" s="17" t="s">
        <v>19</v>
      </c>
      <c r="C217" s="17" t="s">
        <v>19</v>
      </c>
      <c r="D217" s="17" t="s">
        <v>19</v>
      </c>
      <c r="E217" s="17" t="s">
        <v>19</v>
      </c>
      <c r="F217" s="17" t="s">
        <v>19</v>
      </c>
      <c r="G217" s="17" t="s">
        <v>19</v>
      </c>
      <c r="H217" s="17" t="s">
        <v>19</v>
      </c>
      <c r="I217" s="19" t="s">
        <v>32</v>
      </c>
      <c r="J217" s="18">
        <v>341332</v>
      </c>
      <c r="K217" s="18">
        <v>170666</v>
      </c>
      <c r="L217" s="18">
        <v>0</v>
      </c>
      <c r="M217" s="18">
        <v>511998</v>
      </c>
    </row>
    <row r="218" spans="1:13" x14ac:dyDescent="0.2">
      <c r="A218" s="17" t="s">
        <v>19</v>
      </c>
      <c r="B218" s="17" t="s">
        <v>19</v>
      </c>
      <c r="C218" s="17" t="s">
        <v>19</v>
      </c>
      <c r="D218" s="17" t="s">
        <v>19</v>
      </c>
      <c r="E218" s="17" t="s">
        <v>19</v>
      </c>
      <c r="F218" s="17" t="s">
        <v>19</v>
      </c>
      <c r="G218" s="17" t="s">
        <v>19</v>
      </c>
      <c r="H218" s="17" t="s">
        <v>19</v>
      </c>
      <c r="I218" s="19" t="s">
        <v>31</v>
      </c>
      <c r="J218" s="18">
        <v>197313</v>
      </c>
      <c r="K218" s="18">
        <v>98657</v>
      </c>
      <c r="L218" s="18">
        <v>0</v>
      </c>
      <c r="M218" s="18">
        <v>295970</v>
      </c>
    </row>
    <row r="219" spans="1:13" x14ac:dyDescent="0.2">
      <c r="A219" s="17" t="s">
        <v>19</v>
      </c>
      <c r="B219" s="17" t="s">
        <v>19</v>
      </c>
      <c r="C219" s="17" t="s">
        <v>19</v>
      </c>
      <c r="D219" s="17" t="s">
        <v>19</v>
      </c>
      <c r="E219" s="17" t="s">
        <v>19</v>
      </c>
      <c r="F219" s="17" t="s">
        <v>19</v>
      </c>
      <c r="G219" s="17" t="s">
        <v>19</v>
      </c>
      <c r="H219" s="17" t="s">
        <v>19</v>
      </c>
      <c r="I219" s="19" t="s">
        <v>30</v>
      </c>
      <c r="J219" s="18">
        <v>732789</v>
      </c>
      <c r="K219" s="18">
        <v>366394</v>
      </c>
      <c r="L219" s="18">
        <v>0</v>
      </c>
      <c r="M219" s="18">
        <v>1099183</v>
      </c>
    </row>
    <row r="220" spans="1:13" x14ac:dyDescent="0.2">
      <c r="A220" s="17" t="s">
        <v>19</v>
      </c>
      <c r="B220" s="17" t="s">
        <v>19</v>
      </c>
      <c r="C220" s="17" t="s">
        <v>19</v>
      </c>
      <c r="D220" s="17" t="s">
        <v>19</v>
      </c>
      <c r="E220" s="17" t="s">
        <v>19</v>
      </c>
      <c r="F220" s="17" t="s">
        <v>19</v>
      </c>
      <c r="G220" s="17" t="s">
        <v>19</v>
      </c>
      <c r="H220" s="17" t="s">
        <v>19</v>
      </c>
      <c r="I220" s="19" t="s">
        <v>29</v>
      </c>
      <c r="J220" s="18">
        <v>226593</v>
      </c>
      <c r="K220" s="18">
        <v>113297</v>
      </c>
      <c r="L220" s="18">
        <v>0</v>
      </c>
      <c r="M220" s="18">
        <v>339890</v>
      </c>
    </row>
    <row r="221" spans="1:13" x14ac:dyDescent="0.2">
      <c r="A221" s="17" t="s">
        <v>19</v>
      </c>
      <c r="B221" s="17" t="s">
        <v>19</v>
      </c>
      <c r="C221" s="17" t="s">
        <v>19</v>
      </c>
      <c r="D221" s="17" t="s">
        <v>19</v>
      </c>
      <c r="E221" s="17" t="s">
        <v>19</v>
      </c>
      <c r="F221" s="17" t="s">
        <v>19</v>
      </c>
      <c r="G221" s="17" t="s">
        <v>19</v>
      </c>
      <c r="H221" s="17" t="s">
        <v>19</v>
      </c>
      <c r="I221" s="19" t="s">
        <v>28</v>
      </c>
      <c r="J221" s="18">
        <v>300459</v>
      </c>
      <c r="K221" s="18">
        <v>150230</v>
      </c>
      <c r="L221" s="18">
        <v>0</v>
      </c>
      <c r="M221" s="18">
        <v>450689</v>
      </c>
    </row>
    <row r="222" spans="1:13" x14ac:dyDescent="0.2">
      <c r="A222" s="17" t="s">
        <v>19</v>
      </c>
      <c r="B222" s="17" t="s">
        <v>19</v>
      </c>
      <c r="C222" s="17" t="s">
        <v>19</v>
      </c>
      <c r="D222" s="17" t="s">
        <v>19</v>
      </c>
      <c r="E222" s="17" t="s">
        <v>19</v>
      </c>
      <c r="F222" s="17" t="s">
        <v>19</v>
      </c>
      <c r="G222" s="17" t="s">
        <v>19</v>
      </c>
      <c r="H222" s="17" t="s">
        <v>19</v>
      </c>
      <c r="I222" s="19" t="s">
        <v>27</v>
      </c>
      <c r="J222" s="18">
        <v>173489</v>
      </c>
      <c r="K222" s="18">
        <v>86745</v>
      </c>
      <c r="L222" s="18">
        <v>0</v>
      </c>
      <c r="M222" s="18">
        <v>260234</v>
      </c>
    </row>
    <row r="223" spans="1:13" x14ac:dyDescent="0.2">
      <c r="A223" s="17" t="s">
        <v>19</v>
      </c>
      <c r="B223" s="17" t="s">
        <v>19</v>
      </c>
      <c r="C223" s="17" t="s">
        <v>19</v>
      </c>
      <c r="D223" s="17" t="s">
        <v>19</v>
      </c>
      <c r="E223" s="17" t="s">
        <v>19</v>
      </c>
      <c r="F223" s="17" t="s">
        <v>19</v>
      </c>
      <c r="G223" s="17" t="s">
        <v>19</v>
      </c>
      <c r="H223" s="17" t="s">
        <v>19</v>
      </c>
      <c r="I223" s="19" t="s">
        <v>26</v>
      </c>
      <c r="J223" s="18">
        <v>1759357</v>
      </c>
      <c r="K223" s="18">
        <v>513146</v>
      </c>
      <c r="L223" s="18">
        <v>2272503</v>
      </c>
      <c r="M223" s="18">
        <v>0</v>
      </c>
    </row>
    <row r="224" spans="1:13" x14ac:dyDescent="0.2">
      <c r="A224" s="17" t="s">
        <v>19</v>
      </c>
      <c r="B224" s="17" t="s">
        <v>19</v>
      </c>
      <c r="C224" s="17" t="s">
        <v>19</v>
      </c>
      <c r="D224" s="17" t="s">
        <v>19</v>
      </c>
      <c r="E224" s="17" t="s">
        <v>19</v>
      </c>
      <c r="F224" s="17" t="s">
        <v>19</v>
      </c>
      <c r="G224" s="17" t="s">
        <v>19</v>
      </c>
      <c r="H224" s="17" t="s">
        <v>19</v>
      </c>
      <c r="I224" s="19" t="s">
        <v>25</v>
      </c>
      <c r="J224" s="18">
        <v>95075</v>
      </c>
      <c r="K224" s="18">
        <v>81493</v>
      </c>
      <c r="L224" s="18">
        <v>0</v>
      </c>
      <c r="M224" s="18">
        <v>176568</v>
      </c>
    </row>
    <row r="225" spans="1:13" x14ac:dyDescent="0.2">
      <c r="A225" s="17" t="s">
        <v>19</v>
      </c>
      <c r="B225" s="17" t="s">
        <v>19</v>
      </c>
      <c r="C225" s="17" t="s">
        <v>19</v>
      </c>
      <c r="D225" s="17" t="s">
        <v>19</v>
      </c>
      <c r="E225" s="17" t="s">
        <v>19</v>
      </c>
      <c r="F225" s="17" t="s">
        <v>19</v>
      </c>
      <c r="G225" s="17" t="s">
        <v>19</v>
      </c>
      <c r="H225" s="17" t="s">
        <v>19</v>
      </c>
      <c r="I225" s="19" t="s">
        <v>24</v>
      </c>
      <c r="J225" s="18">
        <v>204207</v>
      </c>
      <c r="K225" s="18">
        <v>245048</v>
      </c>
      <c r="L225" s="18">
        <v>0</v>
      </c>
      <c r="M225" s="18">
        <v>449255</v>
      </c>
    </row>
    <row r="226" spans="1:13" x14ac:dyDescent="0.2">
      <c r="A226" s="17" t="s">
        <v>19</v>
      </c>
      <c r="B226" s="17" t="s">
        <v>19</v>
      </c>
      <c r="C226" s="17" t="s">
        <v>19</v>
      </c>
      <c r="D226" s="17" t="s">
        <v>19</v>
      </c>
      <c r="E226" s="17" t="s">
        <v>19</v>
      </c>
      <c r="F226" s="17" t="s">
        <v>19</v>
      </c>
      <c r="G226" s="17" t="s">
        <v>19</v>
      </c>
      <c r="H226" s="17" t="s">
        <v>19</v>
      </c>
      <c r="I226" s="19" t="s">
        <v>23</v>
      </c>
      <c r="J226" s="18">
        <v>187492</v>
      </c>
      <c r="K226" s="18">
        <v>221184</v>
      </c>
      <c r="L226" s="18">
        <v>0</v>
      </c>
      <c r="M226" s="18">
        <v>408676</v>
      </c>
    </row>
    <row r="227" spans="1:13" x14ac:dyDescent="0.2">
      <c r="A227" s="17" t="s">
        <v>19</v>
      </c>
      <c r="B227" s="17" t="s">
        <v>19</v>
      </c>
      <c r="C227" s="17" t="s">
        <v>19</v>
      </c>
      <c r="D227" s="17" t="s">
        <v>19</v>
      </c>
      <c r="E227" s="17" t="s">
        <v>19</v>
      </c>
      <c r="F227" s="17" t="s">
        <v>19</v>
      </c>
      <c r="G227" s="17" t="s">
        <v>19</v>
      </c>
      <c r="H227" s="17" t="s">
        <v>19</v>
      </c>
      <c r="I227" s="19" t="s">
        <v>22</v>
      </c>
      <c r="J227" s="18">
        <v>0</v>
      </c>
      <c r="K227" s="18">
        <v>42679</v>
      </c>
      <c r="L227" s="18">
        <v>0</v>
      </c>
      <c r="M227" s="18">
        <v>42679</v>
      </c>
    </row>
    <row r="228" spans="1:13" x14ac:dyDescent="0.2">
      <c r="A228" s="17" t="s">
        <v>19</v>
      </c>
      <c r="B228" s="17" t="s">
        <v>19</v>
      </c>
      <c r="C228" s="17" t="s">
        <v>19</v>
      </c>
      <c r="D228" s="17" t="s">
        <v>19</v>
      </c>
      <c r="E228" s="17" t="s">
        <v>19</v>
      </c>
      <c r="F228" s="17" t="s">
        <v>19</v>
      </c>
      <c r="G228" s="17" t="s">
        <v>19</v>
      </c>
      <c r="H228" s="17" t="s">
        <v>19</v>
      </c>
      <c r="I228" s="19" t="s">
        <v>21</v>
      </c>
      <c r="J228" s="18">
        <f>SUM(J210:J227)</f>
        <v>6452613</v>
      </c>
      <c r="K228" s="18">
        <f>SUM(K210:K227)</f>
        <v>2994268</v>
      </c>
      <c r="L228" s="18">
        <f>SUM(L210:L227)</f>
        <v>3474335</v>
      </c>
      <c r="M228" s="18">
        <f>SUM(M210:M227)</f>
        <v>5972544</v>
      </c>
    </row>
    <row r="230" spans="1:13" x14ac:dyDescent="0.2">
      <c r="A230" s="17" t="s">
        <v>19</v>
      </c>
      <c r="B230" s="17" t="s">
        <v>19</v>
      </c>
      <c r="C230" s="17" t="s">
        <v>19</v>
      </c>
      <c r="D230" s="17" t="s">
        <v>19</v>
      </c>
      <c r="E230" s="17" t="s">
        <v>19</v>
      </c>
      <c r="F230" s="17" t="s">
        <v>19</v>
      </c>
      <c r="G230" s="17" t="s">
        <v>19</v>
      </c>
      <c r="H230" s="17" t="s">
        <v>19</v>
      </c>
      <c r="I230" s="19" t="s">
        <v>20</v>
      </c>
      <c r="J230" s="18">
        <f>J228</f>
        <v>6452613</v>
      </c>
      <c r="K230" s="18">
        <f>K228</f>
        <v>2994268</v>
      </c>
      <c r="L230" s="18">
        <f>L228</f>
        <v>3474335</v>
      </c>
      <c r="M230" s="18">
        <f>M228</f>
        <v>5972544</v>
      </c>
    </row>
    <row r="231" spans="1:13" x14ac:dyDescent="0.2">
      <c r="A231" s="17" t="s">
        <v>19</v>
      </c>
      <c r="B231" s="17" t="s">
        <v>19</v>
      </c>
      <c r="C231" s="17" t="s">
        <v>19</v>
      </c>
      <c r="D231" s="17" t="s">
        <v>19</v>
      </c>
      <c r="E231" s="17" t="s">
        <v>19</v>
      </c>
      <c r="F231" s="17" t="s">
        <v>19</v>
      </c>
      <c r="G231" s="17" t="s">
        <v>19</v>
      </c>
      <c r="H231" s="17" t="s">
        <v>19</v>
      </c>
      <c r="I231" s="19" t="s">
        <v>55</v>
      </c>
      <c r="J231" s="18">
        <f>J206-J230</f>
        <v>10742593</v>
      </c>
      <c r="K231" s="18">
        <f>K206-K230</f>
        <v>-2354080</v>
      </c>
      <c r="L231" s="18">
        <f>L206-L230</f>
        <v>2014644</v>
      </c>
      <c r="M231" s="18">
        <f>M206-M230</f>
        <v>6373871</v>
      </c>
    </row>
    <row r="233" spans="1:13" ht="15" x14ac:dyDescent="0.25">
      <c r="A233" s="17" t="s">
        <v>19</v>
      </c>
      <c r="B233" s="23" t="s">
        <v>54</v>
      </c>
      <c r="C233" s="22" t="s">
        <v>48</v>
      </c>
      <c r="F233" s="22" t="s">
        <v>48</v>
      </c>
      <c r="G233" s="22" t="s">
        <v>50</v>
      </c>
      <c r="H233" s="17" t="s">
        <v>19</v>
      </c>
      <c r="I233" s="23" t="s">
        <v>54</v>
      </c>
      <c r="J233" s="22" t="s">
        <v>48</v>
      </c>
      <c r="M233" s="22" t="s">
        <v>48</v>
      </c>
    </row>
    <row r="234" spans="1:13" x14ac:dyDescent="0.2">
      <c r="A234" s="17" t="s">
        <v>19</v>
      </c>
      <c r="C234" s="20">
        <v>45108</v>
      </c>
      <c r="D234" s="21" t="s">
        <v>47</v>
      </c>
      <c r="E234" s="21" t="s">
        <v>46</v>
      </c>
      <c r="F234" s="20">
        <v>45473</v>
      </c>
      <c r="G234" s="20">
        <v>45473</v>
      </c>
      <c r="H234" s="17" t="s">
        <v>19</v>
      </c>
      <c r="J234" s="20">
        <v>45108</v>
      </c>
      <c r="K234" s="21" t="s">
        <v>47</v>
      </c>
      <c r="L234" s="21" t="s">
        <v>46</v>
      </c>
      <c r="M234" s="20">
        <v>45473</v>
      </c>
    </row>
    <row r="235" spans="1:13" x14ac:dyDescent="0.2">
      <c r="A235" s="17" t="s">
        <v>19</v>
      </c>
      <c r="B235" s="17" t="s">
        <v>45</v>
      </c>
      <c r="C235" s="17" t="s">
        <v>19</v>
      </c>
      <c r="D235" s="17" t="s">
        <v>19</v>
      </c>
      <c r="E235" s="17" t="s">
        <v>19</v>
      </c>
      <c r="F235" s="17" t="s">
        <v>19</v>
      </c>
      <c r="G235" s="17" t="s">
        <v>19</v>
      </c>
      <c r="H235" s="17" t="s">
        <v>19</v>
      </c>
      <c r="I235" s="17" t="s">
        <v>44</v>
      </c>
    </row>
    <row r="236" spans="1:13" x14ac:dyDescent="0.2">
      <c r="A236" s="17" t="s">
        <v>19</v>
      </c>
      <c r="B236" s="17" t="s">
        <v>38</v>
      </c>
      <c r="C236" s="17" t="s">
        <v>19</v>
      </c>
      <c r="D236" s="17" t="s">
        <v>19</v>
      </c>
      <c r="E236" s="17" t="s">
        <v>19</v>
      </c>
      <c r="F236" s="17" t="s">
        <v>19</v>
      </c>
      <c r="G236" s="17" t="s">
        <v>19</v>
      </c>
      <c r="H236" s="17" t="s">
        <v>19</v>
      </c>
      <c r="I236" s="17" t="s">
        <v>38</v>
      </c>
    </row>
    <row r="237" spans="1:13" x14ac:dyDescent="0.2">
      <c r="A237" s="17" t="s">
        <v>19</v>
      </c>
      <c r="B237" s="19" t="s">
        <v>37</v>
      </c>
      <c r="C237" s="18">
        <v>409691</v>
      </c>
      <c r="D237" s="18">
        <v>0</v>
      </c>
      <c r="E237" s="18">
        <v>95009</v>
      </c>
      <c r="F237" s="18">
        <v>314682</v>
      </c>
      <c r="G237" s="18">
        <v>95858</v>
      </c>
      <c r="H237" s="17" t="s">
        <v>19</v>
      </c>
      <c r="I237" s="19" t="s">
        <v>37</v>
      </c>
      <c r="J237" s="18">
        <v>585654</v>
      </c>
      <c r="K237" s="18">
        <v>0</v>
      </c>
      <c r="L237" s="18">
        <v>0</v>
      </c>
      <c r="M237" s="18">
        <v>585654</v>
      </c>
    </row>
    <row r="238" spans="1:13" x14ac:dyDescent="0.2">
      <c r="A238" s="17" t="s">
        <v>19</v>
      </c>
      <c r="B238" s="19" t="s">
        <v>36</v>
      </c>
      <c r="C238" s="18">
        <v>119595</v>
      </c>
      <c r="D238" s="18">
        <v>0</v>
      </c>
      <c r="E238" s="18">
        <v>29501</v>
      </c>
      <c r="F238" s="18">
        <v>90094</v>
      </c>
      <c r="G238" s="18">
        <v>29765</v>
      </c>
      <c r="H238" s="17" t="s">
        <v>19</v>
      </c>
      <c r="I238" s="19" t="s">
        <v>36</v>
      </c>
      <c r="J238" s="18">
        <v>175286</v>
      </c>
      <c r="K238" s="18">
        <v>0</v>
      </c>
      <c r="L238" s="18">
        <v>0</v>
      </c>
      <c r="M238" s="18">
        <v>175286</v>
      </c>
    </row>
    <row r="239" spans="1:13" x14ac:dyDescent="0.2">
      <c r="A239" s="17" t="s">
        <v>19</v>
      </c>
      <c r="B239" s="19" t="s">
        <v>35</v>
      </c>
      <c r="C239" s="18">
        <v>97011</v>
      </c>
      <c r="D239" s="18">
        <v>0</v>
      </c>
      <c r="E239" s="18">
        <v>97011</v>
      </c>
      <c r="F239" s="18">
        <v>0</v>
      </c>
      <c r="G239" s="18">
        <v>0</v>
      </c>
      <c r="H239" s="17" t="s">
        <v>19</v>
      </c>
      <c r="I239" s="19" t="s">
        <v>35</v>
      </c>
      <c r="J239" s="18">
        <v>384901</v>
      </c>
      <c r="K239" s="18">
        <v>0</v>
      </c>
      <c r="L239" s="18">
        <v>384901</v>
      </c>
      <c r="M239" s="18">
        <v>0</v>
      </c>
    </row>
    <row r="240" spans="1:13" x14ac:dyDescent="0.2">
      <c r="A240" s="17" t="s">
        <v>19</v>
      </c>
      <c r="B240" s="19" t="s">
        <v>34</v>
      </c>
      <c r="C240" s="18">
        <v>2284615</v>
      </c>
      <c r="D240" s="18">
        <v>0</v>
      </c>
      <c r="E240" s="18">
        <v>334114</v>
      </c>
      <c r="F240" s="18">
        <v>1950501</v>
      </c>
      <c r="G240" s="18">
        <v>337100</v>
      </c>
      <c r="H240" s="17" t="s">
        <v>19</v>
      </c>
      <c r="I240" s="19" t="s">
        <v>34</v>
      </c>
      <c r="J240" s="18">
        <v>2946175</v>
      </c>
      <c r="K240" s="18">
        <v>0</v>
      </c>
      <c r="L240" s="18">
        <v>0</v>
      </c>
      <c r="M240" s="18">
        <v>2946175</v>
      </c>
    </row>
    <row r="241" spans="1:13" x14ac:dyDescent="0.2">
      <c r="A241" s="17" t="s">
        <v>19</v>
      </c>
      <c r="B241" s="19" t="s">
        <v>53</v>
      </c>
      <c r="C241" s="18">
        <v>59111</v>
      </c>
      <c r="D241" s="18">
        <v>0</v>
      </c>
      <c r="E241" s="18">
        <v>59111</v>
      </c>
      <c r="F241" s="18">
        <v>0</v>
      </c>
      <c r="G241" s="18">
        <v>0</v>
      </c>
      <c r="H241" s="17" t="s">
        <v>19</v>
      </c>
      <c r="I241" s="19" t="s">
        <v>53</v>
      </c>
      <c r="J241" s="18">
        <v>175896</v>
      </c>
      <c r="K241" s="18">
        <v>0</v>
      </c>
      <c r="L241" s="18">
        <v>175896</v>
      </c>
      <c r="M241" s="18">
        <v>0</v>
      </c>
    </row>
    <row r="242" spans="1:13" x14ac:dyDescent="0.2">
      <c r="A242" s="17" t="s">
        <v>19</v>
      </c>
      <c r="B242" s="19" t="s">
        <v>33</v>
      </c>
      <c r="C242" s="18">
        <v>183784</v>
      </c>
      <c r="D242" s="18">
        <v>0</v>
      </c>
      <c r="E242" s="18">
        <v>109943</v>
      </c>
      <c r="F242" s="18">
        <v>73841</v>
      </c>
      <c r="G242" s="18">
        <v>73841</v>
      </c>
      <c r="H242" s="17" t="s">
        <v>19</v>
      </c>
      <c r="I242" s="19" t="s">
        <v>33</v>
      </c>
      <c r="J242" s="18">
        <v>401055</v>
      </c>
      <c r="K242" s="18">
        <v>0</v>
      </c>
      <c r="L242" s="18">
        <v>0</v>
      </c>
      <c r="M242" s="18">
        <v>401055</v>
      </c>
    </row>
    <row r="243" spans="1:13" x14ac:dyDescent="0.2">
      <c r="A243" s="17" t="s">
        <v>19</v>
      </c>
      <c r="B243" s="19" t="s">
        <v>52</v>
      </c>
      <c r="C243" s="18">
        <v>130354</v>
      </c>
      <c r="D243" s="18">
        <v>0</v>
      </c>
      <c r="E243" s="18">
        <v>82115</v>
      </c>
      <c r="F243" s="18">
        <v>48239</v>
      </c>
      <c r="G243" s="18">
        <v>48239</v>
      </c>
      <c r="H243" s="17" t="s">
        <v>19</v>
      </c>
      <c r="I243" s="19" t="s">
        <v>52</v>
      </c>
      <c r="J243" s="18">
        <v>292625</v>
      </c>
      <c r="K243" s="18">
        <v>0</v>
      </c>
      <c r="L243" s="18">
        <v>0</v>
      </c>
      <c r="M243" s="18">
        <v>292625</v>
      </c>
    </row>
    <row r="244" spans="1:13" x14ac:dyDescent="0.2">
      <c r="A244" s="17" t="s">
        <v>19</v>
      </c>
      <c r="B244" s="19" t="s">
        <v>32</v>
      </c>
      <c r="C244" s="18">
        <v>303777</v>
      </c>
      <c r="D244" s="18">
        <v>0</v>
      </c>
      <c r="E244" s="18">
        <v>157846</v>
      </c>
      <c r="F244" s="18">
        <v>145931</v>
      </c>
      <c r="G244" s="18">
        <v>145931</v>
      </c>
      <c r="H244" s="17" t="s">
        <v>19</v>
      </c>
      <c r="I244" s="19" t="s">
        <v>32</v>
      </c>
      <c r="J244" s="18">
        <v>615743</v>
      </c>
      <c r="K244" s="18">
        <v>0</v>
      </c>
      <c r="L244" s="18">
        <v>0</v>
      </c>
      <c r="M244" s="18">
        <v>615743</v>
      </c>
    </row>
    <row r="245" spans="1:13" x14ac:dyDescent="0.2">
      <c r="A245" s="17" t="s">
        <v>19</v>
      </c>
      <c r="B245" s="19" t="s">
        <v>31</v>
      </c>
      <c r="C245" s="18">
        <v>163430</v>
      </c>
      <c r="D245" s="18">
        <v>0</v>
      </c>
      <c r="E245" s="18">
        <v>93077</v>
      </c>
      <c r="F245" s="18">
        <v>70353</v>
      </c>
      <c r="G245" s="18">
        <v>70353</v>
      </c>
      <c r="H245" s="17" t="s">
        <v>19</v>
      </c>
      <c r="I245" s="19" t="s">
        <v>31</v>
      </c>
      <c r="J245" s="18">
        <v>347375</v>
      </c>
      <c r="K245" s="18">
        <v>0</v>
      </c>
      <c r="L245" s="18">
        <v>0</v>
      </c>
      <c r="M245" s="18">
        <v>347375</v>
      </c>
    </row>
    <row r="246" spans="1:13" x14ac:dyDescent="0.2">
      <c r="A246" s="17" t="s">
        <v>19</v>
      </c>
      <c r="B246" s="19" t="s">
        <v>30</v>
      </c>
      <c r="C246" s="18">
        <v>645701</v>
      </c>
      <c r="D246" s="18">
        <v>0</v>
      </c>
      <c r="E246" s="18">
        <v>350894</v>
      </c>
      <c r="F246" s="18">
        <v>294806</v>
      </c>
      <c r="G246" s="18">
        <v>294806</v>
      </c>
      <c r="H246" s="17" t="s">
        <v>19</v>
      </c>
      <c r="I246" s="19" t="s">
        <v>30</v>
      </c>
      <c r="J246" s="18">
        <v>1339186</v>
      </c>
      <c r="K246" s="18">
        <v>0</v>
      </c>
      <c r="L246" s="18">
        <v>0</v>
      </c>
      <c r="M246" s="18">
        <v>1339186</v>
      </c>
    </row>
    <row r="247" spans="1:13" x14ac:dyDescent="0.2">
      <c r="A247" s="17" t="s">
        <v>19</v>
      </c>
      <c r="B247" s="19" t="s">
        <v>29</v>
      </c>
      <c r="C247" s="18">
        <v>208067</v>
      </c>
      <c r="D247" s="18">
        <v>0</v>
      </c>
      <c r="E247" s="18">
        <v>108114</v>
      </c>
      <c r="F247" s="18">
        <v>99953</v>
      </c>
      <c r="G247" s="18">
        <v>99953</v>
      </c>
      <c r="H247" s="17" t="s">
        <v>19</v>
      </c>
      <c r="I247" s="19" t="s">
        <v>29</v>
      </c>
      <c r="J247" s="18">
        <v>418522</v>
      </c>
      <c r="K247" s="18">
        <v>0</v>
      </c>
      <c r="L247" s="18">
        <v>0</v>
      </c>
      <c r="M247" s="18">
        <v>418522</v>
      </c>
    </row>
    <row r="248" spans="1:13" x14ac:dyDescent="0.2">
      <c r="A248" s="17" t="s">
        <v>19</v>
      </c>
      <c r="B248" s="19" t="s">
        <v>28</v>
      </c>
      <c r="C248" s="18">
        <v>1074566</v>
      </c>
      <c r="D248" s="18">
        <v>0</v>
      </c>
      <c r="E248" s="18">
        <v>133617</v>
      </c>
      <c r="F248" s="18">
        <v>940949</v>
      </c>
      <c r="G248" s="18">
        <v>134811</v>
      </c>
      <c r="H248" s="17" t="s">
        <v>19</v>
      </c>
      <c r="I248" s="19" t="s">
        <v>28</v>
      </c>
      <c r="J248" s="18">
        <v>1339253</v>
      </c>
      <c r="K248" s="18">
        <v>0</v>
      </c>
      <c r="L248" s="18">
        <v>0</v>
      </c>
      <c r="M248" s="18">
        <v>1339253</v>
      </c>
    </row>
    <row r="249" spans="1:13" x14ac:dyDescent="0.2">
      <c r="A249" s="17" t="s">
        <v>19</v>
      </c>
      <c r="B249" s="19" t="s">
        <v>27</v>
      </c>
      <c r="C249" s="18">
        <v>235741</v>
      </c>
      <c r="D249" s="18">
        <v>0</v>
      </c>
      <c r="E249" s="18">
        <v>85058</v>
      </c>
      <c r="F249" s="18">
        <v>150684</v>
      </c>
      <c r="G249" s="18">
        <v>85818</v>
      </c>
      <c r="H249" s="17" t="s">
        <v>19</v>
      </c>
      <c r="I249" s="19" t="s">
        <v>27</v>
      </c>
      <c r="J249" s="18">
        <v>400641</v>
      </c>
      <c r="K249" s="18">
        <v>0</v>
      </c>
      <c r="L249" s="18">
        <v>0</v>
      </c>
      <c r="M249" s="18">
        <v>400641</v>
      </c>
    </row>
    <row r="250" spans="1:13" x14ac:dyDescent="0.2">
      <c r="A250" s="17" t="s">
        <v>19</v>
      </c>
      <c r="B250" s="19" t="s">
        <v>26</v>
      </c>
      <c r="C250" s="18">
        <v>2409736</v>
      </c>
      <c r="D250" s="18">
        <v>0</v>
      </c>
      <c r="E250" s="18">
        <v>2409736</v>
      </c>
      <c r="F250" s="18">
        <v>0</v>
      </c>
      <c r="G250" s="18">
        <v>0</v>
      </c>
      <c r="H250" s="17" t="s">
        <v>19</v>
      </c>
      <c r="I250" s="19" t="s">
        <v>26</v>
      </c>
      <c r="J250" s="18">
        <v>4182989</v>
      </c>
      <c r="K250" s="18">
        <v>0</v>
      </c>
      <c r="L250" s="18">
        <v>4182989</v>
      </c>
      <c r="M250" s="18">
        <v>0</v>
      </c>
    </row>
    <row r="251" spans="1:13" x14ac:dyDescent="0.2">
      <c r="A251" s="17" t="s">
        <v>19</v>
      </c>
      <c r="B251" s="19" t="s">
        <v>25</v>
      </c>
      <c r="C251" s="18">
        <v>313962</v>
      </c>
      <c r="D251" s="18">
        <v>0</v>
      </c>
      <c r="E251" s="18">
        <v>80874</v>
      </c>
      <c r="F251" s="18">
        <v>233088</v>
      </c>
      <c r="G251" s="18">
        <v>81596</v>
      </c>
      <c r="H251" s="17" t="s">
        <v>19</v>
      </c>
      <c r="I251" s="19" t="s">
        <v>25</v>
      </c>
      <c r="J251" s="18">
        <v>393622</v>
      </c>
      <c r="K251" s="18">
        <v>0</v>
      </c>
      <c r="L251" s="18">
        <v>0</v>
      </c>
      <c r="M251" s="18">
        <v>393622</v>
      </c>
    </row>
    <row r="252" spans="1:13" x14ac:dyDescent="0.2">
      <c r="A252" s="17" t="s">
        <v>19</v>
      </c>
      <c r="B252" s="19" t="s">
        <v>24</v>
      </c>
      <c r="C252" s="18">
        <v>1004389</v>
      </c>
      <c r="D252" s="18">
        <v>0</v>
      </c>
      <c r="E252" s="18">
        <v>237669</v>
      </c>
      <c r="F252" s="18">
        <v>766721</v>
      </c>
      <c r="G252" s="18">
        <v>239793</v>
      </c>
      <c r="H252" s="17" t="s">
        <v>19</v>
      </c>
      <c r="I252" s="19" t="s">
        <v>24</v>
      </c>
      <c r="J252" s="18">
        <v>1201729</v>
      </c>
      <c r="K252" s="18">
        <v>0</v>
      </c>
      <c r="L252" s="18">
        <v>0</v>
      </c>
      <c r="M252" s="18">
        <v>1201729</v>
      </c>
    </row>
    <row r="253" spans="1:13" x14ac:dyDescent="0.2">
      <c r="A253" s="17" t="s">
        <v>19</v>
      </c>
      <c r="B253" s="19" t="s">
        <v>23</v>
      </c>
      <c r="C253" s="18">
        <v>982252</v>
      </c>
      <c r="D253" s="18">
        <v>0</v>
      </c>
      <c r="E253" s="18">
        <v>238083</v>
      </c>
      <c r="F253" s="18">
        <v>744169</v>
      </c>
      <c r="G253" s="18">
        <v>232740</v>
      </c>
      <c r="H253" s="17" t="s">
        <v>19</v>
      </c>
      <c r="I253" s="19" t="s">
        <v>23</v>
      </c>
      <c r="J253" s="18">
        <v>1163994</v>
      </c>
      <c r="K253" s="18">
        <v>0</v>
      </c>
      <c r="L253" s="18">
        <v>16407</v>
      </c>
      <c r="M253" s="18">
        <v>1147587</v>
      </c>
    </row>
    <row r="254" spans="1:13" x14ac:dyDescent="0.2">
      <c r="A254" s="17" t="s">
        <v>19</v>
      </c>
      <c r="B254" s="19" t="s">
        <v>22</v>
      </c>
      <c r="C254" s="18">
        <v>0</v>
      </c>
      <c r="D254" s="18">
        <v>663796</v>
      </c>
      <c r="E254" s="18">
        <v>42348</v>
      </c>
      <c r="F254" s="18">
        <v>621448</v>
      </c>
      <c r="G254" s="18">
        <v>123736</v>
      </c>
      <c r="H254" s="17" t="s">
        <v>19</v>
      </c>
      <c r="I254" s="19" t="s">
        <v>22</v>
      </c>
      <c r="J254" s="18">
        <v>0</v>
      </c>
      <c r="K254" s="18">
        <v>663796</v>
      </c>
      <c r="L254" s="18">
        <v>0</v>
      </c>
      <c r="M254" s="18">
        <v>663796</v>
      </c>
    </row>
    <row r="255" spans="1:13" x14ac:dyDescent="0.2">
      <c r="A255" s="17" t="s">
        <v>19</v>
      </c>
      <c r="B255" s="19" t="s">
        <v>43</v>
      </c>
      <c r="C255" s="18">
        <f>SUM(C237:C254)</f>
        <v>10625782</v>
      </c>
      <c r="D255" s="18">
        <f>SUM(D237:D254)</f>
        <v>663796</v>
      </c>
      <c r="E255" s="18">
        <f>SUM(E237:E254)</f>
        <v>4744120</v>
      </c>
      <c r="F255" s="18">
        <f>SUM(F237:F254)</f>
        <v>6545459</v>
      </c>
      <c r="G255" s="18">
        <f>SUM(G237:G254)</f>
        <v>2094340</v>
      </c>
      <c r="H255" s="17" t="s">
        <v>19</v>
      </c>
      <c r="I255" s="19" t="s">
        <v>42</v>
      </c>
      <c r="J255" s="18">
        <f>SUM(J237:J254)</f>
        <v>16364646</v>
      </c>
      <c r="K255" s="18">
        <f>SUM(K237:K254)</f>
        <v>663796</v>
      </c>
      <c r="L255" s="18">
        <f>SUM(L237:L254)</f>
        <v>4760193</v>
      </c>
      <c r="M255" s="18">
        <f>SUM(M237:M254)</f>
        <v>12268249</v>
      </c>
    </row>
    <row r="257" spans="1:13" x14ac:dyDescent="0.2">
      <c r="A257" s="17" t="s">
        <v>19</v>
      </c>
      <c r="B257" s="19" t="s">
        <v>41</v>
      </c>
      <c r="C257" s="18">
        <f>C255</f>
        <v>10625782</v>
      </c>
      <c r="D257" s="18">
        <f>D255</f>
        <v>663796</v>
      </c>
      <c r="E257" s="18">
        <f>E255</f>
        <v>4744120</v>
      </c>
      <c r="F257" s="18">
        <f>F255</f>
        <v>6545459</v>
      </c>
      <c r="G257" s="18">
        <f>G255</f>
        <v>2094340</v>
      </c>
      <c r="H257" s="17" t="s">
        <v>19</v>
      </c>
      <c r="I257" s="19" t="s">
        <v>40</v>
      </c>
      <c r="J257" s="18">
        <f>J255</f>
        <v>16364646</v>
      </c>
      <c r="K257" s="18">
        <f>K255</f>
        <v>663796</v>
      </c>
      <c r="L257" s="18">
        <f>L255</f>
        <v>4760193</v>
      </c>
      <c r="M257" s="18">
        <f>M255</f>
        <v>12268249</v>
      </c>
    </row>
    <row r="259" spans="1:13" x14ac:dyDescent="0.2">
      <c r="A259" s="17" t="s">
        <v>19</v>
      </c>
      <c r="B259" s="17" t="s">
        <v>19</v>
      </c>
      <c r="C259" s="17" t="s">
        <v>19</v>
      </c>
      <c r="D259" s="17" t="s">
        <v>19</v>
      </c>
      <c r="E259" s="17" t="s">
        <v>19</v>
      </c>
      <c r="F259" s="17" t="s">
        <v>19</v>
      </c>
      <c r="G259" s="17" t="s">
        <v>19</v>
      </c>
      <c r="H259" s="17" t="s">
        <v>19</v>
      </c>
      <c r="I259" s="17" t="s">
        <v>39</v>
      </c>
    </row>
    <row r="260" spans="1:13" x14ac:dyDescent="0.2">
      <c r="A260" s="17" t="s">
        <v>19</v>
      </c>
      <c r="B260" s="17" t="s">
        <v>19</v>
      </c>
      <c r="C260" s="17" t="s">
        <v>19</v>
      </c>
      <c r="D260" s="17" t="s">
        <v>19</v>
      </c>
      <c r="E260" s="17" t="s">
        <v>19</v>
      </c>
      <c r="F260" s="17" t="s">
        <v>19</v>
      </c>
      <c r="G260" s="17" t="s">
        <v>19</v>
      </c>
      <c r="H260" s="17" t="s">
        <v>19</v>
      </c>
      <c r="I260" s="17" t="s">
        <v>38</v>
      </c>
    </row>
    <row r="261" spans="1:13" x14ac:dyDescent="0.2">
      <c r="A261" s="17" t="s">
        <v>19</v>
      </c>
      <c r="B261" s="17" t="s">
        <v>19</v>
      </c>
      <c r="C261" s="17" t="s">
        <v>19</v>
      </c>
      <c r="D261" s="17" t="s">
        <v>19</v>
      </c>
      <c r="E261" s="17" t="s">
        <v>19</v>
      </c>
      <c r="F261" s="17" t="s">
        <v>19</v>
      </c>
      <c r="G261" s="17" t="s">
        <v>19</v>
      </c>
      <c r="H261" s="17" t="s">
        <v>19</v>
      </c>
      <c r="I261" s="19" t="s">
        <v>37</v>
      </c>
      <c r="J261" s="18">
        <v>187409</v>
      </c>
      <c r="K261" s="18">
        <v>93705</v>
      </c>
      <c r="L261" s="18">
        <v>0</v>
      </c>
      <c r="M261" s="18">
        <v>281114</v>
      </c>
    </row>
    <row r="262" spans="1:13" x14ac:dyDescent="0.2">
      <c r="A262" s="17" t="s">
        <v>19</v>
      </c>
      <c r="B262" s="17" t="s">
        <v>19</v>
      </c>
      <c r="C262" s="17" t="s">
        <v>19</v>
      </c>
      <c r="D262" s="17" t="s">
        <v>19</v>
      </c>
      <c r="E262" s="17" t="s">
        <v>19</v>
      </c>
      <c r="F262" s="17" t="s">
        <v>19</v>
      </c>
      <c r="G262" s="17" t="s">
        <v>19</v>
      </c>
      <c r="H262" s="17" t="s">
        <v>19</v>
      </c>
      <c r="I262" s="19" t="s">
        <v>36</v>
      </c>
      <c r="J262" s="18">
        <v>58429</v>
      </c>
      <c r="K262" s="18">
        <v>29214</v>
      </c>
      <c r="L262" s="18">
        <v>0</v>
      </c>
      <c r="M262" s="18">
        <v>87643</v>
      </c>
    </row>
    <row r="263" spans="1:13" x14ac:dyDescent="0.2">
      <c r="A263" s="17" t="s">
        <v>19</v>
      </c>
      <c r="B263" s="17" t="s">
        <v>19</v>
      </c>
      <c r="C263" s="17" t="s">
        <v>19</v>
      </c>
      <c r="D263" s="17" t="s">
        <v>19</v>
      </c>
      <c r="E263" s="17" t="s">
        <v>19</v>
      </c>
      <c r="F263" s="17" t="s">
        <v>19</v>
      </c>
      <c r="G263" s="17" t="s">
        <v>19</v>
      </c>
      <c r="H263" s="17" t="s">
        <v>19</v>
      </c>
      <c r="I263" s="19" t="s">
        <v>35</v>
      </c>
      <c r="J263" s="18">
        <v>288676</v>
      </c>
      <c r="K263" s="18">
        <v>96225</v>
      </c>
      <c r="L263" s="18">
        <v>384901</v>
      </c>
      <c r="M263" s="18">
        <v>0</v>
      </c>
    </row>
    <row r="264" spans="1:13" x14ac:dyDescent="0.2">
      <c r="A264" s="17" t="s">
        <v>19</v>
      </c>
      <c r="B264" s="17" t="s">
        <v>19</v>
      </c>
      <c r="C264" s="17" t="s">
        <v>19</v>
      </c>
      <c r="D264" s="17" t="s">
        <v>19</v>
      </c>
      <c r="E264" s="17" t="s">
        <v>19</v>
      </c>
      <c r="F264" s="17" t="s">
        <v>19</v>
      </c>
      <c r="G264" s="17" t="s">
        <v>19</v>
      </c>
      <c r="H264" s="17" t="s">
        <v>19</v>
      </c>
      <c r="I264" s="19" t="s">
        <v>34</v>
      </c>
      <c r="J264" s="18">
        <v>679887</v>
      </c>
      <c r="K264" s="18">
        <v>339943</v>
      </c>
      <c r="L264" s="18">
        <v>0</v>
      </c>
      <c r="M264" s="18">
        <v>1019830</v>
      </c>
    </row>
    <row r="265" spans="1:13" x14ac:dyDescent="0.2">
      <c r="A265" s="17" t="s">
        <v>19</v>
      </c>
      <c r="B265" s="17" t="s">
        <v>19</v>
      </c>
      <c r="C265" s="17" t="s">
        <v>19</v>
      </c>
      <c r="D265" s="17" t="s">
        <v>19</v>
      </c>
      <c r="E265" s="17" t="s">
        <v>19</v>
      </c>
      <c r="F265" s="17" t="s">
        <v>19</v>
      </c>
      <c r="G265" s="17" t="s">
        <v>19</v>
      </c>
      <c r="H265" s="17" t="s">
        <v>19</v>
      </c>
      <c r="I265" s="19" t="s">
        <v>53</v>
      </c>
      <c r="J265" s="18">
        <v>117264</v>
      </c>
      <c r="K265" s="18">
        <v>29316</v>
      </c>
      <c r="L265" s="18">
        <v>146580</v>
      </c>
      <c r="M265" s="18">
        <v>0</v>
      </c>
    </row>
    <row r="266" spans="1:13" x14ac:dyDescent="0.2">
      <c r="A266" s="17" t="s">
        <v>19</v>
      </c>
      <c r="B266" s="17" t="s">
        <v>19</v>
      </c>
      <c r="C266" s="17" t="s">
        <v>19</v>
      </c>
      <c r="D266" s="17" t="s">
        <v>19</v>
      </c>
      <c r="E266" s="17" t="s">
        <v>19</v>
      </c>
      <c r="F266" s="17" t="s">
        <v>19</v>
      </c>
      <c r="G266" s="17" t="s">
        <v>19</v>
      </c>
      <c r="H266" s="17" t="s">
        <v>19</v>
      </c>
      <c r="I266" s="19" t="s">
        <v>33</v>
      </c>
      <c r="J266" s="18">
        <v>218757</v>
      </c>
      <c r="K266" s="18">
        <v>109379</v>
      </c>
      <c r="L266" s="18">
        <v>0</v>
      </c>
      <c r="M266" s="18">
        <v>328136</v>
      </c>
    </row>
    <row r="267" spans="1:13" x14ac:dyDescent="0.2">
      <c r="A267" s="17" t="s">
        <v>19</v>
      </c>
      <c r="B267" s="17" t="s">
        <v>19</v>
      </c>
      <c r="C267" s="17" t="s">
        <v>19</v>
      </c>
      <c r="D267" s="17" t="s">
        <v>19</v>
      </c>
      <c r="E267" s="17" t="s">
        <v>19</v>
      </c>
      <c r="F267" s="17" t="s">
        <v>19</v>
      </c>
      <c r="G267" s="17" t="s">
        <v>19</v>
      </c>
      <c r="H267" s="17" t="s">
        <v>19</v>
      </c>
      <c r="I267" s="19" t="s">
        <v>52</v>
      </c>
      <c r="J267" s="18">
        <v>163326</v>
      </c>
      <c r="K267" s="18">
        <v>81663</v>
      </c>
      <c r="L267" s="18">
        <v>0</v>
      </c>
      <c r="M267" s="18">
        <v>244988</v>
      </c>
    </row>
    <row r="268" spans="1:13" x14ac:dyDescent="0.2">
      <c r="A268" s="17" t="s">
        <v>19</v>
      </c>
      <c r="B268" s="17" t="s">
        <v>19</v>
      </c>
      <c r="C268" s="17" t="s">
        <v>19</v>
      </c>
      <c r="D268" s="17" t="s">
        <v>19</v>
      </c>
      <c r="E268" s="17" t="s">
        <v>19</v>
      </c>
      <c r="F268" s="17" t="s">
        <v>19</v>
      </c>
      <c r="G268" s="17" t="s">
        <v>19</v>
      </c>
      <c r="H268" s="17" t="s">
        <v>19</v>
      </c>
      <c r="I268" s="19" t="s">
        <v>32</v>
      </c>
      <c r="J268" s="18">
        <v>314422</v>
      </c>
      <c r="K268" s="18">
        <v>157211</v>
      </c>
      <c r="L268" s="18">
        <v>0</v>
      </c>
      <c r="M268" s="18">
        <v>471633</v>
      </c>
    </row>
    <row r="269" spans="1:13" x14ac:dyDescent="0.2">
      <c r="A269" s="17" t="s">
        <v>19</v>
      </c>
      <c r="B269" s="17" t="s">
        <v>19</v>
      </c>
      <c r="C269" s="17" t="s">
        <v>19</v>
      </c>
      <c r="D269" s="17" t="s">
        <v>19</v>
      </c>
      <c r="E269" s="17" t="s">
        <v>19</v>
      </c>
      <c r="F269" s="17" t="s">
        <v>19</v>
      </c>
      <c r="G269" s="17" t="s">
        <v>19</v>
      </c>
      <c r="H269" s="17" t="s">
        <v>19</v>
      </c>
      <c r="I269" s="19" t="s">
        <v>31</v>
      </c>
      <c r="J269" s="18">
        <v>185267</v>
      </c>
      <c r="K269" s="18">
        <v>92633</v>
      </c>
      <c r="L269" s="18">
        <v>0</v>
      </c>
      <c r="M269" s="18">
        <v>277900</v>
      </c>
    </row>
    <row r="270" spans="1:13" x14ac:dyDescent="0.2">
      <c r="A270" s="17" t="s">
        <v>19</v>
      </c>
      <c r="B270" s="17" t="s">
        <v>19</v>
      </c>
      <c r="C270" s="17" t="s">
        <v>19</v>
      </c>
      <c r="D270" s="17" t="s">
        <v>19</v>
      </c>
      <c r="E270" s="17" t="s">
        <v>19</v>
      </c>
      <c r="F270" s="17" t="s">
        <v>19</v>
      </c>
      <c r="G270" s="17" t="s">
        <v>19</v>
      </c>
      <c r="H270" s="17" t="s">
        <v>19</v>
      </c>
      <c r="I270" s="19" t="s">
        <v>30</v>
      </c>
      <c r="J270" s="18">
        <v>698706</v>
      </c>
      <c r="K270" s="18">
        <v>349353</v>
      </c>
      <c r="L270" s="18">
        <v>0</v>
      </c>
      <c r="M270" s="18">
        <v>1048058</v>
      </c>
    </row>
    <row r="271" spans="1:13" x14ac:dyDescent="0.2">
      <c r="A271" s="17" t="s">
        <v>19</v>
      </c>
      <c r="B271" s="17" t="s">
        <v>19</v>
      </c>
      <c r="C271" s="17" t="s">
        <v>19</v>
      </c>
      <c r="D271" s="17" t="s">
        <v>19</v>
      </c>
      <c r="E271" s="17" t="s">
        <v>19</v>
      </c>
      <c r="F271" s="17" t="s">
        <v>19</v>
      </c>
      <c r="G271" s="17" t="s">
        <v>19</v>
      </c>
      <c r="H271" s="17" t="s">
        <v>19</v>
      </c>
      <c r="I271" s="19" t="s">
        <v>29</v>
      </c>
      <c r="J271" s="18">
        <v>213713</v>
      </c>
      <c r="K271" s="18">
        <v>106857</v>
      </c>
      <c r="L271" s="18">
        <v>0</v>
      </c>
      <c r="M271" s="18">
        <v>320570</v>
      </c>
    </row>
    <row r="272" spans="1:13" x14ac:dyDescent="0.2">
      <c r="A272" s="17" t="s">
        <v>19</v>
      </c>
      <c r="B272" s="17" t="s">
        <v>19</v>
      </c>
      <c r="C272" s="17" t="s">
        <v>19</v>
      </c>
      <c r="D272" s="17" t="s">
        <v>19</v>
      </c>
      <c r="E272" s="17" t="s">
        <v>19</v>
      </c>
      <c r="F272" s="17" t="s">
        <v>19</v>
      </c>
      <c r="G272" s="17" t="s">
        <v>19</v>
      </c>
      <c r="H272" s="17" t="s">
        <v>19</v>
      </c>
      <c r="I272" s="19" t="s">
        <v>28</v>
      </c>
      <c r="J272" s="18">
        <v>289568</v>
      </c>
      <c r="K272" s="18">
        <v>144784</v>
      </c>
      <c r="L272" s="18">
        <v>0</v>
      </c>
      <c r="M272" s="18">
        <v>434352</v>
      </c>
    </row>
    <row r="273" spans="1:13" x14ac:dyDescent="0.2">
      <c r="A273" s="17" t="s">
        <v>19</v>
      </c>
      <c r="B273" s="17" t="s">
        <v>19</v>
      </c>
      <c r="C273" s="17" t="s">
        <v>19</v>
      </c>
      <c r="D273" s="17" t="s">
        <v>19</v>
      </c>
      <c r="E273" s="17" t="s">
        <v>19</v>
      </c>
      <c r="F273" s="17" t="s">
        <v>19</v>
      </c>
      <c r="G273" s="17" t="s">
        <v>19</v>
      </c>
      <c r="H273" s="17" t="s">
        <v>19</v>
      </c>
      <c r="I273" s="19" t="s">
        <v>27</v>
      </c>
      <c r="J273" s="18">
        <v>168691</v>
      </c>
      <c r="K273" s="18">
        <v>84345</v>
      </c>
      <c r="L273" s="18">
        <v>0</v>
      </c>
      <c r="M273" s="18">
        <v>253036</v>
      </c>
    </row>
    <row r="274" spans="1:13" x14ac:dyDescent="0.2">
      <c r="A274" s="17" t="s">
        <v>19</v>
      </c>
      <c r="B274" s="17" t="s">
        <v>19</v>
      </c>
      <c r="C274" s="17" t="s">
        <v>19</v>
      </c>
      <c r="D274" s="17" t="s">
        <v>19</v>
      </c>
      <c r="E274" s="17" t="s">
        <v>19</v>
      </c>
      <c r="F274" s="17" t="s">
        <v>19</v>
      </c>
      <c r="G274" s="17" t="s">
        <v>19</v>
      </c>
      <c r="H274" s="17" t="s">
        <v>19</v>
      </c>
      <c r="I274" s="19" t="s">
        <v>26</v>
      </c>
      <c r="J274" s="18">
        <v>1792710</v>
      </c>
      <c r="K274" s="18">
        <v>522874</v>
      </c>
      <c r="L274" s="18">
        <v>2315583</v>
      </c>
      <c r="M274" s="18">
        <v>0</v>
      </c>
    </row>
    <row r="275" spans="1:13" x14ac:dyDescent="0.2">
      <c r="A275" s="17" t="s">
        <v>19</v>
      </c>
      <c r="B275" s="17" t="s">
        <v>19</v>
      </c>
      <c r="C275" s="17" t="s">
        <v>19</v>
      </c>
      <c r="D275" s="17" t="s">
        <v>19</v>
      </c>
      <c r="E275" s="17" t="s">
        <v>19</v>
      </c>
      <c r="F275" s="17" t="s">
        <v>19</v>
      </c>
      <c r="G275" s="17" t="s">
        <v>19</v>
      </c>
      <c r="H275" s="17" t="s">
        <v>19</v>
      </c>
      <c r="I275" s="19" t="s">
        <v>25</v>
      </c>
      <c r="J275" s="18">
        <v>91845</v>
      </c>
      <c r="K275" s="18">
        <v>78724</v>
      </c>
      <c r="L275" s="18">
        <v>0</v>
      </c>
      <c r="M275" s="18">
        <v>170570</v>
      </c>
    </row>
    <row r="276" spans="1:13" x14ac:dyDescent="0.2">
      <c r="A276" s="17" t="s">
        <v>19</v>
      </c>
      <c r="B276" s="17" t="s">
        <v>19</v>
      </c>
      <c r="C276" s="17" t="s">
        <v>19</v>
      </c>
      <c r="D276" s="17" t="s">
        <v>19</v>
      </c>
      <c r="E276" s="17" t="s">
        <v>19</v>
      </c>
      <c r="F276" s="17" t="s">
        <v>19</v>
      </c>
      <c r="G276" s="17" t="s">
        <v>19</v>
      </c>
      <c r="H276" s="17" t="s">
        <v>19</v>
      </c>
      <c r="I276" s="19" t="s">
        <v>24</v>
      </c>
      <c r="J276" s="18">
        <v>200288</v>
      </c>
      <c r="K276" s="18">
        <v>240346</v>
      </c>
      <c r="L276" s="18">
        <v>0</v>
      </c>
      <c r="M276" s="18">
        <v>440634</v>
      </c>
    </row>
    <row r="277" spans="1:13" x14ac:dyDescent="0.2">
      <c r="A277" s="17" t="s">
        <v>19</v>
      </c>
      <c r="B277" s="17" t="s">
        <v>19</v>
      </c>
      <c r="C277" s="17" t="s">
        <v>19</v>
      </c>
      <c r="D277" s="17" t="s">
        <v>19</v>
      </c>
      <c r="E277" s="17" t="s">
        <v>19</v>
      </c>
      <c r="F277" s="17" t="s">
        <v>19</v>
      </c>
      <c r="G277" s="17" t="s">
        <v>19</v>
      </c>
      <c r="H277" s="17" t="s">
        <v>19</v>
      </c>
      <c r="I277" s="19" t="s">
        <v>23</v>
      </c>
      <c r="J277" s="18">
        <v>193999</v>
      </c>
      <c r="K277" s="18">
        <v>228861</v>
      </c>
      <c r="L277" s="18">
        <v>0</v>
      </c>
      <c r="M277" s="18">
        <v>422860</v>
      </c>
    </row>
    <row r="278" spans="1:13" x14ac:dyDescent="0.2">
      <c r="A278" s="17" t="s">
        <v>19</v>
      </c>
      <c r="B278" s="17" t="s">
        <v>19</v>
      </c>
      <c r="C278" s="17" t="s">
        <v>19</v>
      </c>
      <c r="D278" s="17" t="s">
        <v>19</v>
      </c>
      <c r="E278" s="17" t="s">
        <v>19</v>
      </c>
      <c r="F278" s="17" t="s">
        <v>19</v>
      </c>
      <c r="G278" s="17" t="s">
        <v>19</v>
      </c>
      <c r="H278" s="17" t="s">
        <v>19</v>
      </c>
      <c r="I278" s="19" t="s">
        <v>22</v>
      </c>
      <c r="J278" s="18">
        <v>0</v>
      </c>
      <c r="K278" s="18">
        <v>44253</v>
      </c>
      <c r="L278" s="18">
        <v>0</v>
      </c>
      <c r="M278" s="18">
        <v>44253</v>
      </c>
    </row>
    <row r="279" spans="1:13" x14ac:dyDescent="0.2">
      <c r="A279" s="17" t="s">
        <v>19</v>
      </c>
      <c r="B279" s="17" t="s">
        <v>19</v>
      </c>
      <c r="C279" s="17" t="s">
        <v>19</v>
      </c>
      <c r="D279" s="17" t="s">
        <v>19</v>
      </c>
      <c r="E279" s="17" t="s">
        <v>19</v>
      </c>
      <c r="F279" s="17" t="s">
        <v>19</v>
      </c>
      <c r="G279" s="17" t="s">
        <v>19</v>
      </c>
      <c r="H279" s="17" t="s">
        <v>19</v>
      </c>
      <c r="I279" s="19" t="s">
        <v>21</v>
      </c>
      <c r="J279" s="18">
        <f>SUM(J261:J278)</f>
        <v>5862957</v>
      </c>
      <c r="K279" s="18">
        <f>SUM(K261:K278)</f>
        <v>2829686</v>
      </c>
      <c r="L279" s="18">
        <f>SUM(L261:L278)</f>
        <v>2847064</v>
      </c>
      <c r="M279" s="18">
        <f>SUM(M261:M278)</f>
        <v>5845577</v>
      </c>
    </row>
    <row r="281" spans="1:13" x14ac:dyDescent="0.2">
      <c r="A281" s="17" t="s">
        <v>19</v>
      </c>
      <c r="B281" s="17" t="s">
        <v>19</v>
      </c>
      <c r="C281" s="17" t="s">
        <v>19</v>
      </c>
      <c r="D281" s="17" t="s">
        <v>19</v>
      </c>
      <c r="E281" s="17" t="s">
        <v>19</v>
      </c>
      <c r="F281" s="17" t="s">
        <v>19</v>
      </c>
      <c r="G281" s="17" t="s">
        <v>19</v>
      </c>
      <c r="H281" s="17" t="s">
        <v>19</v>
      </c>
      <c r="I281" s="19" t="s">
        <v>20</v>
      </c>
      <c r="J281" s="18">
        <f>J279</f>
        <v>5862957</v>
      </c>
      <c r="K281" s="18">
        <f>K279</f>
        <v>2829686</v>
      </c>
      <c r="L281" s="18">
        <f>L279</f>
        <v>2847064</v>
      </c>
      <c r="M281" s="18">
        <f>M279</f>
        <v>5845577</v>
      </c>
    </row>
    <row r="282" spans="1:13" x14ac:dyDescent="0.2">
      <c r="A282" s="17" t="s">
        <v>19</v>
      </c>
      <c r="B282" s="17" t="s">
        <v>19</v>
      </c>
      <c r="C282" s="17" t="s">
        <v>19</v>
      </c>
      <c r="D282" s="17" t="s">
        <v>19</v>
      </c>
      <c r="E282" s="17" t="s">
        <v>19</v>
      </c>
      <c r="F282" s="17" t="s">
        <v>19</v>
      </c>
      <c r="G282" s="17" t="s">
        <v>19</v>
      </c>
      <c r="H282" s="17" t="s">
        <v>19</v>
      </c>
      <c r="I282" s="19" t="s">
        <v>51</v>
      </c>
      <c r="J282" s="18">
        <f>J257-J281</f>
        <v>10501689</v>
      </c>
      <c r="K282" s="18">
        <f>K257-K281</f>
        <v>-2165890</v>
      </c>
      <c r="L282" s="18">
        <f>L257-L281</f>
        <v>1913129</v>
      </c>
      <c r="M282" s="18">
        <f>M257-M281</f>
        <v>6422672</v>
      </c>
    </row>
    <row r="284" spans="1:13" ht="15" x14ac:dyDescent="0.25">
      <c r="A284" s="17" t="s">
        <v>19</v>
      </c>
      <c r="B284" s="23" t="s">
        <v>49</v>
      </c>
      <c r="C284" s="22" t="s">
        <v>48</v>
      </c>
      <c r="F284" s="22" t="s">
        <v>48</v>
      </c>
      <c r="G284" s="22" t="s">
        <v>50</v>
      </c>
      <c r="H284" s="17" t="s">
        <v>19</v>
      </c>
      <c r="I284" s="23" t="s">
        <v>49</v>
      </c>
      <c r="J284" s="22" t="s">
        <v>48</v>
      </c>
      <c r="M284" s="22" t="s">
        <v>48</v>
      </c>
    </row>
    <row r="285" spans="1:13" x14ac:dyDescent="0.2">
      <c r="A285" s="17" t="s">
        <v>19</v>
      </c>
      <c r="C285" s="20">
        <v>45108</v>
      </c>
      <c r="D285" s="21" t="s">
        <v>47</v>
      </c>
      <c r="E285" s="21" t="s">
        <v>46</v>
      </c>
      <c r="F285" s="20">
        <v>45473</v>
      </c>
      <c r="G285" s="20">
        <v>45473</v>
      </c>
      <c r="H285" s="17" t="s">
        <v>19</v>
      </c>
      <c r="J285" s="20">
        <v>45108</v>
      </c>
      <c r="K285" s="21" t="s">
        <v>47</v>
      </c>
      <c r="L285" s="21" t="s">
        <v>46</v>
      </c>
      <c r="M285" s="20">
        <v>45473</v>
      </c>
    </row>
    <row r="286" spans="1:13" x14ac:dyDescent="0.2">
      <c r="A286" s="17" t="s">
        <v>19</v>
      </c>
      <c r="B286" s="17" t="s">
        <v>45</v>
      </c>
      <c r="C286" s="17" t="s">
        <v>19</v>
      </c>
      <c r="D286" s="17" t="s">
        <v>19</v>
      </c>
      <c r="E286" s="17" t="s">
        <v>19</v>
      </c>
      <c r="F286" s="17" t="s">
        <v>19</v>
      </c>
      <c r="G286" s="17" t="s">
        <v>19</v>
      </c>
      <c r="H286" s="17" t="s">
        <v>19</v>
      </c>
      <c r="I286" s="17" t="s">
        <v>44</v>
      </c>
    </row>
    <row r="287" spans="1:13" x14ac:dyDescent="0.2">
      <c r="A287" s="17" t="s">
        <v>19</v>
      </c>
      <c r="B287" s="17" t="s">
        <v>38</v>
      </c>
      <c r="C287" s="17" t="s">
        <v>19</v>
      </c>
      <c r="D287" s="17" t="s">
        <v>19</v>
      </c>
      <c r="E287" s="17" t="s">
        <v>19</v>
      </c>
      <c r="F287" s="17" t="s">
        <v>19</v>
      </c>
      <c r="G287" s="17" t="s">
        <v>19</v>
      </c>
      <c r="H287" s="17" t="s">
        <v>19</v>
      </c>
      <c r="I287" s="17" t="s">
        <v>38</v>
      </c>
    </row>
    <row r="288" spans="1:13" x14ac:dyDescent="0.2">
      <c r="A288" s="17" t="s">
        <v>19</v>
      </c>
      <c r="B288" s="19" t="s">
        <v>37</v>
      </c>
      <c r="C288" s="18">
        <v>2774</v>
      </c>
      <c r="D288" s="18">
        <v>0</v>
      </c>
      <c r="E288" s="18">
        <v>643</v>
      </c>
      <c r="F288" s="18">
        <v>2131</v>
      </c>
      <c r="G288" s="18">
        <v>649</v>
      </c>
      <c r="H288" s="17" t="s">
        <v>19</v>
      </c>
      <c r="I288" s="19" t="s">
        <v>37</v>
      </c>
      <c r="J288" s="18">
        <v>3966</v>
      </c>
      <c r="K288" s="18">
        <v>0</v>
      </c>
      <c r="L288" s="18">
        <v>0</v>
      </c>
      <c r="M288" s="18">
        <v>3966</v>
      </c>
    </row>
    <row r="289" spans="1:13" x14ac:dyDescent="0.2">
      <c r="A289" s="17" t="s">
        <v>19</v>
      </c>
      <c r="B289" s="19" t="s">
        <v>36</v>
      </c>
      <c r="C289" s="18">
        <v>780</v>
      </c>
      <c r="D289" s="18">
        <v>0</v>
      </c>
      <c r="E289" s="18">
        <v>192</v>
      </c>
      <c r="F289" s="18">
        <v>588</v>
      </c>
      <c r="G289" s="18">
        <v>194</v>
      </c>
      <c r="H289" s="17" t="s">
        <v>19</v>
      </c>
      <c r="I289" s="19" t="s">
        <v>36</v>
      </c>
      <c r="J289" s="18">
        <v>1143</v>
      </c>
      <c r="K289" s="18">
        <v>0</v>
      </c>
      <c r="L289" s="18">
        <v>0</v>
      </c>
      <c r="M289" s="18">
        <v>1143</v>
      </c>
    </row>
    <row r="290" spans="1:13" x14ac:dyDescent="0.2">
      <c r="A290" s="17" t="s">
        <v>19</v>
      </c>
      <c r="B290" s="19" t="s">
        <v>35</v>
      </c>
      <c r="C290" s="18">
        <v>406</v>
      </c>
      <c r="D290" s="18">
        <v>0</v>
      </c>
      <c r="E290" s="18">
        <v>406</v>
      </c>
      <c r="F290" s="18">
        <v>0</v>
      </c>
      <c r="G290" s="18">
        <v>0</v>
      </c>
      <c r="H290" s="17" t="s">
        <v>19</v>
      </c>
      <c r="I290" s="19" t="s">
        <v>35</v>
      </c>
      <c r="J290" s="18">
        <v>1610</v>
      </c>
      <c r="K290" s="18">
        <v>0</v>
      </c>
      <c r="L290" s="18">
        <v>1610</v>
      </c>
      <c r="M290" s="18">
        <v>0</v>
      </c>
    </row>
    <row r="291" spans="1:13" x14ac:dyDescent="0.2">
      <c r="A291" s="17" t="s">
        <v>19</v>
      </c>
      <c r="B291" s="19" t="s">
        <v>34</v>
      </c>
      <c r="C291" s="18">
        <v>18168</v>
      </c>
      <c r="D291" s="18">
        <v>0</v>
      </c>
      <c r="E291" s="18">
        <v>2657</v>
      </c>
      <c r="F291" s="18">
        <v>15511</v>
      </c>
      <c r="G291" s="18">
        <v>2681</v>
      </c>
      <c r="H291" s="17" t="s">
        <v>19</v>
      </c>
      <c r="I291" s="19" t="s">
        <v>34</v>
      </c>
      <c r="J291" s="18">
        <v>23429</v>
      </c>
      <c r="K291" s="18">
        <v>0</v>
      </c>
      <c r="L291" s="18">
        <v>0</v>
      </c>
      <c r="M291" s="18">
        <v>23429</v>
      </c>
    </row>
    <row r="292" spans="1:13" x14ac:dyDescent="0.2">
      <c r="A292" s="17" t="s">
        <v>19</v>
      </c>
      <c r="B292" s="19" t="s">
        <v>33</v>
      </c>
      <c r="C292" s="18">
        <v>1236</v>
      </c>
      <c r="D292" s="18">
        <v>0</v>
      </c>
      <c r="E292" s="18">
        <v>740</v>
      </c>
      <c r="F292" s="18">
        <v>497</v>
      </c>
      <c r="G292" s="18">
        <v>497</v>
      </c>
      <c r="H292" s="17" t="s">
        <v>19</v>
      </c>
      <c r="I292" s="19" t="s">
        <v>33</v>
      </c>
      <c r="J292" s="18">
        <v>2698</v>
      </c>
      <c r="K292" s="18">
        <v>0</v>
      </c>
      <c r="L292" s="18">
        <v>0</v>
      </c>
      <c r="M292" s="18">
        <v>2698</v>
      </c>
    </row>
    <row r="293" spans="1:13" x14ac:dyDescent="0.2">
      <c r="A293" s="17" t="s">
        <v>19</v>
      </c>
      <c r="B293" s="19" t="s">
        <v>32</v>
      </c>
      <c r="C293" s="18">
        <v>2053</v>
      </c>
      <c r="D293" s="18">
        <v>0</v>
      </c>
      <c r="E293" s="18">
        <v>1067</v>
      </c>
      <c r="F293" s="18">
        <v>986</v>
      </c>
      <c r="G293" s="18">
        <v>986</v>
      </c>
      <c r="H293" s="17" t="s">
        <v>19</v>
      </c>
      <c r="I293" s="19" t="s">
        <v>32</v>
      </c>
      <c r="J293" s="18">
        <v>4160</v>
      </c>
      <c r="K293" s="18">
        <v>0</v>
      </c>
      <c r="L293" s="18">
        <v>0</v>
      </c>
      <c r="M293" s="18">
        <v>4160</v>
      </c>
    </row>
    <row r="294" spans="1:13" x14ac:dyDescent="0.2">
      <c r="A294" s="17" t="s">
        <v>19</v>
      </c>
      <c r="B294" s="19" t="s">
        <v>31</v>
      </c>
      <c r="C294" s="18">
        <v>1099</v>
      </c>
      <c r="D294" s="18">
        <v>0</v>
      </c>
      <c r="E294" s="18">
        <v>626</v>
      </c>
      <c r="F294" s="18">
        <v>473</v>
      </c>
      <c r="G294" s="18">
        <v>473</v>
      </c>
      <c r="H294" s="17" t="s">
        <v>19</v>
      </c>
      <c r="I294" s="19" t="s">
        <v>31</v>
      </c>
      <c r="J294" s="18">
        <v>2337</v>
      </c>
      <c r="K294" s="18">
        <v>0</v>
      </c>
      <c r="L294" s="18">
        <v>0</v>
      </c>
      <c r="M294" s="18">
        <v>2337</v>
      </c>
    </row>
    <row r="295" spans="1:13" x14ac:dyDescent="0.2">
      <c r="A295" s="17" t="s">
        <v>19</v>
      </c>
      <c r="B295" s="19" t="s">
        <v>30</v>
      </c>
      <c r="C295" s="18">
        <v>4295</v>
      </c>
      <c r="D295" s="18">
        <v>0</v>
      </c>
      <c r="E295" s="18">
        <v>2334</v>
      </c>
      <c r="F295" s="18">
        <v>1961</v>
      </c>
      <c r="G295" s="18">
        <v>1961</v>
      </c>
      <c r="H295" s="17" t="s">
        <v>19</v>
      </c>
      <c r="I295" s="19" t="s">
        <v>30</v>
      </c>
      <c r="J295" s="18">
        <v>8908</v>
      </c>
      <c r="K295" s="18">
        <v>0</v>
      </c>
      <c r="L295" s="18">
        <v>0</v>
      </c>
      <c r="M295" s="18">
        <v>8908</v>
      </c>
    </row>
    <row r="296" spans="1:13" x14ac:dyDescent="0.2">
      <c r="A296" s="17" t="s">
        <v>19</v>
      </c>
      <c r="B296" s="19" t="s">
        <v>29</v>
      </c>
      <c r="C296" s="18">
        <v>1393</v>
      </c>
      <c r="D296" s="18">
        <v>0</v>
      </c>
      <c r="E296" s="18">
        <v>724</v>
      </c>
      <c r="F296" s="18">
        <v>669</v>
      </c>
      <c r="G296" s="18">
        <v>669</v>
      </c>
      <c r="H296" s="17" t="s">
        <v>19</v>
      </c>
      <c r="I296" s="19" t="s">
        <v>29</v>
      </c>
      <c r="J296" s="18">
        <v>2803</v>
      </c>
      <c r="K296" s="18">
        <v>0</v>
      </c>
      <c r="L296" s="18">
        <v>0</v>
      </c>
      <c r="M296" s="18">
        <v>2803</v>
      </c>
    </row>
    <row r="297" spans="1:13" x14ac:dyDescent="0.2">
      <c r="A297" s="17" t="s">
        <v>19</v>
      </c>
      <c r="B297" s="19" t="s">
        <v>28</v>
      </c>
      <c r="C297" s="18">
        <v>7132</v>
      </c>
      <c r="D297" s="18">
        <v>0</v>
      </c>
      <c r="E297" s="18">
        <v>887</v>
      </c>
      <c r="F297" s="18">
        <v>6245</v>
      </c>
      <c r="G297" s="18">
        <v>895</v>
      </c>
      <c r="H297" s="17" t="s">
        <v>19</v>
      </c>
      <c r="I297" s="19" t="s">
        <v>28</v>
      </c>
      <c r="J297" s="18">
        <v>8889</v>
      </c>
      <c r="K297" s="18">
        <v>0</v>
      </c>
      <c r="L297" s="18">
        <v>0</v>
      </c>
      <c r="M297" s="18">
        <v>8889</v>
      </c>
    </row>
    <row r="298" spans="1:13" x14ac:dyDescent="0.2">
      <c r="A298" s="17" t="s">
        <v>19</v>
      </c>
      <c r="B298" s="19" t="s">
        <v>27</v>
      </c>
      <c r="C298" s="18">
        <v>1548</v>
      </c>
      <c r="D298" s="18">
        <v>0</v>
      </c>
      <c r="E298" s="18">
        <v>558</v>
      </c>
      <c r="F298" s="18">
        <v>989</v>
      </c>
      <c r="G298" s="18">
        <v>563</v>
      </c>
      <c r="H298" s="17" t="s">
        <v>19</v>
      </c>
      <c r="I298" s="19" t="s">
        <v>27</v>
      </c>
      <c r="J298" s="18">
        <v>2630</v>
      </c>
      <c r="K298" s="18">
        <v>0</v>
      </c>
      <c r="L298" s="18">
        <v>0</v>
      </c>
      <c r="M298" s="18">
        <v>2630</v>
      </c>
    </row>
    <row r="299" spans="1:13" x14ac:dyDescent="0.2">
      <c r="A299" s="17" t="s">
        <v>19</v>
      </c>
      <c r="B299" s="19" t="s">
        <v>26</v>
      </c>
      <c r="C299" s="18">
        <v>33624</v>
      </c>
      <c r="D299" s="18">
        <v>0</v>
      </c>
      <c r="E299" s="18">
        <v>33624</v>
      </c>
      <c r="F299" s="18">
        <v>0</v>
      </c>
      <c r="G299" s="18">
        <v>0</v>
      </c>
      <c r="H299" s="17" t="s">
        <v>19</v>
      </c>
      <c r="I299" s="19" t="s">
        <v>26</v>
      </c>
      <c r="J299" s="18">
        <v>58367</v>
      </c>
      <c r="K299" s="18">
        <v>0</v>
      </c>
      <c r="L299" s="18">
        <v>58367</v>
      </c>
      <c r="M299" s="18">
        <v>0</v>
      </c>
    </row>
    <row r="300" spans="1:13" x14ac:dyDescent="0.2">
      <c r="A300" s="17" t="s">
        <v>19</v>
      </c>
      <c r="B300" s="19" t="s">
        <v>25</v>
      </c>
      <c r="C300" s="18">
        <v>2070</v>
      </c>
      <c r="D300" s="18">
        <v>0</v>
      </c>
      <c r="E300" s="18">
        <v>533</v>
      </c>
      <c r="F300" s="18">
        <v>1537</v>
      </c>
      <c r="G300" s="18">
        <v>538</v>
      </c>
      <c r="H300" s="17" t="s">
        <v>19</v>
      </c>
      <c r="I300" s="19" t="s">
        <v>25</v>
      </c>
      <c r="J300" s="18">
        <v>2595</v>
      </c>
      <c r="K300" s="18">
        <v>0</v>
      </c>
      <c r="L300" s="18">
        <v>0</v>
      </c>
      <c r="M300" s="18">
        <v>2595</v>
      </c>
    </row>
    <row r="301" spans="1:13" x14ac:dyDescent="0.2">
      <c r="A301" s="17" t="s">
        <v>19</v>
      </c>
      <c r="B301" s="19" t="s">
        <v>24</v>
      </c>
      <c r="C301" s="18">
        <v>6550</v>
      </c>
      <c r="D301" s="18">
        <v>0</v>
      </c>
      <c r="E301" s="18">
        <v>1550</v>
      </c>
      <c r="F301" s="18">
        <v>5000</v>
      </c>
      <c r="G301" s="18">
        <v>1564</v>
      </c>
      <c r="H301" s="17" t="s">
        <v>19</v>
      </c>
      <c r="I301" s="19" t="s">
        <v>24</v>
      </c>
      <c r="J301" s="18">
        <v>7837</v>
      </c>
      <c r="K301" s="18">
        <v>0</v>
      </c>
      <c r="L301" s="18">
        <v>0</v>
      </c>
      <c r="M301" s="18">
        <v>7837</v>
      </c>
    </row>
    <row r="302" spans="1:13" x14ac:dyDescent="0.2">
      <c r="A302" s="17" t="s">
        <v>19</v>
      </c>
      <c r="B302" s="19" t="s">
        <v>23</v>
      </c>
      <c r="C302" s="18">
        <v>4118</v>
      </c>
      <c r="D302" s="18">
        <v>0</v>
      </c>
      <c r="E302" s="18">
        <v>998</v>
      </c>
      <c r="F302" s="18">
        <v>3120</v>
      </c>
      <c r="G302" s="18">
        <v>976</v>
      </c>
      <c r="H302" s="17" t="s">
        <v>19</v>
      </c>
      <c r="I302" s="19" t="s">
        <v>23</v>
      </c>
      <c r="J302" s="18">
        <v>4880</v>
      </c>
      <c r="K302" s="18">
        <v>0</v>
      </c>
      <c r="L302" s="18">
        <v>69</v>
      </c>
      <c r="M302" s="18">
        <v>4812</v>
      </c>
    </row>
    <row r="303" spans="1:13" x14ac:dyDescent="0.2">
      <c r="A303" s="17" t="s">
        <v>19</v>
      </c>
      <c r="B303" s="19" t="s">
        <v>22</v>
      </c>
      <c r="C303" s="18">
        <v>0</v>
      </c>
      <c r="D303" s="18">
        <v>2777</v>
      </c>
      <c r="E303" s="18">
        <v>177</v>
      </c>
      <c r="F303" s="18">
        <v>2600</v>
      </c>
      <c r="G303" s="18">
        <v>518</v>
      </c>
      <c r="H303" s="17" t="s">
        <v>19</v>
      </c>
      <c r="I303" s="19" t="s">
        <v>22</v>
      </c>
      <c r="J303" s="18">
        <v>0</v>
      </c>
      <c r="K303" s="18">
        <v>2777</v>
      </c>
      <c r="L303" s="18">
        <v>0</v>
      </c>
      <c r="M303" s="18">
        <v>2777</v>
      </c>
    </row>
    <row r="304" spans="1:13" x14ac:dyDescent="0.2">
      <c r="A304" s="17" t="s">
        <v>19</v>
      </c>
      <c r="B304" s="19" t="s">
        <v>43</v>
      </c>
      <c r="C304" s="18">
        <f>SUM(C288:C303)</f>
        <v>87246</v>
      </c>
      <c r="D304" s="18">
        <f>SUM(D288:D303)</f>
        <v>2777</v>
      </c>
      <c r="E304" s="18">
        <f>SUM(E288:E303)</f>
        <v>47716</v>
      </c>
      <c r="F304" s="18">
        <f>SUM(F288:F303)</f>
        <v>42307</v>
      </c>
      <c r="G304" s="18">
        <f>SUM(G288:G303)</f>
        <v>13164</v>
      </c>
      <c r="H304" s="17" t="s">
        <v>19</v>
      </c>
      <c r="I304" s="19" t="s">
        <v>42</v>
      </c>
      <c r="J304" s="18">
        <f>SUM(J288:J303)</f>
        <v>136252</v>
      </c>
      <c r="K304" s="18">
        <f>SUM(K288:K303)</f>
        <v>2777</v>
      </c>
      <c r="L304" s="18">
        <f>SUM(L288:L303)</f>
        <v>60046</v>
      </c>
      <c r="M304" s="18">
        <f>SUM(M288:M303)</f>
        <v>78984</v>
      </c>
    </row>
    <row r="306" spans="1:13" x14ac:dyDescent="0.2">
      <c r="A306" s="17" t="s">
        <v>19</v>
      </c>
      <c r="B306" s="19" t="s">
        <v>41</v>
      </c>
      <c r="C306" s="18">
        <f>C304</f>
        <v>87246</v>
      </c>
      <c r="D306" s="18">
        <f>D304</f>
        <v>2777</v>
      </c>
      <c r="E306" s="18">
        <f>E304</f>
        <v>47716</v>
      </c>
      <c r="F306" s="18">
        <f>F304</f>
        <v>42307</v>
      </c>
      <c r="G306" s="18">
        <f>G304</f>
        <v>13164</v>
      </c>
      <c r="H306" s="17" t="s">
        <v>19</v>
      </c>
      <c r="I306" s="19" t="s">
        <v>40</v>
      </c>
      <c r="J306" s="18">
        <f>J304</f>
        <v>136252</v>
      </c>
      <c r="K306" s="18">
        <f>K304</f>
        <v>2777</v>
      </c>
      <c r="L306" s="18">
        <f>L304</f>
        <v>60046</v>
      </c>
      <c r="M306" s="18">
        <f>M304</f>
        <v>78984</v>
      </c>
    </row>
    <row r="308" spans="1:13" x14ac:dyDescent="0.2">
      <c r="A308" s="17" t="s">
        <v>19</v>
      </c>
      <c r="B308" s="17" t="s">
        <v>19</v>
      </c>
      <c r="C308" s="17" t="s">
        <v>19</v>
      </c>
      <c r="D308" s="17" t="s">
        <v>19</v>
      </c>
      <c r="E308" s="17" t="s">
        <v>19</v>
      </c>
      <c r="F308" s="17" t="s">
        <v>19</v>
      </c>
      <c r="G308" s="17" t="s">
        <v>19</v>
      </c>
      <c r="H308" s="17" t="s">
        <v>19</v>
      </c>
      <c r="I308" s="17" t="s">
        <v>39</v>
      </c>
    </row>
    <row r="309" spans="1:13" x14ac:dyDescent="0.2">
      <c r="A309" s="17" t="s">
        <v>19</v>
      </c>
      <c r="B309" s="17" t="s">
        <v>19</v>
      </c>
      <c r="C309" s="17" t="s">
        <v>19</v>
      </c>
      <c r="D309" s="17" t="s">
        <v>19</v>
      </c>
      <c r="E309" s="17" t="s">
        <v>19</v>
      </c>
      <c r="F309" s="17" t="s">
        <v>19</v>
      </c>
      <c r="G309" s="17" t="s">
        <v>19</v>
      </c>
      <c r="H309" s="17" t="s">
        <v>19</v>
      </c>
      <c r="I309" s="17" t="s">
        <v>38</v>
      </c>
    </row>
    <row r="310" spans="1:13" x14ac:dyDescent="0.2">
      <c r="A310" s="17" t="s">
        <v>19</v>
      </c>
      <c r="B310" s="17" t="s">
        <v>19</v>
      </c>
      <c r="C310" s="17" t="s">
        <v>19</v>
      </c>
      <c r="D310" s="17" t="s">
        <v>19</v>
      </c>
      <c r="E310" s="17" t="s">
        <v>19</v>
      </c>
      <c r="F310" s="17" t="s">
        <v>19</v>
      </c>
      <c r="G310" s="17" t="s">
        <v>19</v>
      </c>
      <c r="H310" s="17" t="s">
        <v>19</v>
      </c>
      <c r="I310" s="19" t="s">
        <v>37</v>
      </c>
      <c r="J310" s="18">
        <v>1269</v>
      </c>
      <c r="K310" s="18">
        <v>635</v>
      </c>
      <c r="L310" s="18">
        <v>0</v>
      </c>
      <c r="M310" s="18">
        <v>1904</v>
      </c>
    </row>
    <row r="311" spans="1:13" x14ac:dyDescent="0.2">
      <c r="A311" s="17" t="s">
        <v>19</v>
      </c>
      <c r="B311" s="17" t="s">
        <v>19</v>
      </c>
      <c r="C311" s="17" t="s">
        <v>19</v>
      </c>
      <c r="D311" s="17" t="s">
        <v>19</v>
      </c>
      <c r="E311" s="17" t="s">
        <v>19</v>
      </c>
      <c r="F311" s="17" t="s">
        <v>19</v>
      </c>
      <c r="G311" s="17" t="s">
        <v>19</v>
      </c>
      <c r="H311" s="17" t="s">
        <v>19</v>
      </c>
      <c r="I311" s="19" t="s">
        <v>36</v>
      </c>
      <c r="J311" s="18">
        <v>381</v>
      </c>
      <c r="K311" s="18">
        <v>191</v>
      </c>
      <c r="L311" s="18">
        <v>0</v>
      </c>
      <c r="M311" s="18">
        <v>572</v>
      </c>
    </row>
    <row r="312" spans="1:13" x14ac:dyDescent="0.2">
      <c r="A312" s="17" t="s">
        <v>19</v>
      </c>
      <c r="B312" s="17" t="s">
        <v>19</v>
      </c>
      <c r="C312" s="17" t="s">
        <v>19</v>
      </c>
      <c r="D312" s="17" t="s">
        <v>19</v>
      </c>
      <c r="E312" s="17" t="s">
        <v>19</v>
      </c>
      <c r="F312" s="17" t="s">
        <v>19</v>
      </c>
      <c r="G312" s="17" t="s">
        <v>19</v>
      </c>
      <c r="H312" s="17" t="s">
        <v>19</v>
      </c>
      <c r="I312" s="19" t="s">
        <v>35</v>
      </c>
      <c r="J312" s="18">
        <v>1208</v>
      </c>
      <c r="K312" s="18">
        <v>403</v>
      </c>
      <c r="L312" s="18">
        <v>1610</v>
      </c>
      <c r="M312" s="18">
        <v>0</v>
      </c>
    </row>
    <row r="313" spans="1:13" x14ac:dyDescent="0.2">
      <c r="A313" s="17" t="s">
        <v>19</v>
      </c>
      <c r="B313" s="17" t="s">
        <v>19</v>
      </c>
      <c r="C313" s="17" t="s">
        <v>19</v>
      </c>
      <c r="D313" s="17" t="s">
        <v>19</v>
      </c>
      <c r="E313" s="17" t="s">
        <v>19</v>
      </c>
      <c r="F313" s="17" t="s">
        <v>19</v>
      </c>
      <c r="G313" s="17" t="s">
        <v>19</v>
      </c>
      <c r="H313" s="17" t="s">
        <v>19</v>
      </c>
      <c r="I313" s="19" t="s">
        <v>34</v>
      </c>
      <c r="J313" s="18">
        <v>5407</v>
      </c>
      <c r="K313" s="18">
        <v>2703</v>
      </c>
      <c r="L313" s="18">
        <v>0</v>
      </c>
      <c r="M313" s="18">
        <v>8110</v>
      </c>
    </row>
    <row r="314" spans="1:13" x14ac:dyDescent="0.2">
      <c r="A314" s="17" t="s">
        <v>19</v>
      </c>
      <c r="B314" s="17" t="s">
        <v>19</v>
      </c>
      <c r="C314" s="17" t="s">
        <v>19</v>
      </c>
      <c r="D314" s="17" t="s">
        <v>19</v>
      </c>
      <c r="E314" s="17" t="s">
        <v>19</v>
      </c>
      <c r="F314" s="17" t="s">
        <v>19</v>
      </c>
      <c r="G314" s="17" t="s">
        <v>19</v>
      </c>
      <c r="H314" s="17" t="s">
        <v>19</v>
      </c>
      <c r="I314" s="19" t="s">
        <v>33</v>
      </c>
      <c r="J314" s="18">
        <v>1471</v>
      </c>
      <c r="K314" s="18">
        <v>736</v>
      </c>
      <c r="L314" s="18">
        <v>0</v>
      </c>
      <c r="M314" s="18">
        <v>2207</v>
      </c>
    </row>
    <row r="315" spans="1:13" x14ac:dyDescent="0.2">
      <c r="A315" s="17" t="s">
        <v>19</v>
      </c>
      <c r="B315" s="17" t="s">
        <v>19</v>
      </c>
      <c r="C315" s="17" t="s">
        <v>19</v>
      </c>
      <c r="D315" s="17" t="s">
        <v>19</v>
      </c>
      <c r="E315" s="17" t="s">
        <v>19</v>
      </c>
      <c r="F315" s="17" t="s">
        <v>19</v>
      </c>
      <c r="G315" s="17" t="s">
        <v>19</v>
      </c>
      <c r="H315" s="17" t="s">
        <v>19</v>
      </c>
      <c r="I315" s="19" t="s">
        <v>32</v>
      </c>
      <c r="J315" s="18">
        <v>2124</v>
      </c>
      <c r="K315" s="18">
        <v>1062</v>
      </c>
      <c r="L315" s="18">
        <v>0</v>
      </c>
      <c r="M315" s="18">
        <v>3187</v>
      </c>
    </row>
    <row r="316" spans="1:13" x14ac:dyDescent="0.2">
      <c r="A316" s="17" t="s">
        <v>19</v>
      </c>
      <c r="B316" s="17" t="s">
        <v>19</v>
      </c>
      <c r="C316" s="17" t="s">
        <v>19</v>
      </c>
      <c r="D316" s="17" t="s">
        <v>19</v>
      </c>
      <c r="E316" s="17" t="s">
        <v>19</v>
      </c>
      <c r="F316" s="17" t="s">
        <v>19</v>
      </c>
      <c r="G316" s="17" t="s">
        <v>19</v>
      </c>
      <c r="H316" s="17" t="s">
        <v>19</v>
      </c>
      <c r="I316" s="19" t="s">
        <v>31</v>
      </c>
      <c r="J316" s="18">
        <v>1246</v>
      </c>
      <c r="K316" s="18">
        <v>623</v>
      </c>
      <c r="L316" s="18">
        <v>0</v>
      </c>
      <c r="M316" s="18">
        <v>1869</v>
      </c>
    </row>
    <row r="317" spans="1:13" x14ac:dyDescent="0.2">
      <c r="A317" s="17" t="s">
        <v>19</v>
      </c>
      <c r="B317" s="17" t="s">
        <v>19</v>
      </c>
      <c r="C317" s="17" t="s">
        <v>19</v>
      </c>
      <c r="D317" s="17" t="s">
        <v>19</v>
      </c>
      <c r="E317" s="17" t="s">
        <v>19</v>
      </c>
      <c r="F317" s="17" t="s">
        <v>19</v>
      </c>
      <c r="G317" s="17" t="s">
        <v>19</v>
      </c>
      <c r="H317" s="17" t="s">
        <v>19</v>
      </c>
      <c r="I317" s="19" t="s">
        <v>30</v>
      </c>
      <c r="J317" s="18">
        <v>4648</v>
      </c>
      <c r="K317" s="18">
        <v>2324</v>
      </c>
      <c r="L317" s="18">
        <v>0</v>
      </c>
      <c r="M317" s="18">
        <v>6972</v>
      </c>
    </row>
    <row r="318" spans="1:13" x14ac:dyDescent="0.2">
      <c r="A318" s="17" t="s">
        <v>19</v>
      </c>
      <c r="B318" s="17" t="s">
        <v>19</v>
      </c>
      <c r="C318" s="17" t="s">
        <v>19</v>
      </c>
      <c r="D318" s="17" t="s">
        <v>19</v>
      </c>
      <c r="E318" s="17" t="s">
        <v>19</v>
      </c>
      <c r="F318" s="17" t="s">
        <v>19</v>
      </c>
      <c r="G318" s="17" t="s">
        <v>19</v>
      </c>
      <c r="H318" s="17" t="s">
        <v>19</v>
      </c>
      <c r="I318" s="19" t="s">
        <v>29</v>
      </c>
      <c r="J318" s="18">
        <v>1431</v>
      </c>
      <c r="K318" s="18">
        <v>716</v>
      </c>
      <c r="L318" s="18">
        <v>0</v>
      </c>
      <c r="M318" s="18">
        <v>2147</v>
      </c>
    </row>
    <row r="319" spans="1:13" x14ac:dyDescent="0.2">
      <c r="A319" s="17" t="s">
        <v>19</v>
      </c>
      <c r="B319" s="17" t="s">
        <v>19</v>
      </c>
      <c r="C319" s="17" t="s">
        <v>19</v>
      </c>
      <c r="D319" s="17" t="s">
        <v>19</v>
      </c>
      <c r="E319" s="17" t="s">
        <v>19</v>
      </c>
      <c r="F319" s="17" t="s">
        <v>19</v>
      </c>
      <c r="G319" s="17" t="s">
        <v>19</v>
      </c>
      <c r="H319" s="17" t="s">
        <v>19</v>
      </c>
      <c r="I319" s="19" t="s">
        <v>28</v>
      </c>
      <c r="J319" s="18">
        <v>1922</v>
      </c>
      <c r="K319" s="18">
        <v>961</v>
      </c>
      <c r="L319" s="18">
        <v>0</v>
      </c>
      <c r="M319" s="18">
        <v>2883</v>
      </c>
    </row>
    <row r="320" spans="1:13" x14ac:dyDescent="0.2">
      <c r="A320" s="17" t="s">
        <v>19</v>
      </c>
      <c r="B320" s="17" t="s">
        <v>19</v>
      </c>
      <c r="C320" s="17" t="s">
        <v>19</v>
      </c>
      <c r="D320" s="17" t="s">
        <v>19</v>
      </c>
      <c r="E320" s="17" t="s">
        <v>19</v>
      </c>
      <c r="F320" s="17" t="s">
        <v>19</v>
      </c>
      <c r="G320" s="17" t="s">
        <v>19</v>
      </c>
      <c r="H320" s="17" t="s">
        <v>19</v>
      </c>
      <c r="I320" s="19" t="s">
        <v>27</v>
      </c>
      <c r="J320" s="18">
        <v>1107</v>
      </c>
      <c r="K320" s="18">
        <v>554</v>
      </c>
      <c r="L320" s="18">
        <v>0</v>
      </c>
      <c r="M320" s="18">
        <v>1661</v>
      </c>
    </row>
    <row r="321" spans="1:13" x14ac:dyDescent="0.2">
      <c r="A321" s="17" t="s">
        <v>19</v>
      </c>
      <c r="B321" s="17" t="s">
        <v>19</v>
      </c>
      <c r="C321" s="17" t="s">
        <v>19</v>
      </c>
      <c r="D321" s="17" t="s">
        <v>19</v>
      </c>
      <c r="E321" s="17" t="s">
        <v>19</v>
      </c>
      <c r="F321" s="17" t="s">
        <v>19</v>
      </c>
      <c r="G321" s="17" t="s">
        <v>19</v>
      </c>
      <c r="H321" s="17" t="s">
        <v>19</v>
      </c>
      <c r="I321" s="19" t="s">
        <v>26</v>
      </c>
      <c r="J321" s="18">
        <v>25015</v>
      </c>
      <c r="K321" s="18">
        <v>7296</v>
      </c>
      <c r="L321" s="18">
        <v>32310</v>
      </c>
      <c r="M321" s="18">
        <v>0</v>
      </c>
    </row>
    <row r="322" spans="1:13" x14ac:dyDescent="0.2">
      <c r="A322" s="17" t="s">
        <v>19</v>
      </c>
      <c r="B322" s="17" t="s">
        <v>19</v>
      </c>
      <c r="C322" s="17" t="s">
        <v>19</v>
      </c>
      <c r="D322" s="17" t="s">
        <v>19</v>
      </c>
      <c r="E322" s="17" t="s">
        <v>19</v>
      </c>
      <c r="F322" s="17" t="s">
        <v>19</v>
      </c>
      <c r="G322" s="17" t="s">
        <v>19</v>
      </c>
      <c r="H322" s="17" t="s">
        <v>19</v>
      </c>
      <c r="I322" s="19" t="s">
        <v>25</v>
      </c>
      <c r="J322" s="18">
        <v>606</v>
      </c>
      <c r="K322" s="18">
        <v>519</v>
      </c>
      <c r="L322" s="18">
        <v>0</v>
      </c>
      <c r="M322" s="18">
        <v>1125</v>
      </c>
    </row>
    <row r="323" spans="1:13" x14ac:dyDescent="0.2">
      <c r="A323" s="17" t="s">
        <v>19</v>
      </c>
      <c r="B323" s="17" t="s">
        <v>19</v>
      </c>
      <c r="C323" s="17" t="s">
        <v>19</v>
      </c>
      <c r="D323" s="17" t="s">
        <v>19</v>
      </c>
      <c r="E323" s="17" t="s">
        <v>19</v>
      </c>
      <c r="F323" s="17" t="s">
        <v>19</v>
      </c>
      <c r="G323" s="17" t="s">
        <v>19</v>
      </c>
      <c r="H323" s="17" t="s">
        <v>19</v>
      </c>
      <c r="I323" s="19" t="s">
        <v>24</v>
      </c>
      <c r="J323" s="18">
        <v>1306</v>
      </c>
      <c r="K323" s="18">
        <v>1567</v>
      </c>
      <c r="L323" s="18">
        <v>0</v>
      </c>
      <c r="M323" s="18">
        <v>2874</v>
      </c>
    </row>
    <row r="324" spans="1:13" x14ac:dyDescent="0.2">
      <c r="A324" s="17" t="s">
        <v>19</v>
      </c>
      <c r="B324" s="17" t="s">
        <v>19</v>
      </c>
      <c r="C324" s="17" t="s">
        <v>19</v>
      </c>
      <c r="D324" s="17" t="s">
        <v>19</v>
      </c>
      <c r="E324" s="17" t="s">
        <v>19</v>
      </c>
      <c r="F324" s="17" t="s">
        <v>19</v>
      </c>
      <c r="G324" s="17" t="s">
        <v>19</v>
      </c>
      <c r="H324" s="17" t="s">
        <v>19</v>
      </c>
      <c r="I324" s="19" t="s">
        <v>23</v>
      </c>
      <c r="J324" s="18">
        <v>813</v>
      </c>
      <c r="K324" s="18">
        <v>960</v>
      </c>
      <c r="L324" s="18">
        <v>0</v>
      </c>
      <c r="M324" s="18">
        <v>1773</v>
      </c>
    </row>
    <row r="325" spans="1:13" x14ac:dyDescent="0.2">
      <c r="A325" s="17" t="s">
        <v>19</v>
      </c>
      <c r="B325" s="17" t="s">
        <v>19</v>
      </c>
      <c r="C325" s="17" t="s">
        <v>19</v>
      </c>
      <c r="D325" s="17" t="s">
        <v>19</v>
      </c>
      <c r="E325" s="17" t="s">
        <v>19</v>
      </c>
      <c r="F325" s="17" t="s">
        <v>19</v>
      </c>
      <c r="G325" s="17" t="s">
        <v>19</v>
      </c>
      <c r="H325" s="17" t="s">
        <v>19</v>
      </c>
      <c r="I325" s="19" t="s">
        <v>22</v>
      </c>
      <c r="J325" s="18">
        <v>0</v>
      </c>
      <c r="K325" s="18">
        <v>185</v>
      </c>
      <c r="L325" s="18">
        <v>0</v>
      </c>
      <c r="M325" s="18">
        <v>185</v>
      </c>
    </row>
    <row r="326" spans="1:13" x14ac:dyDescent="0.2">
      <c r="A326" s="17" t="s">
        <v>19</v>
      </c>
      <c r="B326" s="17" t="s">
        <v>19</v>
      </c>
      <c r="C326" s="17" t="s">
        <v>19</v>
      </c>
      <c r="D326" s="17" t="s">
        <v>19</v>
      </c>
      <c r="E326" s="17" t="s">
        <v>19</v>
      </c>
      <c r="F326" s="17" t="s">
        <v>19</v>
      </c>
      <c r="G326" s="17" t="s">
        <v>19</v>
      </c>
      <c r="H326" s="17" t="s">
        <v>19</v>
      </c>
      <c r="I326" s="19" t="s">
        <v>21</v>
      </c>
      <c r="J326" s="18">
        <f>SUM(J310:J325)</f>
        <v>49954</v>
      </c>
      <c r="K326" s="18">
        <f>SUM(K310:K325)</f>
        <v>21435</v>
      </c>
      <c r="L326" s="18">
        <f>SUM(L310:L325)</f>
        <v>33920</v>
      </c>
      <c r="M326" s="18">
        <f>SUM(M310:M325)</f>
        <v>37469</v>
      </c>
    </row>
    <row r="328" spans="1:13" x14ac:dyDescent="0.2">
      <c r="A328" s="17" t="s">
        <v>19</v>
      </c>
      <c r="B328" s="17" t="s">
        <v>19</v>
      </c>
      <c r="C328" s="17" t="s">
        <v>19</v>
      </c>
      <c r="D328" s="17" t="s">
        <v>19</v>
      </c>
      <c r="E328" s="17" t="s">
        <v>19</v>
      </c>
      <c r="F328" s="17" t="s">
        <v>19</v>
      </c>
      <c r="G328" s="17" t="s">
        <v>19</v>
      </c>
      <c r="H328" s="17" t="s">
        <v>19</v>
      </c>
      <c r="I328" s="19" t="s">
        <v>20</v>
      </c>
      <c r="J328" s="18">
        <f>J326</f>
        <v>49954</v>
      </c>
      <c r="K328" s="18">
        <f>K326</f>
        <v>21435</v>
      </c>
      <c r="L328" s="18">
        <f>L326</f>
        <v>33920</v>
      </c>
      <c r="M328" s="18">
        <f>M326</f>
        <v>37469</v>
      </c>
    </row>
    <row r="329" spans="1:13" x14ac:dyDescent="0.2">
      <c r="A329" s="17" t="s">
        <v>19</v>
      </c>
      <c r="B329" s="17" t="s">
        <v>19</v>
      </c>
      <c r="C329" s="17" t="s">
        <v>19</v>
      </c>
      <c r="D329" s="17" t="s">
        <v>19</v>
      </c>
      <c r="E329" s="17" t="s">
        <v>19</v>
      </c>
      <c r="F329" s="17" t="s">
        <v>19</v>
      </c>
      <c r="G329" s="17" t="s">
        <v>19</v>
      </c>
      <c r="H329" s="17" t="s">
        <v>19</v>
      </c>
      <c r="I329" s="19" t="s">
        <v>18</v>
      </c>
      <c r="J329" s="18">
        <f>J306-J328</f>
        <v>86298</v>
      </c>
      <c r="K329" s="18">
        <f>K306-K328</f>
        <v>-18658</v>
      </c>
      <c r="L329" s="18">
        <f>L306-L328</f>
        <v>26126</v>
      </c>
      <c r="M329" s="18">
        <f>M306-M328</f>
        <v>41515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Reconciliation Template</vt:lpstr>
      <vt:lpstr>Reconciliation Example</vt:lpstr>
      <vt:lpstr>General Ledger Summary Flexible</vt:lpstr>
      <vt:lpstr>Lease - Fund (Rollforward)</vt:lpstr>
      <vt:lpstr>'Reconciliation Example'!Print_Area</vt:lpstr>
      <vt:lpstr>'Reconciliation Template'!Print_Area</vt:lpstr>
    </vt:vector>
  </TitlesOfParts>
  <Company>Brigham Young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Diaz, Kelly (OFM)</cp:lastModifiedBy>
  <cp:lastPrinted>2014-05-05T19:02:07Z</cp:lastPrinted>
  <dcterms:created xsi:type="dcterms:W3CDTF">2004-09-14T18:02:09Z</dcterms:created>
  <dcterms:modified xsi:type="dcterms:W3CDTF">2025-05-27T20:36:06Z</dcterms:modified>
</cp:coreProperties>
</file>